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wirtz/Desktop/"/>
    </mc:Choice>
  </mc:AlternateContent>
  <xr:revisionPtr revIDLastSave="0" documentId="8_{B4CEECB3-4F18-5149-AEF2-21EA7C7F9FF0}" xr6:coauthVersionLast="43" xr6:coauthVersionMax="43" xr10:uidLastSave="{00000000-0000-0000-0000-000000000000}"/>
  <bookViews>
    <workbookView xWindow="80" yWindow="460" windowWidth="25440" windowHeight="14620"/>
  </bookViews>
  <sheets>
    <sheet name="cw_test" sheetId="1" r:id="rId1"/>
  </sheets>
  <calcPr calcId="0"/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95" i="1"/>
  <c r="B97" i="1"/>
  <c r="B100" i="1"/>
  <c r="B101" i="1"/>
  <c r="B104" i="1"/>
  <c r="B111" i="1"/>
  <c r="B112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99" i="1"/>
  <c r="B200" i="1"/>
  <c r="B201" i="1"/>
  <c r="B202" i="1"/>
  <c r="B208" i="1"/>
  <c r="B209" i="1"/>
  <c r="B210" i="1"/>
  <c r="B211" i="1"/>
  <c r="B212" i="1"/>
  <c r="B213" i="1"/>
  <c r="B214" i="1"/>
  <c r="B216" i="1"/>
  <c r="B217" i="1"/>
  <c r="B223" i="1"/>
  <c r="B235" i="1"/>
  <c r="B268" i="1"/>
  <c r="B269" i="1"/>
  <c r="B270" i="1"/>
  <c r="B271" i="1"/>
  <c r="B272" i="1"/>
  <c r="B273" i="1"/>
  <c r="B274" i="1"/>
  <c r="B275" i="1"/>
  <c r="B276" i="1"/>
  <c r="B277" i="1"/>
  <c r="B293" i="1"/>
  <c r="B294" i="1"/>
  <c r="B295" i="1"/>
  <c r="B296" i="1"/>
  <c r="B297" i="1"/>
  <c r="B298" i="1"/>
  <c r="B299" i="1"/>
  <c r="B300" i="1"/>
  <c r="B301" i="1"/>
  <c r="B302" i="1"/>
  <c r="B332" i="1"/>
  <c r="B336" i="1"/>
  <c r="B337" i="1"/>
  <c r="B339" i="1"/>
  <c r="B340" i="1"/>
  <c r="B341" i="1"/>
  <c r="B347" i="1"/>
  <c r="B359" i="1"/>
  <c r="B368" i="1"/>
  <c r="B373" i="1"/>
  <c r="B374" i="1"/>
  <c r="B375" i="1"/>
  <c r="B376" i="1"/>
  <c r="B377" i="1"/>
  <c r="B391" i="1"/>
  <c r="B392" i="1"/>
  <c r="B393" i="1"/>
  <c r="B394" i="1"/>
  <c r="B395" i="1"/>
  <c r="B396" i="1"/>
  <c r="B454" i="1"/>
  <c r="B455" i="1"/>
  <c r="B456" i="1"/>
  <c r="B457" i="1"/>
  <c r="B460" i="1"/>
  <c r="B462" i="1"/>
  <c r="B500" i="1"/>
  <c r="B501" i="1"/>
  <c r="B502" i="1"/>
  <c r="B503" i="1"/>
  <c r="B504" i="1"/>
  <c r="B505" i="1"/>
  <c r="B536" i="1"/>
  <c r="B537" i="1"/>
  <c r="B541" i="1"/>
  <c r="B542" i="1"/>
  <c r="B543" i="1"/>
  <c r="B563" i="1"/>
  <c r="B568" i="1"/>
  <c r="B585" i="1"/>
  <c r="B587" i="1"/>
  <c r="B588" i="1"/>
  <c r="B589" i="1"/>
  <c r="B590" i="1"/>
  <c r="B599" i="1"/>
  <c r="B600" i="1"/>
  <c r="B601" i="1"/>
  <c r="B623" i="1"/>
  <c r="B624" i="1"/>
  <c r="B625" i="1"/>
  <c r="B626" i="1"/>
  <c r="B627" i="1"/>
  <c r="B628" i="1"/>
  <c r="B666" i="1"/>
  <c r="B667" i="1"/>
  <c r="B668" i="1"/>
  <c r="B669" i="1"/>
  <c r="B670" i="1"/>
  <c r="B671" i="1"/>
  <c r="B702" i="1"/>
  <c r="B703" i="1"/>
  <c r="B707" i="1"/>
  <c r="B708" i="1"/>
  <c r="B709" i="1"/>
  <c r="B729" i="1"/>
  <c r="B734" i="1"/>
  <c r="B751" i="1"/>
  <c r="B753" i="1"/>
  <c r="B754" i="1"/>
  <c r="B755" i="1"/>
  <c r="B756" i="1"/>
  <c r="B765" i="1"/>
  <c r="B766" i="1"/>
  <c r="B767" i="1"/>
  <c r="B789" i="1"/>
  <c r="B790" i="1"/>
  <c r="B791" i="1"/>
  <c r="B792" i="1"/>
  <c r="B793" i="1"/>
  <c r="B794" i="1"/>
  <c r="B833" i="1"/>
  <c r="B834" i="1"/>
  <c r="B835" i="1"/>
  <c r="B836" i="1"/>
  <c r="B837" i="1"/>
  <c r="B838" i="1"/>
  <c r="B839" i="1"/>
  <c r="B840" i="1"/>
  <c r="B888" i="1"/>
  <c r="B890" i="1"/>
  <c r="B893" i="1"/>
  <c r="B894" i="1"/>
</calcChain>
</file>

<file path=xl/sharedStrings.xml><?xml version="1.0" encoding="utf-8"?>
<sst xmlns="http://schemas.openxmlformats.org/spreadsheetml/2006/main" count="4596" uniqueCount="359">
  <si>
    <t>Month</t>
  </si>
  <si>
    <t>Custumer Name</t>
  </si>
  <si>
    <t>Customer Group</t>
  </si>
  <si>
    <t>Product</t>
  </si>
  <si>
    <t>City</t>
  </si>
  <si>
    <t>Sales_amt</t>
  </si>
  <si>
    <t>Standard_Cost</t>
  </si>
  <si>
    <t>Metal_Cost</t>
  </si>
  <si>
    <t>Taxes</t>
  </si>
  <si>
    <t>FreightUnrecovered</t>
  </si>
  <si>
    <t>Metal_weight_CU</t>
  </si>
  <si>
    <t xml:space="preserve"> 2/1/2017 </t>
  </si>
  <si>
    <t>* SUMMIT ELECTRIC SUPPLY</t>
  </si>
  <si>
    <t>Medium</t>
  </si>
  <si>
    <t>CSt</t>
  </si>
  <si>
    <t xml:space="preserve"> Sacramento</t>
  </si>
  <si>
    <t xml:space="preserve"> 2/1/2018 </t>
  </si>
  <si>
    <t>* SPRINGFIELD ELECTRIC SUPPLY</t>
  </si>
  <si>
    <t>Large</t>
  </si>
  <si>
    <t>CST</t>
  </si>
  <si>
    <t xml:space="preserve"> El Monte</t>
  </si>
  <si>
    <t xml:space="preserve"> 6/1/2017 </t>
  </si>
  <si>
    <t>* NU-LITE ELECTRICAL WHLSRS</t>
  </si>
  <si>
    <t>little</t>
  </si>
  <si>
    <t xml:space="preserve"> Salt Lake City</t>
  </si>
  <si>
    <t>* MICK ELECTRIC COMPANY</t>
  </si>
  <si>
    <t xml:space="preserve"> Eugene</t>
  </si>
  <si>
    <t xml:space="preserve"> 4/1/2017 </t>
  </si>
  <si>
    <t>* FRANKLIN ELECTRIC COMPANY</t>
  </si>
  <si>
    <t xml:space="preserve"> San Diego</t>
  </si>
  <si>
    <t>* CRESCENT ELECTRIC SUPPLY</t>
  </si>
  <si>
    <t xml:space="preserve"> Virginia Beach</t>
  </si>
  <si>
    <t xml:space="preserve"> Oakland</t>
  </si>
  <si>
    <t xml:space="preserve"> 1/1/2017 </t>
  </si>
  <si>
    <t>* CHANCELLOR ELECTRICAL SUPPLY</t>
  </si>
  <si>
    <t>small</t>
  </si>
  <si>
    <t xml:space="preserve"> Mesquite</t>
  </si>
  <si>
    <t xml:space="preserve"> -   </t>
  </si>
  <si>
    <t xml:space="preserve"> 4/1/2018 </t>
  </si>
  <si>
    <t># KILOWATTS ELECTRIC SPLY 8150</t>
  </si>
  <si>
    <t xml:space="preserve"> Fort Worth</t>
  </si>
  <si>
    <t># DOVER ELECTRIC SUPPLY  #1275</t>
  </si>
  <si>
    <t xml:space="preserve"> Plano</t>
  </si>
  <si>
    <t xml:space="preserve"> 5/1/2018 </t>
  </si>
  <si>
    <t># AAA ELECTRICAL SUPPLY  #6910</t>
  </si>
  <si>
    <t xml:space="preserve"> Fontana</t>
  </si>
  <si>
    <t>WIRE MASTERS INC</t>
  </si>
  <si>
    <t xml:space="preserve"> Lansing</t>
  </si>
  <si>
    <t xml:space="preserve"> 5/1/2017 </t>
  </si>
  <si>
    <t>NEEDHAM ELECTRIC SUPPLY CORP</t>
  </si>
  <si>
    <t xml:space="preserve"> Columbus</t>
  </si>
  <si>
    <t xml:space="preserve"> 3/1/2018 </t>
  </si>
  <si>
    <t>GRAYBAR ELECTRIC COMPANY</t>
  </si>
  <si>
    <t xml:space="preserve"> Jersey City</t>
  </si>
  <si>
    <t xml:space="preserve"> Garland</t>
  </si>
  <si>
    <t>CED-CONSOLIDATED ELEC DIST</t>
  </si>
  <si>
    <t xml:space="preserve"> Huntington Beach</t>
  </si>
  <si>
    <t>WESCO DISTRIBUTION</t>
  </si>
  <si>
    <t xml:space="preserve"> Irvine</t>
  </si>
  <si>
    <t xml:space="preserve"> North Las Vegas</t>
  </si>
  <si>
    <t>* WHOLESALE ELECTRIC</t>
  </si>
  <si>
    <t xml:space="preserve"> Montgomery</t>
  </si>
  <si>
    <t>* US ELECTRICAL SERVICES INC</t>
  </si>
  <si>
    <t xml:space="preserve"> Wichita</t>
  </si>
  <si>
    <t>* UNITED ELECTRIC SUPPLY CO</t>
  </si>
  <si>
    <t xml:space="preserve"> Hampton</t>
  </si>
  <si>
    <t xml:space="preserve"> Minneapolis</t>
  </si>
  <si>
    <t># COMPONENT SPECIALTIES  #8580</t>
  </si>
  <si>
    <t xml:space="preserve"> Oceanside</t>
  </si>
  <si>
    <t>HUBBARD INDUSTRIAL SUPPLY</t>
  </si>
  <si>
    <t xml:space="preserve"> Columbia</t>
  </si>
  <si>
    <t xml:space="preserve"> 1/1/2018 </t>
  </si>
  <si>
    <t xml:space="preserve"> Kansas City</t>
  </si>
  <si>
    <t>* SUNRAY ELECTRIC SUPPLY CO</t>
  </si>
  <si>
    <t xml:space="preserve"> Knoxville</t>
  </si>
  <si>
    <t>* MADISON ELECTRIC CO</t>
  </si>
  <si>
    <t xml:space="preserve"> Pasadena</t>
  </si>
  <si>
    <t>ANIXTER, INC</t>
  </si>
  <si>
    <t xml:space="preserve"> Irving</t>
  </si>
  <si>
    <t>* HELSEL - JEPPERSON ELEC</t>
  </si>
  <si>
    <t xml:space="preserve"> Corona</t>
  </si>
  <si>
    <t>* DAKOTA SUPPLY GROUP</t>
  </si>
  <si>
    <t xml:space="preserve"> Fort Collins</t>
  </si>
  <si>
    <t># VERNON ELECTRICAL      #5550</t>
  </si>
  <si>
    <t xml:space="preserve"> Dayton</t>
  </si>
  <si>
    <t xml:space="preserve"> 3/1/2017 </t>
  </si>
  <si>
    <t>MOHAWK SUPPLY INC</t>
  </si>
  <si>
    <t xml:space="preserve"> Hollywood</t>
  </si>
  <si>
    <t># GENEVA ELECTRICAL SPLY #7761</t>
  </si>
  <si>
    <t xml:space="preserve"> Concord</t>
  </si>
  <si>
    <t># BRITE WHOLESALE ELECT  #2025</t>
  </si>
  <si>
    <t xml:space="preserve"> Washington</t>
  </si>
  <si>
    <t>KGP TELECOMMUNICATIONS, INC</t>
  </si>
  <si>
    <t xml:space="preserve"> Austin</t>
  </si>
  <si>
    <t>~ VIKING ELECTRIC SUPPLY INC</t>
  </si>
  <si>
    <t>~ VALLEN DISTRIBUTION, INC</t>
  </si>
  <si>
    <t xml:space="preserve"> Warren</t>
  </si>
  <si>
    <t xml:space="preserve"> 6/1/2018 </t>
  </si>
  <si>
    <t>ALLIED ELECTRONICS</t>
  </si>
  <si>
    <t xml:space="preserve"> Hartford</t>
  </si>
  <si>
    <t xml:space="preserve"> Louisville</t>
  </si>
  <si>
    <t xml:space="preserve"> Memphis</t>
  </si>
  <si>
    <t xml:space="preserve"> Pittsburgh</t>
  </si>
  <si>
    <t xml:space="preserve"> Savannah</t>
  </si>
  <si>
    <t xml:space="preserve"> Elizabeth</t>
  </si>
  <si>
    <t xml:space="preserve"> Vancouver</t>
  </si>
  <si>
    <t>* THE HITE COMPANY</t>
  </si>
  <si>
    <t xml:space="preserve"> Portland</t>
  </si>
  <si>
    <t>~ COOPER FRIEDMAN ELECTRIC SUP</t>
  </si>
  <si>
    <t xml:space="preserve"> Escondido</t>
  </si>
  <si>
    <t>~ CAPITAL LIGHTING &amp; SUPPLY</t>
  </si>
  <si>
    <t xml:space="preserve"> Raleigh</t>
  </si>
  <si>
    <t>REXEL INC</t>
  </si>
  <si>
    <t xml:space="preserve"> Fayetteville</t>
  </si>
  <si>
    <t>* HARRY COOPER SUPPLY</t>
  </si>
  <si>
    <t xml:space="preserve"> Paradise</t>
  </si>
  <si>
    <t xml:space="preserve"> Augusta-Richmond County</t>
  </si>
  <si>
    <t># EDWARDS SUPPLY CO INC  #9990</t>
  </si>
  <si>
    <t xml:space="preserve"> Hialeah</t>
  </si>
  <si>
    <t xml:space="preserve"> Jacksonville</t>
  </si>
  <si>
    <t xml:space="preserve"> Phoenix</t>
  </si>
  <si>
    <t xml:space="preserve"> Nashville-Davidson</t>
  </si>
  <si>
    <t xml:space="preserve"> Milwaukee</t>
  </si>
  <si>
    <t>GENERAL SUPPLY AND SERVICES</t>
  </si>
  <si>
    <t xml:space="preserve"> Fresno</t>
  </si>
  <si>
    <t xml:space="preserve"> Stockton</t>
  </si>
  <si>
    <t xml:space="preserve"> Tallahassee</t>
  </si>
  <si>
    <t xml:space="preserve"> Providence</t>
  </si>
  <si>
    <t xml:space="preserve"> Chula Vista</t>
  </si>
  <si>
    <t>* WYANDOTTE ELECTRIC SUPPLY CO</t>
  </si>
  <si>
    <t xml:space="preserve"> Oklahoma City</t>
  </si>
  <si>
    <t xml:space="preserve"> Bakersfield</t>
  </si>
  <si>
    <t xml:space="preserve"> Sterling Heights</t>
  </si>
  <si>
    <t>* ALAMEDA ELECTRICAL DIST INC</t>
  </si>
  <si>
    <t xml:space="preserve"> Moreno Valley</t>
  </si>
  <si>
    <t xml:space="preserve"> Fullerton</t>
  </si>
  <si>
    <t>CERESKE ELECTRIC CABLE CO</t>
  </si>
  <si>
    <t xml:space="preserve"> Albuquerque</t>
  </si>
  <si>
    <t xml:space="preserve"> Tampa</t>
  </si>
  <si>
    <t>EASTERN ELECTRIC SUPPLY</t>
  </si>
  <si>
    <t xml:space="preserve"> Seattle</t>
  </si>
  <si>
    <t xml:space="preserve"> San Antonio</t>
  </si>
  <si>
    <t xml:space="preserve"> Springfield</t>
  </si>
  <si>
    <t xml:space="preserve"> Bridgeport</t>
  </si>
  <si>
    <t xml:space="preserve"> Richmond</t>
  </si>
  <si>
    <t xml:space="preserve"> Miami</t>
  </si>
  <si>
    <t>~ NORTHEAST ELECTRICAL DISTRS</t>
  </si>
  <si>
    <t xml:space="preserve"> Mobile</t>
  </si>
  <si>
    <t xml:space="preserve"> Pomona</t>
  </si>
  <si>
    <t>NORTHERN SAFETY COMPANY INC</t>
  </si>
  <si>
    <t>WIREXPRESS</t>
  </si>
  <si>
    <t xml:space="preserve"> Aurora</t>
  </si>
  <si>
    <t xml:space="preserve"> San Francisco</t>
  </si>
  <si>
    <t>MANUEL FREIJE ARCE, INC.</t>
  </si>
  <si>
    <t xml:space="preserve"> Hayward</t>
  </si>
  <si>
    <t>HOUSTON WIRE &amp; CABLE</t>
  </si>
  <si>
    <t xml:space="preserve"> Sioux Falls</t>
  </si>
  <si>
    <t xml:space="preserve"> Anchorage</t>
  </si>
  <si>
    <t>VERIZON BUSINESS PURCHASING</t>
  </si>
  <si>
    <t xml:space="preserve"> Chattanooga</t>
  </si>
  <si>
    <t xml:space="preserve"> Las Vegas</t>
  </si>
  <si>
    <t xml:space="preserve"> Omaha</t>
  </si>
  <si>
    <t xml:space="preserve"> Vallejo</t>
  </si>
  <si>
    <t xml:space="preserve"> Colorado Springs</t>
  </si>
  <si>
    <t>COMMUNICATIONS SUPPLY  1956</t>
  </si>
  <si>
    <t xml:space="preserve"> Beaumont</t>
  </si>
  <si>
    <t xml:space="preserve"> Chesapeake</t>
  </si>
  <si>
    <t xml:space="preserve"> Orlando</t>
  </si>
  <si>
    <t xml:space="preserve"> Tucson</t>
  </si>
  <si>
    <t>DIGI-KEY CORP</t>
  </si>
  <si>
    <t xml:space="preserve"> San Bernardino</t>
  </si>
  <si>
    <t xml:space="preserve"> Salem</t>
  </si>
  <si>
    <t xml:space="preserve"> Flint</t>
  </si>
  <si>
    <t xml:space="preserve"> Saint Paul</t>
  </si>
  <si>
    <t xml:space="preserve"> El Paso</t>
  </si>
  <si>
    <t xml:space="preserve"> Fremont</t>
  </si>
  <si>
    <t xml:space="preserve"> Glendale</t>
  </si>
  <si>
    <t xml:space="preserve"> Yonkers</t>
  </si>
  <si>
    <t xml:space="preserve"> Norfolk</t>
  </si>
  <si>
    <t xml:space="preserve"> Long Beach</t>
  </si>
  <si>
    <t>A-Z INDUSTRIES INC</t>
  </si>
  <si>
    <t>* WESTERN CAROLINA ELECTRICAL</t>
  </si>
  <si>
    <t xml:space="preserve"> Akron</t>
  </si>
  <si>
    <t>* WALTERS WHOLESALE ELECTRIC</t>
  </si>
  <si>
    <t>* STANDARD ELECTRIC COMPANY</t>
  </si>
  <si>
    <t xml:space="preserve"> Honolulu</t>
  </si>
  <si>
    <t xml:space="preserve"> Fort Wayne</t>
  </si>
  <si>
    <t>* NESCO INC</t>
  </si>
  <si>
    <t>* DAVIS ELECTRICAL SUPPLY CO</t>
  </si>
  <si>
    <t xml:space="preserve"> Cleveland</t>
  </si>
  <si>
    <t>* DESCO, INC</t>
  </si>
  <si>
    <t># FALCETTI &amp; CLARK ELECT #2685</t>
  </si>
  <si>
    <t># DUNCAN ELECTRICAL SPLY #1375</t>
  </si>
  <si>
    <t xml:space="preserve"> San Jose</t>
  </si>
  <si>
    <t>* YUMA WINLECTRIC CO</t>
  </si>
  <si>
    <t xml:space="preserve"> Birmingham</t>
  </si>
  <si>
    <t>* F D LAWRENCE * CINCINNATI</t>
  </si>
  <si>
    <t xml:space="preserve"> Alexandria</t>
  </si>
  <si>
    <t xml:space="preserve"> Newport News</t>
  </si>
  <si>
    <t># VINSON ELECTRIC SUPPLY #6270</t>
  </si>
  <si>
    <t xml:space="preserve"> Spokane</t>
  </si>
  <si>
    <t># FRANK P MC CARTIN CO   #1460</t>
  </si>
  <si>
    <t># FENTON BROS ELECTRIC   #7670</t>
  </si>
  <si>
    <t># E D SUPPLY CO INC      #4130</t>
  </si>
  <si>
    <t>* CUSTOMER SERVICE ELECTRIC</t>
  </si>
  <si>
    <t xml:space="preserve"> Garden Grove</t>
  </si>
  <si>
    <t xml:space="preserve"> Chicago</t>
  </si>
  <si>
    <t xml:space="preserve"> Ontario</t>
  </si>
  <si>
    <t xml:space="preserve"> New Orleans</t>
  </si>
  <si>
    <t xml:space="preserve"> Baton Rouge</t>
  </si>
  <si>
    <t xml:space="preserve"> Rochester</t>
  </si>
  <si>
    <t>* EDGES ELECTRICAL GROUP LLC</t>
  </si>
  <si>
    <t xml:space="preserve"> Naperville</t>
  </si>
  <si>
    <t xml:space="preserve"> Lakewood</t>
  </si>
  <si>
    <t>INTERSTATE WIRE CO</t>
  </si>
  <si>
    <t xml:space="preserve"> Fort Lauderdale</t>
  </si>
  <si>
    <t>NEWARK ELECTRONICS</t>
  </si>
  <si>
    <t xml:space="preserve"> Tulsa</t>
  </si>
  <si>
    <t xml:space="preserve"> Newark</t>
  </si>
  <si>
    <t xml:space="preserve"> Syracuse</t>
  </si>
  <si>
    <t xml:space="preserve"> Grand Rapids</t>
  </si>
  <si>
    <t>GALCO INDUSTRIAL ELECTRONICS</t>
  </si>
  <si>
    <t>PACER/ANIXTER</t>
  </si>
  <si>
    <t xml:space="preserve"> Cedar Rapids</t>
  </si>
  <si>
    <t>GO ELECTRONICS</t>
  </si>
  <si>
    <t xml:space="preserve"> East Los Angeles</t>
  </si>
  <si>
    <t xml:space="preserve"> Lubbock</t>
  </si>
  <si>
    <t xml:space="preserve"> Denver</t>
  </si>
  <si>
    <t>* MALTBY ELECTRIC SUPPLY CO</t>
  </si>
  <si>
    <t xml:space="preserve"> Ann Arbor</t>
  </si>
  <si>
    <t xml:space="preserve"> Rockford</t>
  </si>
  <si>
    <t xml:space="preserve"> New Haven</t>
  </si>
  <si>
    <t xml:space="preserve"> Sunnyvale</t>
  </si>
  <si>
    <t xml:space="preserve"> Little Rock</t>
  </si>
  <si>
    <t># EAGLE INDUSTRIAL DISTR #2925</t>
  </si>
  <si>
    <t xml:space="preserve"> Lancaster</t>
  </si>
  <si>
    <t xml:space="preserve"> Evansville</t>
  </si>
  <si>
    <t xml:space="preserve"> Anaheim</t>
  </si>
  <si>
    <t xml:space="preserve"> Santa Rosa</t>
  </si>
  <si>
    <t xml:space="preserve"> Lincoln</t>
  </si>
  <si>
    <t xml:space="preserve"> Indianapolis</t>
  </si>
  <si>
    <t xml:space="preserve"> Pembroke Pines</t>
  </si>
  <si>
    <t>* GRANITE CITY ELECTRIC SUPPLY</t>
  </si>
  <si>
    <t xml:space="preserve"> Henderson</t>
  </si>
  <si>
    <t>TRI-STATE ELECTRICAL SUPPLY</t>
  </si>
  <si>
    <t># CLINTON ELECTRICAL     #1750</t>
  </si>
  <si>
    <t xml:space="preserve"> Worcester</t>
  </si>
  <si>
    <t>* TRI-STATE LIGHTING &amp; SUPPLY</t>
  </si>
  <si>
    <t xml:space="preserve"> Corpus Christi</t>
  </si>
  <si>
    <t xml:space="preserve"> Stamford</t>
  </si>
  <si>
    <t>WHOLESALE SUPPLY GROUP</t>
  </si>
  <si>
    <t xml:space="preserve"> Tacoma</t>
  </si>
  <si>
    <t>INTERSTATE ELECTRICAL SUP INC</t>
  </si>
  <si>
    <t>FASTENAL COMPANY</t>
  </si>
  <si>
    <t xml:space="preserve"> Boston</t>
  </si>
  <si>
    <t xml:space="preserve"> Charlotte</t>
  </si>
  <si>
    <t>AGILE SOURCING PARTNERS INC</t>
  </si>
  <si>
    <t xml:space="preserve"> Palmdale</t>
  </si>
  <si>
    <t xml:space="preserve"> Santa Ana</t>
  </si>
  <si>
    <t xml:space="preserve"> Torrance</t>
  </si>
  <si>
    <t xml:space="preserve"> Scottsdale</t>
  </si>
  <si>
    <t>* LOYD'S ELECTRIC SUPPLY</t>
  </si>
  <si>
    <t xml:space="preserve"> Overland Park</t>
  </si>
  <si>
    <t>* FRANKLIN-GRIFFITH LLC</t>
  </si>
  <si>
    <t xml:space="preserve"> Durham</t>
  </si>
  <si>
    <t>* DULLES ELECTRIC &amp; SUPPLY</t>
  </si>
  <si>
    <t xml:space="preserve"> Lexington-Fayette</t>
  </si>
  <si>
    <t># LEONARD'S ELECTRICAL   #2420</t>
  </si>
  <si>
    <t xml:space="preserve"> Los Angeles</t>
  </si>
  <si>
    <t xml:space="preserve"> Arlington</t>
  </si>
  <si>
    <t xml:space="preserve"> Saint Petersburg</t>
  </si>
  <si>
    <t xml:space="preserve"> Buffalo</t>
  </si>
  <si>
    <t xml:space="preserve"> Topeka</t>
  </si>
  <si>
    <t># KEYSTONE ELECTRICAL    #4570</t>
  </si>
  <si>
    <t># JEWEL ELECTRIC SUPPLY  #5460</t>
  </si>
  <si>
    <t xml:space="preserve"> Santa Clarita</t>
  </si>
  <si>
    <t>MILLER INDUSTRIAL SUPPLY INC</t>
  </si>
  <si>
    <t>CAMERON WIRE &amp; CABLE</t>
  </si>
  <si>
    <t xml:space="preserve"> Boise City</t>
  </si>
  <si>
    <t xml:space="preserve"> Huntsville</t>
  </si>
  <si>
    <t>GLOBAL EQUIPMENT COMPANY</t>
  </si>
  <si>
    <t xml:space="preserve"> Chandler</t>
  </si>
  <si>
    <t>BARR-THORP ELECTRIC CO.</t>
  </si>
  <si>
    <t>ALLIED WIRE &amp; CABLE</t>
  </si>
  <si>
    <t>* GREAT LAKES ELECTRIC SUPPLY</t>
  </si>
  <si>
    <t xml:space="preserve"> Riverside</t>
  </si>
  <si>
    <t>MSC INDUSTRIAL SUPPLY-SF</t>
  </si>
  <si>
    <t>MILLER ELECTRIC CABLE CORP</t>
  </si>
  <si>
    <t xml:space="preserve"> Madison</t>
  </si>
  <si>
    <t xml:space="preserve"> Brownsville</t>
  </si>
  <si>
    <t>* QUERMBACK ELECTRIC INC</t>
  </si>
  <si>
    <t>* MAYER ELECTRIC SUPPLY</t>
  </si>
  <si>
    <t xml:space="preserve"> Jackson</t>
  </si>
  <si>
    <t>* DIVERSIFIED SUPPLY INC</t>
  </si>
  <si>
    <t>* COLONIAL ELECTRIC SUPPLY CO</t>
  </si>
  <si>
    <t># GLIEDT ELECTRIC SUPPLY #3450</t>
  </si>
  <si>
    <t>MATERIEL TECHNIQUES INC</t>
  </si>
  <si>
    <t xml:space="preserve"> Des Moines</t>
  </si>
  <si>
    <t>REXEL HOLDINGS USA</t>
  </si>
  <si>
    <t>MASTER INTERNATIONAL</t>
  </si>
  <si>
    <t>ANIXTER INC</t>
  </si>
  <si>
    <t xml:space="preserve"> Paterson</t>
  </si>
  <si>
    <t xml:space="preserve"> Mesa</t>
  </si>
  <si>
    <t xml:space="preserve"> New York</t>
  </si>
  <si>
    <t># ROYAL ELECTRIC SUPPLY  #1065</t>
  </si>
  <si>
    <t xml:space="preserve"> Houston</t>
  </si>
  <si>
    <t># JAMESTOWN ELECTRIC SPLY 3100</t>
  </si>
  <si>
    <t>~ STUART C IRBY CO</t>
  </si>
  <si>
    <t>UNITED CENTRAL INDUSTRIAL SPLY</t>
  </si>
  <si>
    <t xml:space="preserve"> Shreveport</t>
  </si>
  <si>
    <t>* SUNFLOWER ELECTRIC SUPPLY</t>
  </si>
  <si>
    <t>* SCHWING ELEC * FARMINGDALE</t>
  </si>
  <si>
    <t>* SAMSON ELECTRICAL SUPPLY CO</t>
  </si>
  <si>
    <t xml:space="preserve"> Philadelphia</t>
  </si>
  <si>
    <t>* ELECTRICAL MATERIALS CO INC</t>
  </si>
  <si>
    <t>* ELECTRIC SUPPLY, INC</t>
  </si>
  <si>
    <t># TEAM ELECTRIC SUPPLY   #5390</t>
  </si>
  <si>
    <t># SHERMAN ELECTRIC INC   #2465</t>
  </si>
  <si>
    <t># DELANDE SUPPLY COMPANY #1265</t>
  </si>
  <si>
    <t xml:space="preserve"> Saint Louis</t>
  </si>
  <si>
    <t xml:space="preserve"> Rancho Cucamonga</t>
  </si>
  <si>
    <t xml:space="preserve"> Cincinnati</t>
  </si>
  <si>
    <t xml:space="preserve"> Modesto</t>
  </si>
  <si>
    <t xml:space="preserve"> Salinas</t>
  </si>
  <si>
    <t>~ WORLD ELECTRIC SUPPLY</t>
  </si>
  <si>
    <t xml:space="preserve"> Detroit</t>
  </si>
  <si>
    <t xml:space="preserve"> Metairie</t>
  </si>
  <si>
    <t>* SCURLOCK ELECTRIC INC</t>
  </si>
  <si>
    <t>* BLACK ELECTRICAL SUPPLY</t>
  </si>
  <si>
    <t xml:space="preserve"> Grand Prairie</t>
  </si>
  <si>
    <t># SEI ACQUISITION LLC    #1690</t>
  </si>
  <si>
    <t xml:space="preserve"> Atlanta</t>
  </si>
  <si>
    <t>* STONEWAY ELECTRIC SUPPLY</t>
  </si>
  <si>
    <t># UPCHURCH ELECTRICAL    #3730</t>
  </si>
  <si>
    <t># MID-WEST ELECTRIC SPLY #2480</t>
  </si>
  <si>
    <t xml:space="preserve"> Dallas</t>
  </si>
  <si>
    <t>CABLE CONNECTION &amp; SUPPLY</t>
  </si>
  <si>
    <t># J P SIMONS &amp; COMPANY   #1895</t>
  </si>
  <si>
    <t xml:space="preserve"> Laredo</t>
  </si>
  <si>
    <t xml:space="preserve"> Baltimore</t>
  </si>
  <si>
    <t xml:space="preserve"> Abilene</t>
  </si>
  <si>
    <t>ELECTRIC CORD SETS INC</t>
  </si>
  <si>
    <t xml:space="preserve"> Coral Springs</t>
  </si>
  <si>
    <t>* ELLIOTT ELECTRIC SUPPLY</t>
  </si>
  <si>
    <t xml:space="preserve"> Greensboro</t>
  </si>
  <si>
    <t>IMS A DIVISION OF ANIXTER INC</t>
  </si>
  <si>
    <t>AARON'S SUPPLY</t>
  </si>
  <si>
    <t>* COUNTRY LINE ELECTRICAL DIST</t>
  </si>
  <si>
    <t># KEER ELECTRICAL SUPPLY #5130</t>
  </si>
  <si>
    <t>~ ONESOURCE DISTRIBUTORS</t>
  </si>
  <si>
    <t xml:space="preserve"> Amarillo</t>
  </si>
  <si>
    <t>GDL INDUSTRIAL ELECTRONICS</t>
  </si>
  <si>
    <t xml:space="preserve"> Winston-Salem</t>
  </si>
  <si>
    <t>RST</t>
  </si>
  <si>
    <t xml:space="preserve"> Orange</t>
  </si>
  <si>
    <t xml:space="preserve"> Toledo</t>
  </si>
  <si>
    <t xml:space="preserve"> Tempe</t>
  </si>
  <si>
    <t>MST</t>
  </si>
  <si>
    <t xml:space="preserve"> Thousand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</si>
</sst>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4"/>
  <sheetViews>
    <sheetView tabSelected="1"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199.44</v>
      </c>
      <c r="G2">
        <v>93.1</v>
      </c>
      <c r="H2">
        <v>68.540000000000006</v>
      </c>
      <c r="I2">
        <v>9.23</v>
      </c>
      <c r="J2">
        <v>4.41</v>
      </c>
      <c r="K2">
        <v>22.07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767</v>
      </c>
      <c r="G3">
        <v>283.56</v>
      </c>
      <c r="H3">
        <v>151.24</v>
      </c>
      <c r="I3">
        <v>25.39</v>
      </c>
      <c r="J3">
        <v>10.44</v>
      </c>
      <c r="K3">
        <v>48.7</v>
      </c>
    </row>
    <row r="4" spans="1:11" x14ac:dyDescent="0.2">
      <c r="A4" t="s">
        <v>21</v>
      </c>
      <c r="B4" t="s">
        <v>22</v>
      </c>
      <c r="C4" t="s">
        <v>23</v>
      </c>
      <c r="D4" t="s">
        <v>19</v>
      </c>
      <c r="E4" t="s">
        <v>24</v>
      </c>
      <c r="F4">
        <v>122.25</v>
      </c>
      <c r="G4">
        <v>85.02</v>
      </c>
      <c r="H4">
        <v>49.35</v>
      </c>
      <c r="I4">
        <v>4.13</v>
      </c>
      <c r="J4">
        <v>6.9</v>
      </c>
      <c r="K4">
        <v>15.89</v>
      </c>
    </row>
    <row r="5" spans="1:11" x14ac:dyDescent="0.2">
      <c r="A5" t="s">
        <v>21</v>
      </c>
      <c r="B5" t="s">
        <v>25</v>
      </c>
      <c r="C5" t="s">
        <v>23</v>
      </c>
      <c r="D5" t="s">
        <v>19</v>
      </c>
      <c r="E5" t="s">
        <v>26</v>
      </c>
      <c r="F5">
        <v>569.55999999999995</v>
      </c>
      <c r="G5">
        <v>270.63</v>
      </c>
      <c r="H5">
        <v>163.61000000000001</v>
      </c>
      <c r="I5">
        <v>20.62</v>
      </c>
      <c r="J5">
        <v>7.15</v>
      </c>
      <c r="K5">
        <v>52.69</v>
      </c>
    </row>
    <row r="6" spans="1:11" x14ac:dyDescent="0.2">
      <c r="A6" t="s">
        <v>27</v>
      </c>
      <c r="B6" t="s">
        <v>28</v>
      </c>
      <c r="C6" t="s">
        <v>13</v>
      </c>
      <c r="D6" t="s">
        <v>19</v>
      </c>
      <c r="E6" t="s">
        <v>29</v>
      </c>
      <c r="F6" s="1">
        <v>3217.2</v>
      </c>
      <c r="G6" s="1">
        <v>1629.58</v>
      </c>
      <c r="H6" s="1">
        <v>1092.8</v>
      </c>
      <c r="I6">
        <v>147.99</v>
      </c>
      <c r="J6">
        <v>-31.42</v>
      </c>
      <c r="K6">
        <v>351.9</v>
      </c>
    </row>
    <row r="7" spans="1:11" x14ac:dyDescent="0.2">
      <c r="A7" t="s">
        <v>16</v>
      </c>
      <c r="B7" t="s">
        <v>30</v>
      </c>
      <c r="C7" t="s">
        <v>18</v>
      </c>
      <c r="D7" t="s">
        <v>19</v>
      </c>
      <c r="E7" t="s">
        <v>31</v>
      </c>
      <c r="F7">
        <v>574</v>
      </c>
      <c r="G7">
        <v>226.71</v>
      </c>
      <c r="H7">
        <v>131.61000000000001</v>
      </c>
      <c r="I7">
        <v>20.32</v>
      </c>
      <c r="J7">
        <v>2.34</v>
      </c>
      <c r="K7">
        <v>42.38</v>
      </c>
    </row>
    <row r="8" spans="1:11" x14ac:dyDescent="0.2">
      <c r="A8" t="s">
        <v>11</v>
      </c>
      <c r="B8" t="s">
        <v>30</v>
      </c>
      <c r="C8" t="s">
        <v>18</v>
      </c>
      <c r="D8" t="s">
        <v>19</v>
      </c>
      <c r="E8" t="s">
        <v>32</v>
      </c>
      <c r="F8" s="1">
        <v>1285.1199999999999</v>
      </c>
      <c r="G8">
        <v>752.46</v>
      </c>
      <c r="H8">
        <v>162.41999999999999</v>
      </c>
      <c r="I8">
        <v>78.39</v>
      </c>
      <c r="J8">
        <v>20.67</v>
      </c>
      <c r="K8">
        <v>52.3</v>
      </c>
    </row>
    <row r="9" spans="1:11" x14ac:dyDescent="0.2">
      <c r="A9" t="s">
        <v>33</v>
      </c>
      <c r="B9" t="s">
        <v>34</v>
      </c>
      <c r="C9" t="s">
        <v>35</v>
      </c>
      <c r="D9" t="s">
        <v>19</v>
      </c>
      <c r="E9" t="s">
        <v>36</v>
      </c>
      <c r="F9">
        <v>75</v>
      </c>
      <c r="G9">
        <v>53.75</v>
      </c>
      <c r="H9">
        <v>28.48</v>
      </c>
      <c r="I9">
        <v>2.6</v>
      </c>
      <c r="J9" t="s">
        <v>37</v>
      </c>
      <c r="K9">
        <v>9.17</v>
      </c>
    </row>
    <row r="10" spans="1:11" x14ac:dyDescent="0.2">
      <c r="A10" t="s">
        <v>38</v>
      </c>
      <c r="B10" t="s">
        <v>39</v>
      </c>
      <c r="C10" t="s">
        <v>35</v>
      </c>
      <c r="D10" t="s">
        <v>19</v>
      </c>
      <c r="E10" t="s">
        <v>40</v>
      </c>
      <c r="F10">
        <v>382.92</v>
      </c>
      <c r="G10">
        <v>267.13</v>
      </c>
      <c r="H10">
        <v>133.72</v>
      </c>
      <c r="I10">
        <v>13.9</v>
      </c>
      <c r="J10">
        <v>17.420000000000002</v>
      </c>
      <c r="K10">
        <v>43.06</v>
      </c>
    </row>
    <row r="11" spans="1:11" x14ac:dyDescent="0.2">
      <c r="A11" t="s">
        <v>33</v>
      </c>
      <c r="B11" t="s">
        <v>41</v>
      </c>
      <c r="C11" t="s">
        <v>35</v>
      </c>
      <c r="D11" t="s">
        <v>19</v>
      </c>
      <c r="E11" t="s">
        <v>42</v>
      </c>
      <c r="F11">
        <v>140.4</v>
      </c>
      <c r="G11">
        <v>54.67</v>
      </c>
      <c r="H11">
        <v>25.32</v>
      </c>
      <c r="I11">
        <v>5.55</v>
      </c>
      <c r="J11">
        <v>1.6</v>
      </c>
      <c r="K11">
        <v>8.15</v>
      </c>
    </row>
    <row r="12" spans="1:11" x14ac:dyDescent="0.2">
      <c r="A12" t="s">
        <v>43</v>
      </c>
      <c r="B12" t="s">
        <v>44</v>
      </c>
      <c r="C12" t="s">
        <v>13</v>
      </c>
      <c r="D12" t="s">
        <v>19</v>
      </c>
      <c r="E12" t="s">
        <v>45</v>
      </c>
      <c r="F12" s="1">
        <v>2406</v>
      </c>
      <c r="G12" s="1">
        <v>1166.8900000000001</v>
      </c>
      <c r="H12">
        <v>562</v>
      </c>
      <c r="I12">
        <v>152.54</v>
      </c>
      <c r="J12">
        <v>61.11</v>
      </c>
      <c r="K12">
        <v>180.98</v>
      </c>
    </row>
    <row r="13" spans="1:11" x14ac:dyDescent="0.2">
      <c r="A13" t="s">
        <v>21</v>
      </c>
      <c r="B13" t="s">
        <v>46</v>
      </c>
      <c r="C13" t="s">
        <v>35</v>
      </c>
      <c r="D13" t="s">
        <v>19</v>
      </c>
      <c r="E13" t="s">
        <v>47</v>
      </c>
      <c r="F13">
        <v>296</v>
      </c>
      <c r="G13">
        <v>111.86</v>
      </c>
      <c r="H13">
        <v>64.8</v>
      </c>
      <c r="I13">
        <v>18.32</v>
      </c>
      <c r="J13" t="s">
        <v>37</v>
      </c>
      <c r="K13">
        <v>20.87</v>
      </c>
    </row>
    <row r="14" spans="1:11" x14ac:dyDescent="0.2">
      <c r="A14" t="s">
        <v>48</v>
      </c>
      <c r="B14" t="s">
        <v>49</v>
      </c>
      <c r="C14" t="s">
        <v>13</v>
      </c>
      <c r="D14" t="s">
        <v>19</v>
      </c>
      <c r="E14" t="s">
        <v>50</v>
      </c>
      <c r="F14" s="1">
        <v>2419.36</v>
      </c>
      <c r="G14" s="1">
        <v>1108.93</v>
      </c>
      <c r="H14">
        <v>623.85</v>
      </c>
      <c r="I14">
        <v>119.76</v>
      </c>
      <c r="J14">
        <v>45.67</v>
      </c>
      <c r="K14">
        <v>200.89</v>
      </c>
    </row>
    <row r="15" spans="1:11" x14ac:dyDescent="0.2">
      <c r="A15" t="s">
        <v>51</v>
      </c>
      <c r="B15" t="s">
        <v>52</v>
      </c>
      <c r="C15" t="s">
        <v>18</v>
      </c>
      <c r="D15" t="s">
        <v>19</v>
      </c>
      <c r="E15" t="s">
        <v>53</v>
      </c>
      <c r="F15" s="1">
        <v>1702.7</v>
      </c>
      <c r="G15" s="1">
        <v>1054.22</v>
      </c>
      <c r="H15">
        <v>610.99</v>
      </c>
      <c r="I15">
        <v>61.81</v>
      </c>
      <c r="J15">
        <v>69.42</v>
      </c>
      <c r="K15">
        <v>196.75</v>
      </c>
    </row>
    <row r="16" spans="1:11" x14ac:dyDescent="0.2">
      <c r="A16" t="s">
        <v>33</v>
      </c>
      <c r="B16" t="s">
        <v>52</v>
      </c>
      <c r="C16" t="s">
        <v>18</v>
      </c>
      <c r="D16" t="s">
        <v>19</v>
      </c>
      <c r="E16" t="s">
        <v>54</v>
      </c>
      <c r="F16">
        <v>371.36</v>
      </c>
      <c r="G16">
        <v>265.55</v>
      </c>
      <c r="H16">
        <v>182.77</v>
      </c>
      <c r="I16">
        <v>13</v>
      </c>
      <c r="J16">
        <v>26.5</v>
      </c>
      <c r="K16">
        <v>58.86</v>
      </c>
    </row>
    <row r="17" spans="1:11" x14ac:dyDescent="0.2">
      <c r="A17" t="s">
        <v>16</v>
      </c>
      <c r="B17" t="s">
        <v>55</v>
      </c>
      <c r="C17" t="s">
        <v>18</v>
      </c>
      <c r="D17" t="s">
        <v>19</v>
      </c>
      <c r="E17" t="s">
        <v>56</v>
      </c>
      <c r="F17">
        <v>992.76</v>
      </c>
      <c r="G17">
        <v>459.15</v>
      </c>
      <c r="H17">
        <v>266.74</v>
      </c>
      <c r="I17">
        <v>56.49</v>
      </c>
      <c r="J17" t="s">
        <v>37</v>
      </c>
      <c r="K17">
        <v>85.89</v>
      </c>
    </row>
    <row r="18" spans="1:11" x14ac:dyDescent="0.2">
      <c r="A18" t="s">
        <v>48</v>
      </c>
      <c r="B18" t="s">
        <v>57</v>
      </c>
      <c r="C18" t="s">
        <v>18</v>
      </c>
      <c r="D18" t="s">
        <v>19</v>
      </c>
      <c r="E18" t="s">
        <v>58</v>
      </c>
      <c r="F18" s="1">
        <v>4417.0600000000004</v>
      </c>
      <c r="G18" s="1">
        <v>2845.72</v>
      </c>
      <c r="H18" s="1">
        <v>1840.53</v>
      </c>
      <c r="I18">
        <v>188.61</v>
      </c>
      <c r="J18">
        <v>61.61</v>
      </c>
      <c r="K18">
        <v>592.69000000000005</v>
      </c>
    </row>
    <row r="19" spans="1:11" x14ac:dyDescent="0.2">
      <c r="A19" t="s">
        <v>43</v>
      </c>
      <c r="B19" t="s">
        <v>57</v>
      </c>
      <c r="C19" t="s">
        <v>18</v>
      </c>
      <c r="D19" t="s">
        <v>19</v>
      </c>
      <c r="E19" t="s">
        <v>59</v>
      </c>
      <c r="F19" s="1">
        <v>4114.4399999999996</v>
      </c>
      <c r="G19" s="1">
        <v>2712.99</v>
      </c>
      <c r="H19" s="1">
        <v>1889.1</v>
      </c>
      <c r="I19">
        <v>202.84</v>
      </c>
      <c r="J19">
        <v>213.1</v>
      </c>
      <c r="K19">
        <v>608.33000000000004</v>
      </c>
    </row>
    <row r="20" spans="1:11" x14ac:dyDescent="0.2">
      <c r="A20" t="s">
        <v>48</v>
      </c>
      <c r="B20" t="s">
        <v>60</v>
      </c>
      <c r="C20" t="s">
        <v>18</v>
      </c>
      <c r="D20" t="s">
        <v>19</v>
      </c>
      <c r="E20" t="s">
        <v>61</v>
      </c>
      <c r="F20" s="1">
        <v>1378</v>
      </c>
      <c r="G20">
        <v>688.03</v>
      </c>
      <c r="H20">
        <v>434.76</v>
      </c>
      <c r="I20">
        <v>76.89</v>
      </c>
      <c r="J20">
        <v>20.02</v>
      </c>
      <c r="K20">
        <v>140</v>
      </c>
    </row>
    <row r="21" spans="1:11" x14ac:dyDescent="0.2">
      <c r="A21" t="s">
        <v>43</v>
      </c>
      <c r="B21" t="s">
        <v>62</v>
      </c>
      <c r="C21" t="s">
        <v>13</v>
      </c>
      <c r="D21" t="s">
        <v>19</v>
      </c>
      <c r="E21" t="s">
        <v>63</v>
      </c>
      <c r="F21">
        <v>702.36</v>
      </c>
      <c r="G21">
        <v>317.54000000000002</v>
      </c>
      <c r="H21">
        <v>215.38</v>
      </c>
      <c r="I21">
        <v>42.49</v>
      </c>
      <c r="J21">
        <v>25.26</v>
      </c>
      <c r="K21">
        <v>69.36</v>
      </c>
    </row>
    <row r="22" spans="1:11" x14ac:dyDescent="0.2">
      <c r="A22" t="s">
        <v>16</v>
      </c>
      <c r="B22" t="s">
        <v>64</v>
      </c>
      <c r="C22" t="s">
        <v>18</v>
      </c>
      <c r="D22" t="s">
        <v>19</v>
      </c>
      <c r="E22" t="s">
        <v>65</v>
      </c>
      <c r="F22" s="1">
        <v>2147.66</v>
      </c>
      <c r="G22" s="1">
        <v>1034.6400000000001</v>
      </c>
      <c r="H22">
        <v>534.42999999999995</v>
      </c>
      <c r="I22">
        <v>88.7</v>
      </c>
      <c r="J22">
        <v>24.04</v>
      </c>
      <c r="K22">
        <v>172.1</v>
      </c>
    </row>
    <row r="23" spans="1:11" x14ac:dyDescent="0.2">
      <c r="A23" t="s">
        <v>43</v>
      </c>
      <c r="B23" t="s">
        <v>30</v>
      </c>
      <c r="C23" t="s">
        <v>18</v>
      </c>
      <c r="D23" t="s">
        <v>19</v>
      </c>
      <c r="E23" t="s">
        <v>66</v>
      </c>
      <c r="F23">
        <v>394.32</v>
      </c>
      <c r="G23">
        <v>131.72999999999999</v>
      </c>
      <c r="H23">
        <v>57.04</v>
      </c>
      <c r="I23">
        <v>17.55</v>
      </c>
      <c r="J23" t="s">
        <v>37</v>
      </c>
      <c r="K23">
        <v>18.37</v>
      </c>
    </row>
    <row r="24" spans="1:11" x14ac:dyDescent="0.2">
      <c r="A24" t="s">
        <v>33</v>
      </c>
      <c r="B24" t="s">
        <v>67</v>
      </c>
      <c r="C24" t="s">
        <v>35</v>
      </c>
      <c r="D24" t="s">
        <v>19</v>
      </c>
      <c r="E24" t="s">
        <v>68</v>
      </c>
      <c r="F24">
        <v>671.4</v>
      </c>
      <c r="G24">
        <v>256.76</v>
      </c>
      <c r="H24">
        <v>185.05</v>
      </c>
      <c r="I24">
        <v>34.24</v>
      </c>
      <c r="J24" t="s">
        <v>37</v>
      </c>
      <c r="K24">
        <v>59.59</v>
      </c>
    </row>
    <row r="25" spans="1:11" x14ac:dyDescent="0.2">
      <c r="A25" t="s">
        <v>27</v>
      </c>
      <c r="B25" t="s">
        <v>69</v>
      </c>
      <c r="C25" t="s">
        <v>13</v>
      </c>
      <c r="D25" t="s">
        <v>19</v>
      </c>
      <c r="E25" t="s">
        <v>70</v>
      </c>
      <c r="F25">
        <v>451.84</v>
      </c>
      <c r="G25">
        <v>186.24</v>
      </c>
      <c r="H25">
        <v>124.89</v>
      </c>
      <c r="I25">
        <v>28.15</v>
      </c>
      <c r="J25" t="s">
        <v>37</v>
      </c>
      <c r="K25">
        <v>40.22</v>
      </c>
    </row>
    <row r="26" spans="1:11" x14ac:dyDescent="0.2">
      <c r="A26" t="s">
        <v>71</v>
      </c>
      <c r="B26" t="s">
        <v>60</v>
      </c>
      <c r="C26" t="s">
        <v>18</v>
      </c>
      <c r="D26" t="s">
        <v>19</v>
      </c>
      <c r="E26" t="s">
        <v>72</v>
      </c>
      <c r="F26" s="1">
        <v>1711.22</v>
      </c>
      <c r="G26">
        <v>968.97</v>
      </c>
      <c r="H26">
        <v>678.22</v>
      </c>
      <c r="I26">
        <v>52.02</v>
      </c>
      <c r="J26">
        <v>100.93</v>
      </c>
      <c r="K26">
        <v>218.4</v>
      </c>
    </row>
    <row r="27" spans="1:11" x14ac:dyDescent="0.2">
      <c r="A27" t="s">
        <v>38</v>
      </c>
      <c r="B27" t="s">
        <v>73</v>
      </c>
      <c r="C27" t="s">
        <v>35</v>
      </c>
      <c r="D27" t="s">
        <v>19</v>
      </c>
      <c r="E27" t="s">
        <v>74</v>
      </c>
      <c r="F27">
        <v>324.36</v>
      </c>
      <c r="G27">
        <v>187.2</v>
      </c>
      <c r="H27">
        <v>117.68</v>
      </c>
      <c r="I27">
        <v>14.6</v>
      </c>
      <c r="J27">
        <v>3.4</v>
      </c>
      <c r="K27">
        <v>37.89</v>
      </c>
    </row>
    <row r="28" spans="1:11" x14ac:dyDescent="0.2">
      <c r="A28" t="s">
        <v>21</v>
      </c>
      <c r="B28" t="s">
        <v>75</v>
      </c>
      <c r="C28" t="s">
        <v>13</v>
      </c>
      <c r="D28" t="s">
        <v>19</v>
      </c>
      <c r="E28" t="s">
        <v>76</v>
      </c>
      <c r="F28" s="1">
        <v>2119.42</v>
      </c>
      <c r="G28" s="1">
        <v>1019.23</v>
      </c>
      <c r="H28">
        <v>686.86</v>
      </c>
      <c r="I28">
        <v>100.04</v>
      </c>
      <c r="J28">
        <v>17.3</v>
      </c>
      <c r="K28">
        <v>221.18</v>
      </c>
    </row>
    <row r="29" spans="1:11" x14ac:dyDescent="0.2">
      <c r="A29" t="s">
        <v>21</v>
      </c>
      <c r="B29" t="s">
        <v>77</v>
      </c>
      <c r="C29" t="s">
        <v>18</v>
      </c>
      <c r="D29" t="s">
        <v>19</v>
      </c>
      <c r="E29" t="s">
        <v>78</v>
      </c>
      <c r="F29">
        <v>179.55</v>
      </c>
      <c r="G29">
        <v>62.35</v>
      </c>
      <c r="H29">
        <v>37.35</v>
      </c>
      <c r="I29">
        <v>7.51</v>
      </c>
      <c r="J29">
        <v>0.98</v>
      </c>
      <c r="K29">
        <v>12.03</v>
      </c>
    </row>
    <row r="30" spans="1:11" x14ac:dyDescent="0.2">
      <c r="A30" t="s">
        <v>21</v>
      </c>
      <c r="B30" t="s">
        <v>79</v>
      </c>
      <c r="C30" t="s">
        <v>13</v>
      </c>
      <c r="D30" t="s">
        <v>19</v>
      </c>
      <c r="E30" t="s">
        <v>80</v>
      </c>
      <c r="F30">
        <v>687.68</v>
      </c>
      <c r="G30">
        <v>340.3</v>
      </c>
      <c r="H30">
        <v>234.71</v>
      </c>
      <c r="I30">
        <v>43.05</v>
      </c>
      <c r="J30">
        <v>5.04</v>
      </c>
      <c r="K30">
        <v>75.58</v>
      </c>
    </row>
    <row r="31" spans="1:11" x14ac:dyDescent="0.2">
      <c r="A31" t="s">
        <v>27</v>
      </c>
      <c r="B31" t="s">
        <v>81</v>
      </c>
      <c r="C31" t="s">
        <v>18</v>
      </c>
      <c r="D31" t="s">
        <v>19</v>
      </c>
      <c r="E31" t="s">
        <v>82</v>
      </c>
      <c r="F31" s="1">
        <v>9118.3799999999992</v>
      </c>
      <c r="G31" s="1">
        <v>3738.84</v>
      </c>
      <c r="H31" s="1">
        <v>2186.06</v>
      </c>
      <c r="I31">
        <v>447.71</v>
      </c>
      <c r="J31">
        <v>169.42</v>
      </c>
      <c r="K31">
        <v>703.95</v>
      </c>
    </row>
    <row r="32" spans="1:11" x14ac:dyDescent="0.2">
      <c r="A32" t="s">
        <v>38</v>
      </c>
      <c r="B32" t="s">
        <v>83</v>
      </c>
      <c r="C32" t="s">
        <v>35</v>
      </c>
      <c r="D32" t="s">
        <v>19</v>
      </c>
      <c r="E32" t="s">
        <v>84</v>
      </c>
      <c r="F32">
        <v>311.64</v>
      </c>
      <c r="G32">
        <v>109.98</v>
      </c>
      <c r="H32">
        <v>58.96</v>
      </c>
      <c r="I32">
        <v>14.8</v>
      </c>
      <c r="J32" t="s">
        <v>37</v>
      </c>
      <c r="K32">
        <v>18.989999999999998</v>
      </c>
    </row>
    <row r="33" spans="1:11" x14ac:dyDescent="0.2">
      <c r="A33" t="s">
        <v>85</v>
      </c>
      <c r="B33" t="s">
        <v>86</v>
      </c>
      <c r="C33" t="s">
        <v>35</v>
      </c>
      <c r="D33" t="s">
        <v>19</v>
      </c>
      <c r="E33" t="s">
        <v>87</v>
      </c>
      <c r="F33">
        <v>451</v>
      </c>
      <c r="G33">
        <v>181.51</v>
      </c>
      <c r="H33">
        <v>113.59</v>
      </c>
      <c r="I33">
        <v>24.94</v>
      </c>
      <c r="J33">
        <v>6.31</v>
      </c>
      <c r="K33">
        <v>36.58</v>
      </c>
    </row>
    <row r="34" spans="1:11" x14ac:dyDescent="0.2">
      <c r="A34" t="s">
        <v>16</v>
      </c>
      <c r="B34" t="s">
        <v>88</v>
      </c>
      <c r="C34" t="s">
        <v>13</v>
      </c>
      <c r="D34" t="s">
        <v>19</v>
      </c>
      <c r="E34" t="s">
        <v>89</v>
      </c>
      <c r="F34" s="1">
        <v>1347.4</v>
      </c>
      <c r="G34">
        <v>571.66999999999996</v>
      </c>
      <c r="H34">
        <v>333.5</v>
      </c>
      <c r="I34">
        <v>59.29</v>
      </c>
      <c r="J34">
        <v>43.18</v>
      </c>
      <c r="K34">
        <v>107.39</v>
      </c>
    </row>
    <row r="35" spans="1:11" x14ac:dyDescent="0.2">
      <c r="A35" t="s">
        <v>71</v>
      </c>
      <c r="B35" t="s">
        <v>90</v>
      </c>
      <c r="C35" t="s">
        <v>35</v>
      </c>
      <c r="D35" t="s">
        <v>19</v>
      </c>
      <c r="E35" t="s">
        <v>91</v>
      </c>
      <c r="F35">
        <v>449.64</v>
      </c>
      <c r="G35">
        <v>261.83999999999997</v>
      </c>
      <c r="H35">
        <v>162.84</v>
      </c>
      <c r="I35">
        <v>17.04</v>
      </c>
      <c r="J35">
        <v>14.16</v>
      </c>
      <c r="K35">
        <v>52.44</v>
      </c>
    </row>
    <row r="36" spans="1:11" x14ac:dyDescent="0.2">
      <c r="A36" t="s">
        <v>33</v>
      </c>
      <c r="B36" t="s">
        <v>92</v>
      </c>
      <c r="C36" t="s">
        <v>18</v>
      </c>
      <c r="D36" t="s">
        <v>19</v>
      </c>
      <c r="E36" t="s">
        <v>93</v>
      </c>
      <c r="F36">
        <v>276.60000000000002</v>
      </c>
      <c r="G36">
        <v>125.19</v>
      </c>
      <c r="H36">
        <v>91.95</v>
      </c>
      <c r="I36">
        <v>16.37</v>
      </c>
      <c r="J36" t="s">
        <v>37</v>
      </c>
      <c r="K36">
        <v>29.61</v>
      </c>
    </row>
    <row r="37" spans="1:11" x14ac:dyDescent="0.2">
      <c r="A37" t="s">
        <v>71</v>
      </c>
      <c r="B37" t="s">
        <v>94</v>
      </c>
      <c r="C37" t="s">
        <v>13</v>
      </c>
      <c r="D37" t="s">
        <v>19</v>
      </c>
      <c r="E37" t="s">
        <v>66</v>
      </c>
      <c r="F37" s="1">
        <v>1219.48</v>
      </c>
      <c r="G37">
        <v>509.81</v>
      </c>
      <c r="H37">
        <v>179.33</v>
      </c>
      <c r="I37">
        <v>78.900000000000006</v>
      </c>
      <c r="J37">
        <v>9.4700000000000006</v>
      </c>
      <c r="K37">
        <v>57.75</v>
      </c>
    </row>
    <row r="38" spans="1:11" x14ac:dyDescent="0.2">
      <c r="A38" t="s">
        <v>71</v>
      </c>
      <c r="B38" t="s">
        <v>95</v>
      </c>
      <c r="C38" t="s">
        <v>13</v>
      </c>
      <c r="D38" t="s">
        <v>19</v>
      </c>
      <c r="E38" t="s">
        <v>96</v>
      </c>
      <c r="F38" s="1">
        <v>1696.06</v>
      </c>
      <c r="G38">
        <v>679.75</v>
      </c>
      <c r="H38">
        <v>414.35</v>
      </c>
      <c r="I38">
        <v>78.19</v>
      </c>
      <c r="J38">
        <v>52.45</v>
      </c>
      <c r="K38">
        <v>133.43</v>
      </c>
    </row>
    <row r="39" spans="1:11" x14ac:dyDescent="0.2">
      <c r="A39" t="s">
        <v>97</v>
      </c>
      <c r="B39" t="s">
        <v>98</v>
      </c>
      <c r="C39" t="s">
        <v>18</v>
      </c>
      <c r="D39" t="s">
        <v>19</v>
      </c>
      <c r="E39" t="s">
        <v>99</v>
      </c>
      <c r="F39">
        <v>621.6</v>
      </c>
      <c r="G39">
        <v>259.83</v>
      </c>
      <c r="H39">
        <v>187.34</v>
      </c>
      <c r="I39">
        <v>30.83</v>
      </c>
      <c r="J39" t="s">
        <v>37</v>
      </c>
      <c r="K39">
        <v>60.33</v>
      </c>
    </row>
    <row r="40" spans="1:11" x14ac:dyDescent="0.2">
      <c r="A40" t="s">
        <v>71</v>
      </c>
      <c r="B40" t="e">
        <f>- VP SUPPLY CORPORATION</f>
        <v>#NAME?</v>
      </c>
      <c r="C40" t="s">
        <v>35</v>
      </c>
      <c r="D40" t="s">
        <v>19</v>
      </c>
      <c r="E40" t="s">
        <v>15</v>
      </c>
      <c r="F40">
        <v>578.36</v>
      </c>
      <c r="G40">
        <v>215.53</v>
      </c>
      <c r="H40">
        <v>108.29</v>
      </c>
      <c r="I40">
        <v>19.489999999999998</v>
      </c>
      <c r="J40">
        <v>2.78</v>
      </c>
      <c r="K40">
        <v>34.869999999999997</v>
      </c>
    </row>
    <row r="41" spans="1:11" x14ac:dyDescent="0.2">
      <c r="A41" t="s">
        <v>38</v>
      </c>
      <c r="B41" t="e">
        <f>- STEINER ELECTRIC CO., INC.</f>
        <v>#NAME?</v>
      </c>
      <c r="C41" t="s">
        <v>13</v>
      </c>
      <c r="D41" t="s">
        <v>19</v>
      </c>
      <c r="E41" t="s">
        <v>100</v>
      </c>
      <c r="F41">
        <v>825.94</v>
      </c>
      <c r="G41">
        <v>395.88</v>
      </c>
      <c r="H41">
        <v>133</v>
      </c>
      <c r="I41">
        <v>26.51</v>
      </c>
      <c r="J41">
        <v>4.59</v>
      </c>
      <c r="K41">
        <v>42.83</v>
      </c>
    </row>
    <row r="42" spans="1:11" x14ac:dyDescent="0.2">
      <c r="A42" t="s">
        <v>16</v>
      </c>
      <c r="B42" t="e">
        <f>- STATE ELECTRIC SUPPLY CO INC</f>
        <v>#NAME?</v>
      </c>
      <c r="C42" t="s">
        <v>18</v>
      </c>
      <c r="D42" t="s">
        <v>19</v>
      </c>
      <c r="E42" t="s">
        <v>101</v>
      </c>
      <c r="F42" s="1">
        <v>4006.98</v>
      </c>
      <c r="G42" s="1">
        <v>2059.7199999999998</v>
      </c>
      <c r="H42" s="1">
        <v>1292.07</v>
      </c>
      <c r="I42">
        <v>171.1</v>
      </c>
      <c r="J42">
        <v>144.6</v>
      </c>
      <c r="K42">
        <v>416.07</v>
      </c>
    </row>
    <row r="43" spans="1:11" x14ac:dyDescent="0.2">
      <c r="A43" t="s">
        <v>11</v>
      </c>
      <c r="B43" t="e">
        <f>- STANION WHOLESALE ELECTRIC</f>
        <v>#NAME?</v>
      </c>
      <c r="C43" t="s">
        <v>35</v>
      </c>
      <c r="D43" t="s">
        <v>19</v>
      </c>
      <c r="E43" t="s">
        <v>102</v>
      </c>
      <c r="F43">
        <v>594.96</v>
      </c>
      <c r="G43">
        <v>239.12</v>
      </c>
      <c r="H43">
        <v>169.12</v>
      </c>
      <c r="I43">
        <v>31.59</v>
      </c>
      <c r="J43" t="s">
        <v>37</v>
      </c>
      <c r="K43">
        <v>54.46</v>
      </c>
    </row>
    <row r="44" spans="1:11" x14ac:dyDescent="0.2">
      <c r="A44" t="s">
        <v>21</v>
      </c>
      <c r="B44" t="e">
        <f>- MARSHALL E CAMPBELL CO INC</f>
        <v>#NAME?</v>
      </c>
      <c r="C44" t="s">
        <v>13</v>
      </c>
      <c r="D44" t="s">
        <v>19</v>
      </c>
      <c r="E44" t="s">
        <v>101</v>
      </c>
      <c r="F44" s="1">
        <v>3411.7</v>
      </c>
      <c r="G44" s="1">
        <v>1969.18</v>
      </c>
      <c r="H44" s="1">
        <v>1248.48</v>
      </c>
      <c r="I44">
        <v>117.36</v>
      </c>
      <c r="J44">
        <v>62.12</v>
      </c>
      <c r="K44">
        <v>402.04</v>
      </c>
    </row>
    <row r="45" spans="1:11" x14ac:dyDescent="0.2">
      <c r="A45" t="s">
        <v>33</v>
      </c>
      <c r="B45" t="e">
        <f>- KENDALL ELECTRIC INC</f>
        <v>#NAME?</v>
      </c>
      <c r="C45" t="s">
        <v>18</v>
      </c>
      <c r="D45" t="s">
        <v>19</v>
      </c>
      <c r="E45" t="s">
        <v>68</v>
      </c>
      <c r="F45" s="1">
        <v>7104.14</v>
      </c>
      <c r="G45" s="1">
        <v>4154.1899999999996</v>
      </c>
      <c r="H45" s="1">
        <v>2293.64</v>
      </c>
      <c r="I45">
        <v>297.66000000000003</v>
      </c>
      <c r="J45">
        <v>88.66</v>
      </c>
      <c r="K45">
        <v>738.6</v>
      </c>
    </row>
    <row r="46" spans="1:11" x14ac:dyDescent="0.2">
      <c r="A46" t="s">
        <v>21</v>
      </c>
      <c r="B46" t="e">
        <f>- FROMM ELECTRIC SUPPLY CORP</f>
        <v>#NAME?</v>
      </c>
      <c r="C46" t="s">
        <v>13</v>
      </c>
      <c r="D46" t="s">
        <v>19</v>
      </c>
      <c r="E46" t="s">
        <v>103</v>
      </c>
      <c r="F46" s="1">
        <v>1670.98</v>
      </c>
      <c r="G46">
        <v>736.17</v>
      </c>
      <c r="H46">
        <v>500.9</v>
      </c>
      <c r="I46">
        <v>60.32</v>
      </c>
      <c r="J46">
        <v>24.9</v>
      </c>
      <c r="K46">
        <v>161.30000000000001</v>
      </c>
    </row>
    <row r="47" spans="1:11" x14ac:dyDescent="0.2">
      <c r="A47" t="s">
        <v>38</v>
      </c>
      <c r="B47" t="e">
        <f>- CITY ELECTRIC COMPANY INC</f>
        <v>#NAME?</v>
      </c>
      <c r="C47" t="s">
        <v>13</v>
      </c>
      <c r="D47" t="s">
        <v>19</v>
      </c>
      <c r="E47" t="s">
        <v>40</v>
      </c>
      <c r="F47" s="1">
        <v>1245.44</v>
      </c>
      <c r="G47">
        <v>709.84</v>
      </c>
      <c r="H47">
        <v>439.02</v>
      </c>
      <c r="I47">
        <v>39.6</v>
      </c>
      <c r="J47">
        <v>-35.340000000000003</v>
      </c>
      <c r="K47">
        <v>141.37</v>
      </c>
    </row>
    <row r="48" spans="1:11" x14ac:dyDescent="0.2">
      <c r="A48" t="s">
        <v>85</v>
      </c>
      <c r="B48" t="s">
        <v>57</v>
      </c>
      <c r="C48" t="s">
        <v>18</v>
      </c>
      <c r="D48" t="s">
        <v>19</v>
      </c>
      <c r="E48" t="s">
        <v>104</v>
      </c>
      <c r="F48">
        <v>524.88</v>
      </c>
      <c r="G48">
        <v>366.69</v>
      </c>
      <c r="H48">
        <v>263.38</v>
      </c>
      <c r="I48">
        <v>24.51</v>
      </c>
      <c r="J48" t="s">
        <v>37</v>
      </c>
      <c r="K48">
        <v>86.07</v>
      </c>
    </row>
    <row r="49" spans="1:11" x14ac:dyDescent="0.2">
      <c r="A49" t="s">
        <v>43</v>
      </c>
      <c r="B49" t="s">
        <v>57</v>
      </c>
      <c r="C49" t="s">
        <v>18</v>
      </c>
      <c r="D49" t="s">
        <v>19</v>
      </c>
      <c r="E49" t="s">
        <v>70</v>
      </c>
      <c r="F49">
        <v>326.8</v>
      </c>
      <c r="G49">
        <v>154.06</v>
      </c>
      <c r="H49">
        <v>103.29</v>
      </c>
      <c r="I49">
        <v>15.92</v>
      </c>
      <c r="J49" t="s">
        <v>37</v>
      </c>
      <c r="K49">
        <v>33.76</v>
      </c>
    </row>
    <row r="50" spans="1:11" x14ac:dyDescent="0.2">
      <c r="A50" t="s">
        <v>16</v>
      </c>
      <c r="B50" t="s">
        <v>60</v>
      </c>
      <c r="C50" t="s">
        <v>18</v>
      </c>
      <c r="D50" t="s">
        <v>19</v>
      </c>
      <c r="E50" t="s">
        <v>105</v>
      </c>
      <c r="F50">
        <v>678.2</v>
      </c>
      <c r="G50">
        <v>371</v>
      </c>
      <c r="H50">
        <v>227.73</v>
      </c>
      <c r="I50">
        <v>26.79</v>
      </c>
      <c r="J50">
        <v>18.61</v>
      </c>
      <c r="K50">
        <v>74.42</v>
      </c>
    </row>
    <row r="51" spans="1:11" x14ac:dyDescent="0.2">
      <c r="A51" t="s">
        <v>48</v>
      </c>
      <c r="B51" t="s">
        <v>106</v>
      </c>
      <c r="C51" t="s">
        <v>13</v>
      </c>
      <c r="D51" t="s">
        <v>19</v>
      </c>
      <c r="E51" t="s">
        <v>20</v>
      </c>
      <c r="F51" s="1">
        <v>3156.6</v>
      </c>
      <c r="G51" s="1">
        <v>1453.69</v>
      </c>
      <c r="H51">
        <v>893.15</v>
      </c>
      <c r="I51">
        <v>146.78</v>
      </c>
      <c r="J51">
        <v>58.1</v>
      </c>
      <c r="K51">
        <v>291.89</v>
      </c>
    </row>
    <row r="52" spans="1:11" x14ac:dyDescent="0.2">
      <c r="A52" t="s">
        <v>51</v>
      </c>
      <c r="B52" t="s">
        <v>95</v>
      </c>
      <c r="C52" t="s">
        <v>13</v>
      </c>
      <c r="D52" t="s">
        <v>19</v>
      </c>
      <c r="E52" t="s">
        <v>107</v>
      </c>
      <c r="F52" s="1">
        <v>1218.48</v>
      </c>
      <c r="G52">
        <v>517</v>
      </c>
      <c r="H52">
        <v>336.09</v>
      </c>
      <c r="I52">
        <v>67.989999999999995</v>
      </c>
      <c r="J52">
        <v>26.01</v>
      </c>
      <c r="K52">
        <v>108.23</v>
      </c>
    </row>
    <row r="53" spans="1:11" x14ac:dyDescent="0.2">
      <c r="A53" t="s">
        <v>27</v>
      </c>
      <c r="B53" t="s">
        <v>95</v>
      </c>
      <c r="C53" t="s">
        <v>13</v>
      </c>
      <c r="D53" t="s">
        <v>19</v>
      </c>
      <c r="E53" t="s">
        <v>89</v>
      </c>
      <c r="F53" s="1">
        <v>1014.52</v>
      </c>
      <c r="G53">
        <v>416.23</v>
      </c>
      <c r="H53">
        <v>274.76</v>
      </c>
      <c r="I53">
        <v>38.04</v>
      </c>
      <c r="J53">
        <v>89.95</v>
      </c>
      <c r="K53">
        <v>88.48</v>
      </c>
    </row>
    <row r="54" spans="1:11" x14ac:dyDescent="0.2">
      <c r="A54" t="s">
        <v>43</v>
      </c>
      <c r="B54" t="s">
        <v>95</v>
      </c>
      <c r="C54" t="s">
        <v>13</v>
      </c>
      <c r="D54" t="s">
        <v>19</v>
      </c>
      <c r="E54" t="s">
        <v>70</v>
      </c>
      <c r="F54">
        <v>90.96</v>
      </c>
      <c r="G54">
        <v>32.479999999999997</v>
      </c>
      <c r="H54">
        <v>23.42</v>
      </c>
      <c r="I54">
        <v>5.24</v>
      </c>
      <c r="J54" t="s">
        <v>37</v>
      </c>
      <c r="K54">
        <v>7.54</v>
      </c>
    </row>
    <row r="55" spans="1:11" x14ac:dyDescent="0.2">
      <c r="A55" t="s">
        <v>51</v>
      </c>
      <c r="B55" t="s">
        <v>108</v>
      </c>
      <c r="C55" t="s">
        <v>13</v>
      </c>
      <c r="D55" t="s">
        <v>19</v>
      </c>
      <c r="E55" t="s">
        <v>109</v>
      </c>
      <c r="F55" s="1">
        <v>26921</v>
      </c>
      <c r="G55" s="1">
        <v>12890.05</v>
      </c>
      <c r="H55" s="1">
        <v>8540.4500000000007</v>
      </c>
      <c r="I55" s="1">
        <v>1176.45</v>
      </c>
      <c r="J55">
        <v>250.35</v>
      </c>
      <c r="K55" s="1">
        <v>2750.19</v>
      </c>
    </row>
    <row r="56" spans="1:11" x14ac:dyDescent="0.2">
      <c r="A56" t="s">
        <v>33</v>
      </c>
      <c r="B56" t="s">
        <v>110</v>
      </c>
      <c r="C56" t="s">
        <v>13</v>
      </c>
      <c r="D56" t="s">
        <v>19</v>
      </c>
      <c r="E56" t="s">
        <v>111</v>
      </c>
      <c r="F56" s="1">
        <v>2378.5</v>
      </c>
      <c r="G56" s="1">
        <v>1194.46</v>
      </c>
      <c r="H56">
        <v>530.34</v>
      </c>
      <c r="I56">
        <v>155.32</v>
      </c>
      <c r="J56">
        <v>29.08</v>
      </c>
      <c r="K56">
        <v>170.78</v>
      </c>
    </row>
    <row r="57" spans="1:11" x14ac:dyDescent="0.2">
      <c r="A57" t="s">
        <v>21</v>
      </c>
      <c r="B57" t="s">
        <v>112</v>
      </c>
      <c r="C57" t="s">
        <v>18</v>
      </c>
      <c r="D57" t="s">
        <v>19</v>
      </c>
      <c r="E57" t="s">
        <v>113</v>
      </c>
      <c r="F57">
        <v>533.64</v>
      </c>
      <c r="G57">
        <v>210.96</v>
      </c>
      <c r="H57">
        <v>103.65</v>
      </c>
      <c r="I57">
        <v>18.09</v>
      </c>
      <c r="J57" t="s">
        <v>37</v>
      </c>
      <c r="K57">
        <v>33.380000000000003</v>
      </c>
    </row>
    <row r="58" spans="1:11" x14ac:dyDescent="0.2">
      <c r="A58" t="s">
        <v>43</v>
      </c>
      <c r="B58" t="s">
        <v>114</v>
      </c>
      <c r="C58" t="s">
        <v>13</v>
      </c>
      <c r="D58" t="s">
        <v>19</v>
      </c>
      <c r="E58" t="s">
        <v>115</v>
      </c>
      <c r="F58">
        <v>411.12</v>
      </c>
      <c r="G58">
        <v>241.64</v>
      </c>
      <c r="H58">
        <v>150.51</v>
      </c>
      <c r="I58">
        <v>18.29</v>
      </c>
      <c r="J58">
        <v>15.5</v>
      </c>
      <c r="K58">
        <v>49.19</v>
      </c>
    </row>
    <row r="59" spans="1:11" x14ac:dyDescent="0.2">
      <c r="A59" t="s">
        <v>16</v>
      </c>
      <c r="B59" t="s">
        <v>30</v>
      </c>
      <c r="C59" t="s">
        <v>18</v>
      </c>
      <c r="D59" t="s">
        <v>19</v>
      </c>
      <c r="E59" t="s">
        <v>45</v>
      </c>
      <c r="F59">
        <v>633.12</v>
      </c>
      <c r="G59">
        <v>208.81</v>
      </c>
      <c r="H59">
        <v>112.4</v>
      </c>
      <c r="I59">
        <v>26.4</v>
      </c>
      <c r="J59" t="s">
        <v>37</v>
      </c>
      <c r="K59">
        <v>36.729999999999997</v>
      </c>
    </row>
    <row r="60" spans="1:11" x14ac:dyDescent="0.2">
      <c r="A60" t="s">
        <v>43</v>
      </c>
      <c r="B60" t="s">
        <v>30</v>
      </c>
      <c r="C60" t="s">
        <v>18</v>
      </c>
      <c r="D60" t="s">
        <v>19</v>
      </c>
      <c r="E60" t="s">
        <v>116</v>
      </c>
      <c r="F60">
        <v>71.75</v>
      </c>
      <c r="G60">
        <v>28.1</v>
      </c>
      <c r="H60">
        <v>16.21</v>
      </c>
      <c r="I60">
        <v>4.12</v>
      </c>
      <c r="J60">
        <v>4.72</v>
      </c>
      <c r="K60">
        <v>5.3</v>
      </c>
    </row>
    <row r="61" spans="1:11" x14ac:dyDescent="0.2">
      <c r="A61" t="s">
        <v>48</v>
      </c>
      <c r="B61" t="s">
        <v>117</v>
      </c>
      <c r="C61" t="s">
        <v>13</v>
      </c>
      <c r="D61" t="s">
        <v>19</v>
      </c>
      <c r="E61" t="s">
        <v>118</v>
      </c>
      <c r="F61">
        <v>810.52</v>
      </c>
      <c r="G61">
        <v>328.11</v>
      </c>
      <c r="H61">
        <v>225.11</v>
      </c>
      <c r="I61">
        <v>25.13</v>
      </c>
      <c r="J61" t="s">
        <v>37</v>
      </c>
      <c r="K61">
        <v>73.569999999999993</v>
      </c>
    </row>
    <row r="62" spans="1:11" x14ac:dyDescent="0.2">
      <c r="A62" t="s">
        <v>48</v>
      </c>
      <c r="B62" t="s">
        <v>69</v>
      </c>
      <c r="C62" t="s">
        <v>13</v>
      </c>
      <c r="D62" t="s">
        <v>19</v>
      </c>
      <c r="E62" t="s">
        <v>119</v>
      </c>
      <c r="F62">
        <v>358.13</v>
      </c>
      <c r="G62">
        <v>127.22</v>
      </c>
      <c r="H62">
        <v>92.42</v>
      </c>
      <c r="I62">
        <v>16.55</v>
      </c>
      <c r="J62" t="s">
        <v>37</v>
      </c>
      <c r="K62">
        <v>30.2</v>
      </c>
    </row>
    <row r="63" spans="1:11" x14ac:dyDescent="0.2">
      <c r="A63" t="s">
        <v>43</v>
      </c>
      <c r="B63" t="s">
        <v>52</v>
      </c>
      <c r="C63" t="s">
        <v>18</v>
      </c>
      <c r="D63" t="s">
        <v>19</v>
      </c>
      <c r="E63" t="s">
        <v>120</v>
      </c>
      <c r="F63" s="1">
        <v>4997.32</v>
      </c>
      <c r="G63" s="1">
        <v>3209.87</v>
      </c>
      <c r="H63" s="1">
        <v>2007.96</v>
      </c>
      <c r="I63">
        <v>262.86</v>
      </c>
      <c r="J63">
        <v>47.98</v>
      </c>
      <c r="K63">
        <v>646.6</v>
      </c>
    </row>
    <row r="64" spans="1:11" x14ac:dyDescent="0.2">
      <c r="A64" t="s">
        <v>33</v>
      </c>
      <c r="B64" t="s">
        <v>52</v>
      </c>
      <c r="C64" t="s">
        <v>18</v>
      </c>
      <c r="D64" t="s">
        <v>19</v>
      </c>
      <c r="E64" t="s">
        <v>121</v>
      </c>
      <c r="F64">
        <v>244.56</v>
      </c>
      <c r="G64">
        <v>169.12</v>
      </c>
      <c r="H64">
        <v>46.23</v>
      </c>
      <c r="I64">
        <v>11.1</v>
      </c>
      <c r="J64">
        <v>1.43</v>
      </c>
      <c r="K64">
        <v>14.89</v>
      </c>
    </row>
    <row r="65" spans="1:11" x14ac:dyDescent="0.2">
      <c r="A65" t="s">
        <v>43</v>
      </c>
      <c r="B65" t="s">
        <v>52</v>
      </c>
      <c r="C65" t="s">
        <v>18</v>
      </c>
      <c r="D65" t="s">
        <v>19</v>
      </c>
      <c r="E65" t="s">
        <v>122</v>
      </c>
      <c r="F65">
        <v>501.84</v>
      </c>
      <c r="G65">
        <v>322.63</v>
      </c>
      <c r="H65">
        <v>203.17</v>
      </c>
      <c r="I65">
        <v>32.07</v>
      </c>
      <c r="J65">
        <v>19.5</v>
      </c>
      <c r="K65">
        <v>65.430000000000007</v>
      </c>
    </row>
    <row r="66" spans="1:11" x14ac:dyDescent="0.2">
      <c r="A66" t="s">
        <v>85</v>
      </c>
      <c r="B66" t="s">
        <v>123</v>
      </c>
      <c r="C66" t="s">
        <v>18</v>
      </c>
      <c r="D66" t="s">
        <v>19</v>
      </c>
      <c r="E66" t="s">
        <v>80</v>
      </c>
      <c r="F66" s="1">
        <v>3577.12</v>
      </c>
      <c r="G66" s="1">
        <v>2149.33</v>
      </c>
      <c r="H66" s="1">
        <v>1445.65</v>
      </c>
      <c r="I66">
        <v>119.83</v>
      </c>
      <c r="J66">
        <v>258.8</v>
      </c>
      <c r="K66">
        <v>465.53</v>
      </c>
    </row>
    <row r="67" spans="1:11" x14ac:dyDescent="0.2">
      <c r="A67" t="s">
        <v>38</v>
      </c>
      <c r="B67" t="s">
        <v>52</v>
      </c>
      <c r="C67" t="s">
        <v>18</v>
      </c>
      <c r="D67" t="s">
        <v>19</v>
      </c>
      <c r="E67" t="s">
        <v>124</v>
      </c>
      <c r="F67" s="1">
        <v>3008.26</v>
      </c>
      <c r="G67" s="1">
        <v>1483.35</v>
      </c>
      <c r="H67">
        <v>893.24</v>
      </c>
      <c r="I67">
        <v>129.05000000000001</v>
      </c>
      <c r="J67">
        <v>38.090000000000003</v>
      </c>
      <c r="K67">
        <v>287.64</v>
      </c>
    </row>
    <row r="68" spans="1:11" x14ac:dyDescent="0.2">
      <c r="A68" t="s">
        <v>43</v>
      </c>
      <c r="B68" t="s">
        <v>52</v>
      </c>
      <c r="C68" t="s">
        <v>18</v>
      </c>
      <c r="D68" t="s">
        <v>19</v>
      </c>
      <c r="E68" t="s">
        <v>125</v>
      </c>
      <c r="F68" s="1">
        <v>9253.6200000000008</v>
      </c>
      <c r="G68" s="1">
        <v>5864.7</v>
      </c>
      <c r="H68" s="1">
        <v>3837.99</v>
      </c>
      <c r="I68">
        <v>355.34</v>
      </c>
      <c r="J68">
        <v>105.63</v>
      </c>
      <c r="K68" s="1">
        <v>1235.9100000000001</v>
      </c>
    </row>
    <row r="69" spans="1:11" x14ac:dyDescent="0.2">
      <c r="A69" t="s">
        <v>16</v>
      </c>
      <c r="B69" t="s">
        <v>52</v>
      </c>
      <c r="C69" t="s">
        <v>18</v>
      </c>
      <c r="D69" t="s">
        <v>19</v>
      </c>
      <c r="E69" t="s">
        <v>126</v>
      </c>
      <c r="F69">
        <v>231.36</v>
      </c>
      <c r="G69">
        <v>129.91999999999999</v>
      </c>
      <c r="H69">
        <v>93.67</v>
      </c>
      <c r="I69">
        <v>13.42</v>
      </c>
      <c r="J69" t="s">
        <v>37</v>
      </c>
      <c r="K69">
        <v>30.16</v>
      </c>
    </row>
    <row r="70" spans="1:11" x14ac:dyDescent="0.2">
      <c r="A70" t="s">
        <v>43</v>
      </c>
      <c r="B70" t="s">
        <v>52</v>
      </c>
      <c r="C70" t="s">
        <v>18</v>
      </c>
      <c r="D70" t="s">
        <v>19</v>
      </c>
      <c r="E70" t="s">
        <v>127</v>
      </c>
      <c r="F70">
        <v>331</v>
      </c>
      <c r="G70">
        <v>181.14</v>
      </c>
      <c r="H70">
        <v>106.38</v>
      </c>
      <c r="I70">
        <v>16.98</v>
      </c>
      <c r="J70">
        <v>4.79</v>
      </c>
      <c r="K70">
        <v>34.26</v>
      </c>
    </row>
    <row r="71" spans="1:11" x14ac:dyDescent="0.2">
      <c r="A71" t="s">
        <v>48</v>
      </c>
      <c r="B71" t="s">
        <v>57</v>
      </c>
      <c r="C71" t="s">
        <v>18</v>
      </c>
      <c r="D71" t="s">
        <v>19</v>
      </c>
      <c r="E71" t="s">
        <v>128</v>
      </c>
      <c r="F71">
        <v>446.76</v>
      </c>
      <c r="G71">
        <v>197.74</v>
      </c>
      <c r="H71">
        <v>137.07</v>
      </c>
      <c r="I71">
        <v>26.14</v>
      </c>
      <c r="J71" t="s">
        <v>37</v>
      </c>
      <c r="K71">
        <v>44.14</v>
      </c>
    </row>
    <row r="72" spans="1:11" x14ac:dyDescent="0.2">
      <c r="A72" t="s">
        <v>38</v>
      </c>
      <c r="B72" t="s">
        <v>129</v>
      </c>
      <c r="C72" t="s">
        <v>35</v>
      </c>
      <c r="D72" t="s">
        <v>19</v>
      </c>
      <c r="E72" t="s">
        <v>130</v>
      </c>
      <c r="F72">
        <v>78.959999999999994</v>
      </c>
      <c r="G72">
        <v>33.03</v>
      </c>
      <c r="H72">
        <v>19.579999999999998</v>
      </c>
      <c r="I72">
        <v>3.99</v>
      </c>
      <c r="J72">
        <v>1.54</v>
      </c>
      <c r="K72">
        <v>6.3</v>
      </c>
    </row>
    <row r="73" spans="1:11" x14ac:dyDescent="0.2">
      <c r="A73" t="s">
        <v>38</v>
      </c>
      <c r="B73" t="s">
        <v>106</v>
      </c>
      <c r="C73" t="s">
        <v>13</v>
      </c>
      <c r="D73" t="s">
        <v>19</v>
      </c>
      <c r="E73" t="s">
        <v>91</v>
      </c>
      <c r="F73" s="1">
        <v>1778.42</v>
      </c>
      <c r="G73">
        <v>726.47</v>
      </c>
      <c r="H73">
        <v>493.53</v>
      </c>
      <c r="I73">
        <v>69.180000000000007</v>
      </c>
      <c r="J73">
        <v>34.97</v>
      </c>
      <c r="K73">
        <v>158.91999999999999</v>
      </c>
    </row>
    <row r="74" spans="1:11" x14ac:dyDescent="0.2">
      <c r="A74" t="s">
        <v>38</v>
      </c>
      <c r="B74" t="s">
        <v>17</v>
      </c>
      <c r="C74" t="s">
        <v>18</v>
      </c>
      <c r="D74" t="s">
        <v>19</v>
      </c>
      <c r="E74" t="s">
        <v>131</v>
      </c>
      <c r="F74">
        <v>122.52</v>
      </c>
      <c r="G74">
        <v>53.75</v>
      </c>
      <c r="H74">
        <v>28.48</v>
      </c>
      <c r="I74">
        <v>6.71</v>
      </c>
      <c r="J74">
        <v>1.0900000000000001</v>
      </c>
      <c r="K74">
        <v>9.17</v>
      </c>
    </row>
    <row r="75" spans="1:11" x14ac:dyDescent="0.2">
      <c r="A75" t="s">
        <v>71</v>
      </c>
      <c r="B75" t="s">
        <v>30</v>
      </c>
      <c r="C75" t="s">
        <v>18</v>
      </c>
      <c r="D75" t="s">
        <v>19</v>
      </c>
      <c r="E75" t="s">
        <v>132</v>
      </c>
      <c r="F75">
        <v>145.26</v>
      </c>
      <c r="G75">
        <v>61.04</v>
      </c>
      <c r="H75">
        <v>28.59</v>
      </c>
      <c r="I75">
        <v>7.31</v>
      </c>
      <c r="J75" t="s">
        <v>37</v>
      </c>
      <c r="K75">
        <v>9.2100000000000009</v>
      </c>
    </row>
    <row r="76" spans="1:11" x14ac:dyDescent="0.2">
      <c r="A76" t="s">
        <v>38</v>
      </c>
      <c r="B76" t="s">
        <v>133</v>
      </c>
      <c r="C76" t="s">
        <v>13</v>
      </c>
      <c r="D76" t="s">
        <v>19</v>
      </c>
      <c r="E76" t="s">
        <v>102</v>
      </c>
      <c r="F76">
        <v>676.2</v>
      </c>
      <c r="G76">
        <v>376.25</v>
      </c>
      <c r="H76">
        <v>229.98</v>
      </c>
      <c r="I76">
        <v>34.619999999999997</v>
      </c>
      <c r="J76">
        <v>10.84</v>
      </c>
      <c r="K76">
        <v>74.06</v>
      </c>
    </row>
    <row r="77" spans="1:11" x14ac:dyDescent="0.2">
      <c r="A77" t="s">
        <v>97</v>
      </c>
      <c r="B77" t="s">
        <v>55</v>
      </c>
      <c r="C77" t="s">
        <v>18</v>
      </c>
      <c r="D77" t="s">
        <v>19</v>
      </c>
      <c r="E77" t="s">
        <v>134</v>
      </c>
      <c r="F77" s="1">
        <v>1250.02</v>
      </c>
      <c r="G77">
        <v>730.2</v>
      </c>
      <c r="H77">
        <v>433.5</v>
      </c>
      <c r="I77">
        <v>72.5</v>
      </c>
      <c r="J77">
        <v>-35.729999999999997</v>
      </c>
      <c r="K77">
        <v>139.59</v>
      </c>
    </row>
    <row r="78" spans="1:11" x14ac:dyDescent="0.2">
      <c r="A78" t="s">
        <v>43</v>
      </c>
      <c r="B78" t="s">
        <v>92</v>
      </c>
      <c r="C78" t="s">
        <v>18</v>
      </c>
      <c r="D78" t="s">
        <v>19</v>
      </c>
      <c r="E78" t="s">
        <v>135</v>
      </c>
      <c r="F78">
        <v>63</v>
      </c>
      <c r="G78">
        <v>31.23</v>
      </c>
      <c r="H78">
        <v>22.51</v>
      </c>
      <c r="I78">
        <v>3.74</v>
      </c>
      <c r="J78" t="s">
        <v>37</v>
      </c>
      <c r="K78">
        <v>7.36</v>
      </c>
    </row>
    <row r="79" spans="1:11" x14ac:dyDescent="0.2">
      <c r="A79" t="s">
        <v>27</v>
      </c>
      <c r="B79" t="s">
        <v>136</v>
      </c>
      <c r="C79" t="s">
        <v>35</v>
      </c>
      <c r="D79" t="s">
        <v>19</v>
      </c>
      <c r="E79" t="s">
        <v>137</v>
      </c>
      <c r="F79">
        <v>286.24</v>
      </c>
      <c r="G79">
        <v>128.16</v>
      </c>
      <c r="H79">
        <v>81.34</v>
      </c>
      <c r="I79">
        <v>15.57</v>
      </c>
      <c r="J79" t="s">
        <v>37</v>
      </c>
      <c r="K79">
        <v>26.19</v>
      </c>
    </row>
    <row r="80" spans="1:11" x14ac:dyDescent="0.2">
      <c r="A80" t="s">
        <v>11</v>
      </c>
      <c r="B80" t="s">
        <v>92</v>
      </c>
      <c r="C80" t="s">
        <v>18</v>
      </c>
      <c r="D80" t="s">
        <v>19</v>
      </c>
      <c r="E80" t="s">
        <v>138</v>
      </c>
      <c r="F80">
        <v>63</v>
      </c>
      <c r="G80">
        <v>30.9</v>
      </c>
      <c r="H80">
        <v>22.85</v>
      </c>
      <c r="I80">
        <v>2.89</v>
      </c>
      <c r="J80" t="s">
        <v>37</v>
      </c>
      <c r="K80">
        <v>7.36</v>
      </c>
    </row>
    <row r="81" spans="1:11" x14ac:dyDescent="0.2">
      <c r="A81" t="s">
        <v>48</v>
      </c>
      <c r="B81" t="s">
        <v>139</v>
      </c>
      <c r="C81" t="s">
        <v>35</v>
      </c>
      <c r="D81" t="s">
        <v>19</v>
      </c>
      <c r="E81" t="s">
        <v>140</v>
      </c>
      <c r="F81">
        <v>278.27999999999997</v>
      </c>
      <c r="G81">
        <v>128.01</v>
      </c>
      <c r="H81">
        <v>91.38</v>
      </c>
      <c r="I81">
        <v>17.420000000000002</v>
      </c>
      <c r="J81">
        <v>9.7200000000000006</v>
      </c>
      <c r="K81">
        <v>29.43</v>
      </c>
    </row>
    <row r="82" spans="1:11" x14ac:dyDescent="0.2">
      <c r="A82" t="s">
        <v>85</v>
      </c>
      <c r="B82" t="s">
        <v>95</v>
      </c>
      <c r="C82" t="s">
        <v>13</v>
      </c>
      <c r="D82" t="s">
        <v>19</v>
      </c>
      <c r="E82" t="s">
        <v>15</v>
      </c>
      <c r="F82">
        <v>516.48</v>
      </c>
      <c r="G82">
        <v>214.83</v>
      </c>
      <c r="H82">
        <v>128.19</v>
      </c>
      <c r="I82">
        <v>15.91</v>
      </c>
      <c r="J82" t="s">
        <v>37</v>
      </c>
      <c r="K82">
        <v>41.28</v>
      </c>
    </row>
    <row r="83" spans="1:11" x14ac:dyDescent="0.2">
      <c r="A83" t="s">
        <v>11</v>
      </c>
      <c r="B83" t="s">
        <v>95</v>
      </c>
      <c r="C83" t="s">
        <v>13</v>
      </c>
      <c r="D83" t="s">
        <v>19</v>
      </c>
      <c r="E83" t="s">
        <v>84</v>
      </c>
      <c r="F83" s="1">
        <v>3014.68</v>
      </c>
      <c r="G83" s="1">
        <v>1318.81</v>
      </c>
      <c r="H83">
        <v>803.1</v>
      </c>
      <c r="I83">
        <v>103.1</v>
      </c>
      <c r="J83">
        <v>131.88999999999999</v>
      </c>
      <c r="K83">
        <v>262.45999999999998</v>
      </c>
    </row>
    <row r="84" spans="1:11" x14ac:dyDescent="0.2">
      <c r="A84" t="s">
        <v>38</v>
      </c>
      <c r="B84" t="s">
        <v>95</v>
      </c>
      <c r="C84" t="s">
        <v>13</v>
      </c>
      <c r="D84" t="s">
        <v>19</v>
      </c>
      <c r="E84" t="s">
        <v>141</v>
      </c>
      <c r="F84" s="1">
        <v>1151.04</v>
      </c>
      <c r="G84">
        <v>455.19</v>
      </c>
      <c r="H84">
        <v>299.95999999999998</v>
      </c>
      <c r="I84">
        <v>48.69</v>
      </c>
      <c r="J84">
        <v>89.95</v>
      </c>
      <c r="K84">
        <v>98.03</v>
      </c>
    </row>
    <row r="85" spans="1:11" x14ac:dyDescent="0.2">
      <c r="A85" t="s">
        <v>48</v>
      </c>
      <c r="B85" t="s">
        <v>55</v>
      </c>
      <c r="C85" t="s">
        <v>18</v>
      </c>
      <c r="D85" t="s">
        <v>19</v>
      </c>
      <c r="E85" t="s">
        <v>142</v>
      </c>
      <c r="F85">
        <v>915.42</v>
      </c>
      <c r="G85">
        <v>478.62</v>
      </c>
      <c r="H85">
        <v>286.08999999999997</v>
      </c>
      <c r="I85">
        <v>29.57</v>
      </c>
      <c r="J85">
        <v>79.349999999999994</v>
      </c>
      <c r="K85">
        <v>92.13</v>
      </c>
    </row>
    <row r="86" spans="1:11" x14ac:dyDescent="0.2">
      <c r="A86" t="s">
        <v>11</v>
      </c>
      <c r="B86" t="s">
        <v>55</v>
      </c>
      <c r="C86" t="s">
        <v>18</v>
      </c>
      <c r="D86" t="s">
        <v>19</v>
      </c>
      <c r="E86" t="s">
        <v>143</v>
      </c>
      <c r="F86" s="1">
        <v>1633.8</v>
      </c>
      <c r="G86" s="1">
        <v>1031.32</v>
      </c>
      <c r="H86">
        <v>658.5</v>
      </c>
      <c r="I86">
        <v>51.3</v>
      </c>
      <c r="J86">
        <v>89.6</v>
      </c>
      <c r="K86">
        <v>212.05</v>
      </c>
    </row>
    <row r="87" spans="1:11" x14ac:dyDescent="0.2">
      <c r="A87" t="s">
        <v>43</v>
      </c>
      <c r="B87" t="s">
        <v>95</v>
      </c>
      <c r="C87" t="s">
        <v>13</v>
      </c>
      <c r="D87" t="s">
        <v>19</v>
      </c>
      <c r="E87" t="s">
        <v>89</v>
      </c>
      <c r="F87">
        <v>97.92</v>
      </c>
      <c r="G87">
        <v>64</v>
      </c>
      <c r="H87">
        <v>45.69</v>
      </c>
      <c r="I87">
        <v>3.67</v>
      </c>
      <c r="J87">
        <v>12.34</v>
      </c>
      <c r="K87">
        <v>14.71</v>
      </c>
    </row>
    <row r="88" spans="1:11" x14ac:dyDescent="0.2">
      <c r="A88" t="s">
        <v>51</v>
      </c>
      <c r="B88" t="s">
        <v>95</v>
      </c>
      <c r="C88" t="s">
        <v>13</v>
      </c>
      <c r="D88" t="s">
        <v>19</v>
      </c>
      <c r="E88" t="s">
        <v>144</v>
      </c>
      <c r="F88">
        <v>194.76</v>
      </c>
      <c r="G88">
        <v>92.84</v>
      </c>
      <c r="H88">
        <v>68.540000000000006</v>
      </c>
      <c r="I88">
        <v>7.71</v>
      </c>
      <c r="J88" t="s">
        <v>37</v>
      </c>
      <c r="K88">
        <v>22.07</v>
      </c>
    </row>
    <row r="89" spans="1:11" x14ac:dyDescent="0.2">
      <c r="A89" t="s">
        <v>11</v>
      </c>
      <c r="B89" t="s">
        <v>112</v>
      </c>
      <c r="C89" t="s">
        <v>18</v>
      </c>
      <c r="D89" t="s">
        <v>19</v>
      </c>
      <c r="E89" t="s">
        <v>145</v>
      </c>
      <c r="F89">
        <v>343.2</v>
      </c>
      <c r="G89">
        <v>162.4</v>
      </c>
      <c r="H89">
        <v>117.09</v>
      </c>
      <c r="I89">
        <v>20.420000000000002</v>
      </c>
      <c r="J89">
        <v>9.0299999999999994</v>
      </c>
      <c r="K89">
        <v>37.700000000000003</v>
      </c>
    </row>
    <row r="90" spans="1:11" x14ac:dyDescent="0.2">
      <c r="A90" t="s">
        <v>43</v>
      </c>
      <c r="B90" t="s">
        <v>146</v>
      </c>
      <c r="C90" t="s">
        <v>13</v>
      </c>
      <c r="D90" t="s">
        <v>19</v>
      </c>
      <c r="E90" t="s">
        <v>121</v>
      </c>
      <c r="F90" s="1">
        <v>3304.44</v>
      </c>
      <c r="G90" s="1">
        <v>1629.52</v>
      </c>
      <c r="H90" s="1">
        <v>1056.8599999999999</v>
      </c>
      <c r="I90">
        <v>231.31</v>
      </c>
      <c r="J90">
        <v>50.79</v>
      </c>
      <c r="K90">
        <v>345.39</v>
      </c>
    </row>
    <row r="91" spans="1:11" x14ac:dyDescent="0.2">
      <c r="A91" t="s">
        <v>38</v>
      </c>
      <c r="B91" t="s">
        <v>108</v>
      </c>
      <c r="C91" t="s">
        <v>13</v>
      </c>
      <c r="D91" t="s">
        <v>19</v>
      </c>
      <c r="E91" t="s">
        <v>147</v>
      </c>
      <c r="F91" s="1">
        <v>12789.46</v>
      </c>
      <c r="G91" s="1">
        <v>5853.33</v>
      </c>
      <c r="H91" s="1">
        <v>3464.75</v>
      </c>
      <c r="I91">
        <v>812.13</v>
      </c>
      <c r="J91">
        <v>104.92</v>
      </c>
      <c r="K91" s="1">
        <v>1132.31</v>
      </c>
    </row>
    <row r="92" spans="1:11" x14ac:dyDescent="0.2">
      <c r="A92" t="s">
        <v>16</v>
      </c>
      <c r="B92" t="s">
        <v>112</v>
      </c>
      <c r="C92" t="s">
        <v>18</v>
      </c>
      <c r="D92" t="s">
        <v>19</v>
      </c>
      <c r="E92" t="s">
        <v>148</v>
      </c>
      <c r="F92" s="1">
        <v>1588.88</v>
      </c>
      <c r="G92">
        <v>676.29</v>
      </c>
      <c r="H92">
        <v>361.28</v>
      </c>
      <c r="I92">
        <v>50.53</v>
      </c>
      <c r="J92" t="s">
        <v>37</v>
      </c>
      <c r="K92">
        <v>118.07</v>
      </c>
    </row>
    <row r="93" spans="1:11" x14ac:dyDescent="0.2">
      <c r="A93" t="s">
        <v>51</v>
      </c>
      <c r="B93" t="s">
        <v>149</v>
      </c>
      <c r="C93" t="s">
        <v>35</v>
      </c>
      <c r="D93" t="s">
        <v>19</v>
      </c>
      <c r="E93" t="s">
        <v>147</v>
      </c>
      <c r="F93">
        <v>255.06</v>
      </c>
      <c r="G93">
        <v>65.45</v>
      </c>
      <c r="H93">
        <v>28.1</v>
      </c>
      <c r="I93">
        <v>10.66</v>
      </c>
      <c r="J93" t="s">
        <v>37</v>
      </c>
      <c r="K93">
        <v>9.18</v>
      </c>
    </row>
    <row r="94" spans="1:11" x14ac:dyDescent="0.2">
      <c r="A94" t="s">
        <v>16</v>
      </c>
      <c r="B94" t="s">
        <v>150</v>
      </c>
      <c r="C94" t="s">
        <v>35</v>
      </c>
      <c r="D94" t="s">
        <v>19</v>
      </c>
      <c r="E94" t="s">
        <v>151</v>
      </c>
      <c r="F94">
        <v>946.5</v>
      </c>
      <c r="G94">
        <v>352.21</v>
      </c>
      <c r="H94">
        <v>46.43</v>
      </c>
      <c r="I94">
        <v>30.76</v>
      </c>
      <c r="J94" t="s">
        <v>37</v>
      </c>
      <c r="K94">
        <v>14.95</v>
      </c>
    </row>
    <row r="95" spans="1:11" x14ac:dyDescent="0.2">
      <c r="A95" t="s">
        <v>16</v>
      </c>
      <c r="B95" t="e">
        <f>- THE REYNOLDS COMPANY</f>
        <v>#NAME?</v>
      </c>
      <c r="C95" t="s">
        <v>13</v>
      </c>
      <c r="D95" t="s">
        <v>19</v>
      </c>
      <c r="E95" t="s">
        <v>152</v>
      </c>
      <c r="F95">
        <v>330.72</v>
      </c>
      <c r="G95">
        <v>166.58</v>
      </c>
      <c r="H95">
        <v>124.89</v>
      </c>
      <c r="I95">
        <v>19.84</v>
      </c>
      <c r="J95" t="s">
        <v>37</v>
      </c>
      <c r="K95">
        <v>40.22</v>
      </c>
    </row>
    <row r="96" spans="1:11" x14ac:dyDescent="0.2">
      <c r="A96" t="s">
        <v>48</v>
      </c>
      <c r="B96" t="s">
        <v>153</v>
      </c>
      <c r="C96" t="s">
        <v>18</v>
      </c>
      <c r="D96" t="s">
        <v>19</v>
      </c>
      <c r="E96" t="s">
        <v>101</v>
      </c>
      <c r="F96" s="1">
        <v>105658.64</v>
      </c>
      <c r="G96" s="1">
        <v>65469.86</v>
      </c>
      <c r="H96" s="1">
        <v>45861.65</v>
      </c>
      <c r="I96" s="1">
        <v>5959.15</v>
      </c>
      <c r="J96" t="s">
        <v>37</v>
      </c>
      <c r="K96" s="1">
        <v>14987.96</v>
      </c>
    </row>
    <row r="97" spans="1:11" x14ac:dyDescent="0.2">
      <c r="A97" t="s">
        <v>97</v>
      </c>
      <c r="B97" t="e">
        <f>- NORTH COAST ELECTRIC</f>
        <v>#NAME?</v>
      </c>
      <c r="C97" t="s">
        <v>18</v>
      </c>
      <c r="D97" t="s">
        <v>19</v>
      </c>
      <c r="E97" t="s">
        <v>111</v>
      </c>
      <c r="F97" s="1">
        <v>3158.9</v>
      </c>
      <c r="G97" s="1">
        <v>1366.14</v>
      </c>
      <c r="H97">
        <v>707.77</v>
      </c>
      <c r="I97">
        <v>102.66</v>
      </c>
      <c r="J97">
        <v>156.34</v>
      </c>
      <c r="K97">
        <v>227.92</v>
      </c>
    </row>
    <row r="98" spans="1:11" x14ac:dyDescent="0.2">
      <c r="A98" t="s">
        <v>97</v>
      </c>
      <c r="B98" t="s">
        <v>149</v>
      </c>
      <c r="C98" t="s">
        <v>35</v>
      </c>
      <c r="D98" t="s">
        <v>19</v>
      </c>
      <c r="E98" t="s">
        <v>154</v>
      </c>
      <c r="F98">
        <v>307.44</v>
      </c>
      <c r="G98">
        <v>78.72</v>
      </c>
      <c r="H98">
        <v>31.57</v>
      </c>
      <c r="I98">
        <v>19.649999999999999</v>
      </c>
      <c r="J98" t="s">
        <v>37</v>
      </c>
      <c r="K98">
        <v>10.17</v>
      </c>
    </row>
    <row r="99" spans="1:11" x14ac:dyDescent="0.2">
      <c r="A99" t="s">
        <v>27</v>
      </c>
      <c r="B99" t="s">
        <v>155</v>
      </c>
      <c r="C99" t="s">
        <v>13</v>
      </c>
      <c r="D99" t="s">
        <v>19</v>
      </c>
      <c r="E99" t="s">
        <v>156</v>
      </c>
      <c r="F99">
        <v>274</v>
      </c>
      <c r="G99">
        <v>126.48</v>
      </c>
      <c r="H99">
        <v>45.53</v>
      </c>
      <c r="I99">
        <v>12.22</v>
      </c>
      <c r="J99" t="s">
        <v>37</v>
      </c>
      <c r="K99">
        <v>14.88</v>
      </c>
    </row>
    <row r="100" spans="1:11" x14ac:dyDescent="0.2">
      <c r="A100" t="s">
        <v>51</v>
      </c>
      <c r="B100" t="e">
        <f>- FAIRMONT SUPPLY</f>
        <v>#NAME?</v>
      </c>
      <c r="C100" t="s">
        <v>18</v>
      </c>
      <c r="D100" t="s">
        <v>19</v>
      </c>
      <c r="E100" t="s">
        <v>121</v>
      </c>
      <c r="F100">
        <v>677.76</v>
      </c>
      <c r="G100">
        <v>279.36</v>
      </c>
      <c r="H100">
        <v>187.34</v>
      </c>
      <c r="I100">
        <v>20.6</v>
      </c>
      <c r="J100">
        <v>19.489999999999998</v>
      </c>
      <c r="K100">
        <v>60.33</v>
      </c>
    </row>
    <row r="101" spans="1:11" x14ac:dyDescent="0.2">
      <c r="A101" t="s">
        <v>48</v>
      </c>
      <c r="B101" t="e">
        <f>- DEALERS ELECTRICAL SUPPLY</f>
        <v>#NAME?</v>
      </c>
      <c r="C101" t="s">
        <v>35</v>
      </c>
      <c r="D101" t="s">
        <v>19</v>
      </c>
      <c r="E101" t="s">
        <v>157</v>
      </c>
      <c r="F101">
        <v>528</v>
      </c>
      <c r="G101">
        <v>259.83</v>
      </c>
      <c r="H101">
        <v>187.34</v>
      </c>
      <c r="I101">
        <v>27.14</v>
      </c>
      <c r="J101" t="s">
        <v>37</v>
      </c>
      <c r="K101">
        <v>60.33</v>
      </c>
    </row>
    <row r="102" spans="1:11" x14ac:dyDescent="0.2">
      <c r="A102" t="s">
        <v>51</v>
      </c>
      <c r="B102" t="s">
        <v>158</v>
      </c>
      <c r="C102" t="s">
        <v>35</v>
      </c>
      <c r="D102" t="s">
        <v>19</v>
      </c>
      <c r="E102" t="s">
        <v>159</v>
      </c>
      <c r="F102" s="1">
        <v>1124.76</v>
      </c>
      <c r="G102">
        <v>399.07</v>
      </c>
      <c r="H102">
        <v>292.64</v>
      </c>
      <c r="I102">
        <v>41.84</v>
      </c>
      <c r="J102" t="s">
        <v>37</v>
      </c>
      <c r="K102">
        <v>95.64</v>
      </c>
    </row>
    <row r="103" spans="1:11" x14ac:dyDescent="0.2">
      <c r="A103" t="s">
        <v>16</v>
      </c>
      <c r="B103" t="s">
        <v>52</v>
      </c>
      <c r="C103" t="s">
        <v>18</v>
      </c>
      <c r="D103" t="s">
        <v>19</v>
      </c>
      <c r="E103" t="s">
        <v>87</v>
      </c>
      <c r="F103">
        <v>945.18</v>
      </c>
      <c r="G103">
        <v>393.43</v>
      </c>
      <c r="H103">
        <v>130.76</v>
      </c>
      <c r="I103">
        <v>60.59</v>
      </c>
      <c r="J103">
        <v>10.96</v>
      </c>
      <c r="K103">
        <v>42.73</v>
      </c>
    </row>
    <row r="104" spans="1:11" x14ac:dyDescent="0.2">
      <c r="A104" t="s">
        <v>48</v>
      </c>
      <c r="B104" t="e">
        <f>- B &amp; K ELECTRIC WHOLESALE</f>
        <v>#NAME?</v>
      </c>
      <c r="C104" t="s">
        <v>35</v>
      </c>
      <c r="D104" t="s">
        <v>19</v>
      </c>
      <c r="E104" t="s">
        <v>160</v>
      </c>
      <c r="F104">
        <v>113.26</v>
      </c>
      <c r="G104">
        <v>57.06</v>
      </c>
      <c r="H104">
        <v>22.5</v>
      </c>
      <c r="I104">
        <v>6.08</v>
      </c>
      <c r="J104">
        <v>4.93</v>
      </c>
      <c r="K104">
        <v>7.24</v>
      </c>
    </row>
    <row r="105" spans="1:11" x14ac:dyDescent="0.2">
      <c r="A105" t="s">
        <v>16</v>
      </c>
      <c r="B105" t="s">
        <v>123</v>
      </c>
      <c r="C105" t="s">
        <v>18</v>
      </c>
      <c r="D105" t="s">
        <v>19</v>
      </c>
      <c r="E105" t="s">
        <v>161</v>
      </c>
      <c r="F105" s="1">
        <v>2792.02</v>
      </c>
      <c r="G105" s="1">
        <v>1732.93</v>
      </c>
      <c r="H105">
        <v>600.62</v>
      </c>
      <c r="I105">
        <v>115.87</v>
      </c>
      <c r="J105">
        <v>42.05</v>
      </c>
      <c r="K105">
        <v>196.29</v>
      </c>
    </row>
    <row r="106" spans="1:11" x14ac:dyDescent="0.2">
      <c r="A106" t="s">
        <v>48</v>
      </c>
      <c r="B106" t="s">
        <v>55</v>
      </c>
      <c r="C106" t="s">
        <v>18</v>
      </c>
      <c r="D106" t="s">
        <v>19</v>
      </c>
      <c r="E106" t="s">
        <v>162</v>
      </c>
      <c r="F106">
        <v>502.7</v>
      </c>
      <c r="G106">
        <v>316.68</v>
      </c>
      <c r="H106">
        <v>225.11</v>
      </c>
      <c r="I106">
        <v>24.78</v>
      </c>
      <c r="J106" t="s">
        <v>37</v>
      </c>
      <c r="K106">
        <v>73.569999999999993</v>
      </c>
    </row>
    <row r="107" spans="1:11" x14ac:dyDescent="0.2">
      <c r="A107" t="s">
        <v>85</v>
      </c>
      <c r="B107" t="s">
        <v>55</v>
      </c>
      <c r="C107" t="s">
        <v>18</v>
      </c>
      <c r="D107" t="s">
        <v>19</v>
      </c>
      <c r="E107" t="s">
        <v>163</v>
      </c>
      <c r="F107">
        <v>94.5</v>
      </c>
      <c r="G107">
        <v>70.05</v>
      </c>
      <c r="H107">
        <v>41.72</v>
      </c>
      <c r="I107">
        <v>5.95</v>
      </c>
      <c r="J107" t="s">
        <v>37</v>
      </c>
      <c r="K107">
        <v>13.64</v>
      </c>
    </row>
    <row r="108" spans="1:11" x14ac:dyDescent="0.2">
      <c r="A108" t="s">
        <v>43</v>
      </c>
      <c r="B108" t="s">
        <v>164</v>
      </c>
      <c r="C108" t="s">
        <v>35</v>
      </c>
      <c r="D108" t="s">
        <v>19</v>
      </c>
      <c r="E108" t="s">
        <v>165</v>
      </c>
      <c r="F108">
        <v>688.5</v>
      </c>
      <c r="G108">
        <v>209.3</v>
      </c>
      <c r="H108">
        <v>121.54</v>
      </c>
      <c r="I108">
        <v>38.619999999999997</v>
      </c>
      <c r="J108" t="s">
        <v>37</v>
      </c>
      <c r="K108">
        <v>39.72</v>
      </c>
    </row>
    <row r="109" spans="1:11" x14ac:dyDescent="0.2">
      <c r="A109" t="s">
        <v>71</v>
      </c>
      <c r="B109" t="s">
        <v>52</v>
      </c>
      <c r="C109" t="s">
        <v>18</v>
      </c>
      <c r="D109" t="s">
        <v>19</v>
      </c>
      <c r="E109" t="s">
        <v>166</v>
      </c>
      <c r="F109" s="1">
        <v>7969.26</v>
      </c>
      <c r="G109" s="1">
        <v>5120.6000000000004</v>
      </c>
      <c r="H109" s="1">
        <v>2851.55</v>
      </c>
      <c r="I109">
        <v>501.27</v>
      </c>
      <c r="J109">
        <v>323.36</v>
      </c>
      <c r="K109">
        <v>918.26</v>
      </c>
    </row>
    <row r="110" spans="1:11" x14ac:dyDescent="0.2">
      <c r="A110" t="s">
        <v>85</v>
      </c>
      <c r="B110" t="s">
        <v>52</v>
      </c>
      <c r="C110" t="s">
        <v>18</v>
      </c>
      <c r="D110" t="s">
        <v>19</v>
      </c>
      <c r="E110" t="s">
        <v>160</v>
      </c>
      <c r="F110" s="1">
        <v>1606.28</v>
      </c>
      <c r="G110">
        <v>921.46</v>
      </c>
      <c r="H110">
        <v>630.72</v>
      </c>
      <c r="I110">
        <v>103.77</v>
      </c>
      <c r="J110">
        <v>-7.46</v>
      </c>
      <c r="K110">
        <v>203.1</v>
      </c>
    </row>
    <row r="111" spans="1:11" x14ac:dyDescent="0.2">
      <c r="A111" t="s">
        <v>71</v>
      </c>
      <c r="B111" t="e">
        <f>- REVERE ELECTRIC SUPPLY CO.</f>
        <v>#NAME?</v>
      </c>
      <c r="C111" t="s">
        <v>35</v>
      </c>
      <c r="D111" t="s">
        <v>19</v>
      </c>
      <c r="E111" t="s">
        <v>65</v>
      </c>
      <c r="F111">
        <v>254.28</v>
      </c>
      <c r="G111">
        <v>116.93</v>
      </c>
      <c r="H111">
        <v>72.34</v>
      </c>
      <c r="I111">
        <v>16.66</v>
      </c>
      <c r="J111" t="s">
        <v>37</v>
      </c>
      <c r="K111">
        <v>23.29</v>
      </c>
    </row>
    <row r="112" spans="1:11" x14ac:dyDescent="0.2">
      <c r="A112" t="s">
        <v>48</v>
      </c>
      <c r="B112" t="e">
        <f>- KIRBY RISK SUPPLY</f>
        <v>#NAME?</v>
      </c>
      <c r="C112" t="s">
        <v>13</v>
      </c>
      <c r="D112" t="s">
        <v>19</v>
      </c>
      <c r="E112" t="s">
        <v>72</v>
      </c>
      <c r="F112">
        <v>805.66</v>
      </c>
      <c r="G112">
        <v>417.21</v>
      </c>
      <c r="H112">
        <v>305.37</v>
      </c>
      <c r="I112">
        <v>24.49</v>
      </c>
      <c r="J112">
        <v>12.87</v>
      </c>
      <c r="K112">
        <v>98.34</v>
      </c>
    </row>
    <row r="113" spans="1:11" x14ac:dyDescent="0.2">
      <c r="A113" t="s">
        <v>16</v>
      </c>
      <c r="B113" t="s">
        <v>52</v>
      </c>
      <c r="C113" t="s">
        <v>18</v>
      </c>
      <c r="D113" t="s">
        <v>19</v>
      </c>
      <c r="E113" t="s">
        <v>167</v>
      </c>
      <c r="F113">
        <v>91.72</v>
      </c>
      <c r="G113">
        <v>66.290000000000006</v>
      </c>
      <c r="H113">
        <v>45.69</v>
      </c>
      <c r="I113">
        <v>5.39</v>
      </c>
      <c r="J113">
        <v>5.09</v>
      </c>
      <c r="K113">
        <v>14.71</v>
      </c>
    </row>
    <row r="114" spans="1:11" x14ac:dyDescent="0.2">
      <c r="A114" t="s">
        <v>48</v>
      </c>
      <c r="B114" t="s">
        <v>123</v>
      </c>
      <c r="C114" t="s">
        <v>18</v>
      </c>
      <c r="D114" t="s">
        <v>19</v>
      </c>
      <c r="E114" t="s">
        <v>168</v>
      </c>
      <c r="F114">
        <v>167.04</v>
      </c>
      <c r="G114">
        <v>81.56</v>
      </c>
      <c r="H114">
        <v>51.53</v>
      </c>
      <c r="I114">
        <v>8.4700000000000006</v>
      </c>
      <c r="J114" t="s">
        <v>37</v>
      </c>
      <c r="K114">
        <v>16.59</v>
      </c>
    </row>
    <row r="115" spans="1:11" x14ac:dyDescent="0.2">
      <c r="A115" t="s">
        <v>43</v>
      </c>
      <c r="B115" t="s">
        <v>169</v>
      </c>
      <c r="C115" t="s">
        <v>13</v>
      </c>
      <c r="D115" t="s">
        <v>19</v>
      </c>
      <c r="E115" t="s">
        <v>170</v>
      </c>
      <c r="F115" s="1">
        <v>3073.22</v>
      </c>
      <c r="G115" s="1">
        <v>1094.21</v>
      </c>
      <c r="H115">
        <v>733.58</v>
      </c>
      <c r="I115">
        <v>169.95</v>
      </c>
      <c r="J115">
        <v>55.54</v>
      </c>
      <c r="K115">
        <v>236.23</v>
      </c>
    </row>
    <row r="116" spans="1:11" x14ac:dyDescent="0.2">
      <c r="A116" t="s">
        <v>11</v>
      </c>
      <c r="B116" t="s">
        <v>55</v>
      </c>
      <c r="C116" t="s">
        <v>18</v>
      </c>
      <c r="D116" t="s">
        <v>19</v>
      </c>
      <c r="E116" t="s">
        <v>78</v>
      </c>
      <c r="F116">
        <v>535.9</v>
      </c>
      <c r="G116">
        <v>356.3</v>
      </c>
      <c r="H116">
        <v>209.9</v>
      </c>
      <c r="I116">
        <v>23.79</v>
      </c>
      <c r="J116" t="s">
        <v>37</v>
      </c>
      <c r="K116">
        <v>67.59</v>
      </c>
    </row>
    <row r="117" spans="1:11" x14ac:dyDescent="0.2">
      <c r="A117" t="s">
        <v>16</v>
      </c>
      <c r="B117" t="e">
        <f>- WILLE ELECTRIC SUPPLY</f>
        <v>#NAME?</v>
      </c>
      <c r="C117" t="s">
        <v>13</v>
      </c>
      <c r="D117" t="s">
        <v>19</v>
      </c>
      <c r="E117" t="s">
        <v>171</v>
      </c>
      <c r="F117">
        <v>388</v>
      </c>
      <c r="G117">
        <v>263.66000000000003</v>
      </c>
      <c r="H117">
        <v>182.77</v>
      </c>
      <c r="I117">
        <v>22.66</v>
      </c>
      <c r="J117">
        <v>7.48</v>
      </c>
      <c r="K117">
        <v>58.85</v>
      </c>
    </row>
    <row r="118" spans="1:11" x14ac:dyDescent="0.2">
      <c r="A118" t="s">
        <v>48</v>
      </c>
      <c r="B118" t="e">
        <f>- FAIRMONT SUPPLY</f>
        <v>#NAME?</v>
      </c>
      <c r="C118" t="s">
        <v>18</v>
      </c>
      <c r="D118" t="s">
        <v>19</v>
      </c>
      <c r="E118" t="s">
        <v>172</v>
      </c>
      <c r="F118">
        <v>581.62</v>
      </c>
      <c r="G118">
        <v>224.81</v>
      </c>
      <c r="H118">
        <v>134.06</v>
      </c>
      <c r="I118">
        <v>34.369999999999997</v>
      </c>
      <c r="J118">
        <v>0.73</v>
      </c>
      <c r="K118">
        <v>43.17</v>
      </c>
    </row>
    <row r="119" spans="1:11" x14ac:dyDescent="0.2">
      <c r="A119" t="s">
        <v>38</v>
      </c>
      <c r="B119" t="e">
        <f>- VAN METER INDUSTRIAL</f>
        <v>#NAME?</v>
      </c>
      <c r="C119" t="s">
        <v>35</v>
      </c>
      <c r="D119" t="s">
        <v>19</v>
      </c>
      <c r="E119" t="s">
        <v>173</v>
      </c>
      <c r="F119">
        <v>698.8</v>
      </c>
      <c r="G119">
        <v>249.19</v>
      </c>
      <c r="H119">
        <v>164.38</v>
      </c>
      <c r="I119">
        <v>45.42</v>
      </c>
      <c r="J119">
        <v>6.98</v>
      </c>
      <c r="K119">
        <v>52.93</v>
      </c>
    </row>
    <row r="120" spans="1:11" x14ac:dyDescent="0.2">
      <c r="A120" t="s">
        <v>38</v>
      </c>
      <c r="B120" t="e">
        <f>- TURTLE &amp; HUGHES INC</f>
        <v>#NAME?</v>
      </c>
      <c r="C120" t="s">
        <v>18</v>
      </c>
      <c r="D120" t="s">
        <v>19</v>
      </c>
      <c r="E120" t="s">
        <v>174</v>
      </c>
      <c r="F120" s="1">
        <v>2018.58</v>
      </c>
      <c r="G120" s="1">
        <v>1166.54</v>
      </c>
      <c r="H120">
        <v>651.74</v>
      </c>
      <c r="I120">
        <v>114.66</v>
      </c>
      <c r="J120">
        <v>30.79</v>
      </c>
      <c r="K120">
        <v>209.87</v>
      </c>
    </row>
    <row r="121" spans="1:11" x14ac:dyDescent="0.2">
      <c r="A121" t="s">
        <v>43</v>
      </c>
      <c r="B121" t="e">
        <f>- VAN METER INDUSTRIAL</f>
        <v>#NAME?</v>
      </c>
      <c r="C121" t="s">
        <v>35</v>
      </c>
      <c r="D121" t="s">
        <v>19</v>
      </c>
      <c r="E121" t="s">
        <v>36</v>
      </c>
      <c r="F121">
        <v>767.92</v>
      </c>
      <c r="G121">
        <v>278.93</v>
      </c>
      <c r="H121">
        <v>198.8</v>
      </c>
      <c r="I121">
        <v>53.06</v>
      </c>
      <c r="J121">
        <v>6.97</v>
      </c>
      <c r="K121">
        <v>64.97</v>
      </c>
    </row>
    <row r="122" spans="1:11" x14ac:dyDescent="0.2">
      <c r="A122" t="s">
        <v>71</v>
      </c>
      <c r="B122" t="e">
        <f>- KIRBY RISK SUPPLY</f>
        <v>#NAME?</v>
      </c>
      <c r="C122" t="s">
        <v>13</v>
      </c>
      <c r="D122" t="s">
        <v>19</v>
      </c>
      <c r="E122" t="s">
        <v>47</v>
      </c>
      <c r="F122">
        <v>823</v>
      </c>
      <c r="G122">
        <v>474.16</v>
      </c>
      <c r="H122">
        <v>91.12</v>
      </c>
      <c r="I122">
        <v>36.619999999999997</v>
      </c>
      <c r="J122">
        <v>3.91</v>
      </c>
      <c r="K122">
        <v>29.78</v>
      </c>
    </row>
    <row r="123" spans="1:11" x14ac:dyDescent="0.2">
      <c r="A123" t="s">
        <v>97</v>
      </c>
      <c r="B123" t="e">
        <f>- IAC, INC.</f>
        <v>#NAME?</v>
      </c>
      <c r="C123" t="s">
        <v>13</v>
      </c>
      <c r="D123" t="s">
        <v>19</v>
      </c>
      <c r="E123" t="s">
        <v>174</v>
      </c>
      <c r="F123" s="1">
        <v>1763</v>
      </c>
      <c r="G123" s="1">
        <v>1214.58</v>
      </c>
      <c r="H123">
        <v>791.93</v>
      </c>
      <c r="I123">
        <v>62.23</v>
      </c>
      <c r="J123">
        <v>61.25</v>
      </c>
      <c r="K123">
        <v>258.81</v>
      </c>
    </row>
    <row r="124" spans="1:11" x14ac:dyDescent="0.2">
      <c r="A124" t="s">
        <v>48</v>
      </c>
      <c r="B124" t="e">
        <f>- FAIRMONT SUPPLY</f>
        <v>#NAME?</v>
      </c>
      <c r="C124" t="s">
        <v>18</v>
      </c>
      <c r="D124" t="s">
        <v>19</v>
      </c>
      <c r="E124" t="s">
        <v>118</v>
      </c>
      <c r="F124">
        <v>252.36</v>
      </c>
      <c r="G124">
        <v>97.11</v>
      </c>
      <c r="H124">
        <v>67.53</v>
      </c>
      <c r="I124">
        <v>9.08</v>
      </c>
      <c r="J124" t="s">
        <v>37</v>
      </c>
      <c r="K124">
        <v>22.07</v>
      </c>
    </row>
    <row r="125" spans="1:11" x14ac:dyDescent="0.2">
      <c r="A125" t="s">
        <v>27</v>
      </c>
      <c r="B125" t="e">
        <f>- BECKER ELECTRIC SUPPLY CO</f>
        <v>#NAME?</v>
      </c>
      <c r="C125" t="s">
        <v>35</v>
      </c>
      <c r="D125" t="s">
        <v>19</v>
      </c>
      <c r="E125" t="s">
        <v>175</v>
      </c>
      <c r="F125">
        <v>410.8</v>
      </c>
      <c r="G125">
        <v>137.52000000000001</v>
      </c>
      <c r="H125">
        <v>69.87</v>
      </c>
      <c r="I125">
        <v>23.58</v>
      </c>
      <c r="J125">
        <v>3.02</v>
      </c>
      <c r="K125">
        <v>22.83</v>
      </c>
    </row>
    <row r="126" spans="1:11" x14ac:dyDescent="0.2">
      <c r="A126" t="s">
        <v>48</v>
      </c>
      <c r="B126" t="e">
        <f>- CRUM ELECTRIC SUPPLY CO</f>
        <v>#NAME?</v>
      </c>
      <c r="C126" t="s">
        <v>13</v>
      </c>
      <c r="D126" t="s">
        <v>19</v>
      </c>
      <c r="E126" t="s">
        <v>131</v>
      </c>
      <c r="F126">
        <v>422.46</v>
      </c>
      <c r="G126">
        <v>257.52999999999997</v>
      </c>
      <c r="H126">
        <v>159.83000000000001</v>
      </c>
      <c r="I126">
        <v>28.26</v>
      </c>
      <c r="J126">
        <v>39</v>
      </c>
      <c r="K126">
        <v>51.47</v>
      </c>
    </row>
    <row r="127" spans="1:11" x14ac:dyDescent="0.2">
      <c r="A127" t="s">
        <v>38</v>
      </c>
      <c r="B127" t="e">
        <f>- HUNT ELECTRIC SUPPLY CO</f>
        <v>#NAME?</v>
      </c>
      <c r="C127" t="s">
        <v>35</v>
      </c>
      <c r="D127" t="s">
        <v>19</v>
      </c>
      <c r="E127" t="s">
        <v>176</v>
      </c>
      <c r="F127">
        <v>778.82</v>
      </c>
      <c r="G127">
        <v>458.08</v>
      </c>
      <c r="H127">
        <v>76.17</v>
      </c>
      <c r="I127">
        <v>44</v>
      </c>
      <c r="J127">
        <v>3.67</v>
      </c>
      <c r="K127">
        <v>24.53</v>
      </c>
    </row>
    <row r="128" spans="1:11" x14ac:dyDescent="0.2">
      <c r="A128" t="s">
        <v>11</v>
      </c>
      <c r="B128" t="e">
        <f>- FAIRMONT SUPPLY</f>
        <v>#NAME?</v>
      </c>
      <c r="C128" t="s">
        <v>18</v>
      </c>
      <c r="D128" t="s">
        <v>19</v>
      </c>
      <c r="E128" t="s">
        <v>177</v>
      </c>
      <c r="F128">
        <v>433.32</v>
      </c>
      <c r="G128">
        <v>189.4</v>
      </c>
      <c r="H128">
        <v>137.07</v>
      </c>
      <c r="I128">
        <v>16.86</v>
      </c>
      <c r="J128" t="s">
        <v>37</v>
      </c>
      <c r="K128">
        <v>44.14</v>
      </c>
    </row>
    <row r="129" spans="1:11" x14ac:dyDescent="0.2">
      <c r="A129" t="s">
        <v>11</v>
      </c>
      <c r="B129" t="e">
        <f>- BILLOWS ELECTRIC SUPPLY CO</f>
        <v>#NAME?</v>
      </c>
      <c r="C129" t="s">
        <v>18</v>
      </c>
      <c r="D129" t="s">
        <v>19</v>
      </c>
      <c r="E129" t="s">
        <v>178</v>
      </c>
      <c r="F129" s="1">
        <v>8728.02</v>
      </c>
      <c r="G129" s="1">
        <v>4099.3900000000003</v>
      </c>
      <c r="H129" s="1">
        <v>2504.3000000000002</v>
      </c>
      <c r="I129">
        <v>276.68</v>
      </c>
      <c r="J129">
        <v>123.59</v>
      </c>
      <c r="K129">
        <v>806.43</v>
      </c>
    </row>
    <row r="130" spans="1:11" x14ac:dyDescent="0.2">
      <c r="A130" t="s">
        <v>43</v>
      </c>
      <c r="B130" t="e">
        <f>- BECKER ELECTRIC SUPPLY CO</f>
        <v>#NAME?</v>
      </c>
      <c r="C130" t="s">
        <v>35</v>
      </c>
      <c r="D130" t="s">
        <v>19</v>
      </c>
      <c r="E130" t="s">
        <v>179</v>
      </c>
      <c r="F130">
        <v>503.97</v>
      </c>
      <c r="G130">
        <v>165.55</v>
      </c>
      <c r="H130">
        <v>94.95</v>
      </c>
      <c r="I130">
        <v>30.54</v>
      </c>
      <c r="J130">
        <v>9.34</v>
      </c>
      <c r="K130">
        <v>30.58</v>
      </c>
    </row>
    <row r="131" spans="1:11" x14ac:dyDescent="0.2">
      <c r="A131" t="s">
        <v>11</v>
      </c>
      <c r="B131" t="s">
        <v>180</v>
      </c>
      <c r="C131" t="s">
        <v>35</v>
      </c>
      <c r="D131" t="s">
        <v>19</v>
      </c>
      <c r="E131" t="s">
        <v>107</v>
      </c>
      <c r="F131">
        <v>252.36</v>
      </c>
      <c r="G131">
        <v>92.71</v>
      </c>
      <c r="H131">
        <v>68.540000000000006</v>
      </c>
      <c r="I131">
        <v>10.17</v>
      </c>
      <c r="J131" t="s">
        <v>37</v>
      </c>
      <c r="K131">
        <v>22.07</v>
      </c>
    </row>
    <row r="132" spans="1:11" x14ac:dyDescent="0.2">
      <c r="A132" t="s">
        <v>21</v>
      </c>
      <c r="B132" t="s">
        <v>57</v>
      </c>
      <c r="C132" t="s">
        <v>18</v>
      </c>
      <c r="D132" t="s">
        <v>19</v>
      </c>
      <c r="E132" t="s">
        <v>87</v>
      </c>
      <c r="F132">
        <v>217.08</v>
      </c>
      <c r="G132">
        <v>123.95</v>
      </c>
      <c r="H132">
        <v>65.849999999999994</v>
      </c>
      <c r="I132">
        <v>7.92</v>
      </c>
      <c r="J132" t="s">
        <v>37</v>
      </c>
      <c r="K132">
        <v>21.52</v>
      </c>
    </row>
    <row r="133" spans="1:11" x14ac:dyDescent="0.2">
      <c r="A133" t="s">
        <v>97</v>
      </c>
      <c r="B133" t="s">
        <v>57</v>
      </c>
      <c r="C133" t="s">
        <v>18</v>
      </c>
      <c r="D133" t="s">
        <v>19</v>
      </c>
      <c r="E133" t="s">
        <v>61</v>
      </c>
      <c r="F133">
        <v>973.04</v>
      </c>
      <c r="G133">
        <v>576.38</v>
      </c>
      <c r="H133">
        <v>289.13</v>
      </c>
      <c r="I133">
        <v>56.53</v>
      </c>
      <c r="J133">
        <v>27.47</v>
      </c>
      <c r="K133">
        <v>94.49</v>
      </c>
    </row>
    <row r="134" spans="1:11" x14ac:dyDescent="0.2">
      <c r="A134" t="s">
        <v>38</v>
      </c>
      <c r="B134" t="s">
        <v>57</v>
      </c>
      <c r="C134" t="s">
        <v>18</v>
      </c>
      <c r="D134" t="s">
        <v>19</v>
      </c>
      <c r="E134" t="s">
        <v>111</v>
      </c>
      <c r="F134" s="1">
        <v>4271.66</v>
      </c>
      <c r="G134" s="1">
        <v>2652.57</v>
      </c>
      <c r="H134" s="1">
        <v>1605.22</v>
      </c>
      <c r="I134">
        <v>140.54</v>
      </c>
      <c r="J134">
        <v>151.37</v>
      </c>
      <c r="K134">
        <v>524.6</v>
      </c>
    </row>
    <row r="135" spans="1:11" x14ac:dyDescent="0.2">
      <c r="A135" t="s">
        <v>21</v>
      </c>
      <c r="B135" t="s">
        <v>181</v>
      </c>
      <c r="C135" t="s">
        <v>18</v>
      </c>
      <c r="D135" t="s">
        <v>19</v>
      </c>
      <c r="E135" t="s">
        <v>182</v>
      </c>
      <c r="F135">
        <v>327.96</v>
      </c>
      <c r="G135">
        <v>188.53</v>
      </c>
      <c r="H135">
        <v>108.01</v>
      </c>
      <c r="I135">
        <v>19.579999999999998</v>
      </c>
      <c r="J135">
        <v>14.73</v>
      </c>
      <c r="K135">
        <v>35.299999999999997</v>
      </c>
    </row>
    <row r="136" spans="1:11" x14ac:dyDescent="0.2">
      <c r="A136" t="s">
        <v>43</v>
      </c>
      <c r="B136" t="s">
        <v>57</v>
      </c>
      <c r="C136" t="s">
        <v>18</v>
      </c>
      <c r="D136" t="s">
        <v>19</v>
      </c>
      <c r="E136" t="s">
        <v>45</v>
      </c>
      <c r="F136">
        <v>350</v>
      </c>
      <c r="G136">
        <v>119.89</v>
      </c>
      <c r="H136">
        <v>8.67</v>
      </c>
      <c r="I136">
        <v>23.87</v>
      </c>
      <c r="J136" t="s">
        <v>37</v>
      </c>
      <c r="K136">
        <v>2.83</v>
      </c>
    </row>
    <row r="137" spans="1:11" x14ac:dyDescent="0.2">
      <c r="A137" t="s">
        <v>27</v>
      </c>
      <c r="B137" t="s">
        <v>57</v>
      </c>
      <c r="C137" t="s">
        <v>18</v>
      </c>
      <c r="D137" t="s">
        <v>19</v>
      </c>
      <c r="E137" t="s">
        <v>31</v>
      </c>
      <c r="F137" s="1">
        <v>3559.5</v>
      </c>
      <c r="G137" s="1">
        <v>1562.82</v>
      </c>
      <c r="H137">
        <v>918.76</v>
      </c>
      <c r="I137">
        <v>122.45</v>
      </c>
      <c r="J137" t="s">
        <v>37</v>
      </c>
      <c r="K137">
        <v>306.12</v>
      </c>
    </row>
    <row r="138" spans="1:11" x14ac:dyDescent="0.2">
      <c r="A138" t="s">
        <v>48</v>
      </c>
      <c r="B138" t="s">
        <v>183</v>
      </c>
      <c r="C138" t="s">
        <v>13</v>
      </c>
      <c r="D138" t="s">
        <v>19</v>
      </c>
      <c r="E138" t="s">
        <v>89</v>
      </c>
      <c r="F138">
        <v>659.28</v>
      </c>
      <c r="G138">
        <v>361.63</v>
      </c>
      <c r="H138">
        <v>264.95999999999998</v>
      </c>
      <c r="I138">
        <v>25.38</v>
      </c>
      <c r="J138">
        <v>10.44</v>
      </c>
      <c r="K138">
        <v>88.28</v>
      </c>
    </row>
    <row r="139" spans="1:11" x14ac:dyDescent="0.2">
      <c r="A139" t="s">
        <v>11</v>
      </c>
      <c r="B139" t="s">
        <v>12</v>
      </c>
      <c r="C139" t="s">
        <v>13</v>
      </c>
      <c r="D139" t="s">
        <v>19</v>
      </c>
      <c r="E139" t="s">
        <v>111</v>
      </c>
      <c r="F139">
        <v>947.96</v>
      </c>
      <c r="G139">
        <v>507.62</v>
      </c>
      <c r="H139">
        <v>363</v>
      </c>
      <c r="I139">
        <v>64.84</v>
      </c>
      <c r="J139">
        <v>31.83</v>
      </c>
      <c r="K139">
        <v>120.95</v>
      </c>
    </row>
    <row r="140" spans="1:11" x14ac:dyDescent="0.2">
      <c r="A140" t="s">
        <v>27</v>
      </c>
      <c r="B140" t="s">
        <v>184</v>
      </c>
      <c r="C140" t="s">
        <v>13</v>
      </c>
      <c r="D140" t="s">
        <v>19</v>
      </c>
      <c r="E140" t="s">
        <v>53</v>
      </c>
      <c r="F140">
        <v>836</v>
      </c>
      <c r="G140">
        <v>327.18</v>
      </c>
      <c r="H140">
        <v>132.12</v>
      </c>
      <c r="I140">
        <v>42.39</v>
      </c>
      <c r="J140">
        <v>10.29</v>
      </c>
      <c r="K140">
        <v>44.02</v>
      </c>
    </row>
    <row r="141" spans="1:11" x14ac:dyDescent="0.2">
      <c r="A141" t="s">
        <v>38</v>
      </c>
      <c r="B141" t="s">
        <v>17</v>
      </c>
      <c r="C141" t="s">
        <v>18</v>
      </c>
      <c r="D141" t="s">
        <v>19</v>
      </c>
      <c r="E141" t="s">
        <v>185</v>
      </c>
      <c r="F141">
        <v>712</v>
      </c>
      <c r="G141">
        <v>298.83</v>
      </c>
      <c r="H141">
        <v>125.21</v>
      </c>
      <c r="I141">
        <v>46.21</v>
      </c>
      <c r="J141">
        <v>7.85</v>
      </c>
      <c r="K141">
        <v>41.72</v>
      </c>
    </row>
    <row r="142" spans="1:11" x14ac:dyDescent="0.2">
      <c r="A142" t="s">
        <v>21</v>
      </c>
      <c r="B142" t="s">
        <v>17</v>
      </c>
      <c r="C142" t="s">
        <v>18</v>
      </c>
      <c r="D142" t="s">
        <v>19</v>
      </c>
      <c r="E142" t="s">
        <v>186</v>
      </c>
      <c r="F142">
        <v>201.64</v>
      </c>
      <c r="G142">
        <v>89.47</v>
      </c>
      <c r="H142">
        <v>66.239999999999995</v>
      </c>
      <c r="I142">
        <v>10.039999999999999</v>
      </c>
      <c r="J142">
        <v>2.5299999999999998</v>
      </c>
      <c r="K142">
        <v>22.07</v>
      </c>
    </row>
    <row r="143" spans="1:11" x14ac:dyDescent="0.2">
      <c r="A143" t="s">
        <v>51</v>
      </c>
      <c r="B143" t="s">
        <v>187</v>
      </c>
      <c r="C143" t="s">
        <v>35</v>
      </c>
      <c r="D143" t="s">
        <v>19</v>
      </c>
      <c r="E143" t="s">
        <v>87</v>
      </c>
      <c r="F143">
        <v>288.26</v>
      </c>
      <c r="G143">
        <v>164.68</v>
      </c>
      <c r="H143">
        <v>115.56</v>
      </c>
      <c r="I143">
        <v>19.600000000000001</v>
      </c>
      <c r="J143">
        <v>7.81</v>
      </c>
      <c r="K143">
        <v>38.5</v>
      </c>
    </row>
    <row r="144" spans="1:11" x14ac:dyDescent="0.2">
      <c r="A144" t="s">
        <v>21</v>
      </c>
      <c r="B144" t="s">
        <v>28</v>
      </c>
      <c r="C144" t="s">
        <v>13</v>
      </c>
      <c r="D144" t="s">
        <v>19</v>
      </c>
      <c r="E144" t="s">
        <v>31</v>
      </c>
      <c r="F144" s="1">
        <v>2022.24</v>
      </c>
      <c r="G144" s="1">
        <v>1001.28</v>
      </c>
      <c r="H144">
        <v>663.88</v>
      </c>
      <c r="I144">
        <v>93.83</v>
      </c>
      <c r="J144">
        <v>-20.45</v>
      </c>
      <c r="K144">
        <v>221.2</v>
      </c>
    </row>
    <row r="145" spans="1:11" x14ac:dyDescent="0.2">
      <c r="A145" t="s">
        <v>71</v>
      </c>
      <c r="B145" t="s">
        <v>188</v>
      </c>
      <c r="C145" t="s">
        <v>35</v>
      </c>
      <c r="D145" t="s">
        <v>19</v>
      </c>
      <c r="E145" t="s">
        <v>134</v>
      </c>
      <c r="F145" s="1">
        <v>1421.26</v>
      </c>
      <c r="G145">
        <v>709.52</v>
      </c>
      <c r="H145">
        <v>427.71</v>
      </c>
      <c r="I145">
        <v>95.65</v>
      </c>
      <c r="J145">
        <v>18.48</v>
      </c>
      <c r="K145">
        <v>142.51</v>
      </c>
    </row>
    <row r="146" spans="1:11" x14ac:dyDescent="0.2">
      <c r="A146" t="s">
        <v>97</v>
      </c>
      <c r="B146" t="s">
        <v>17</v>
      </c>
      <c r="C146" t="s">
        <v>18</v>
      </c>
      <c r="D146" t="s">
        <v>19</v>
      </c>
      <c r="E146" t="s">
        <v>189</v>
      </c>
      <c r="F146">
        <v>320.5</v>
      </c>
      <c r="G146">
        <v>125.77</v>
      </c>
      <c r="H146">
        <v>64.83</v>
      </c>
      <c r="I146">
        <v>15.16</v>
      </c>
      <c r="J146">
        <v>1.74</v>
      </c>
      <c r="K146">
        <v>21.19</v>
      </c>
    </row>
    <row r="147" spans="1:11" x14ac:dyDescent="0.2">
      <c r="A147" t="s">
        <v>85</v>
      </c>
      <c r="B147" t="s">
        <v>190</v>
      </c>
      <c r="C147" t="s">
        <v>35</v>
      </c>
      <c r="D147" t="s">
        <v>19</v>
      </c>
      <c r="E147" t="s">
        <v>154</v>
      </c>
      <c r="F147">
        <v>565.44000000000005</v>
      </c>
      <c r="G147">
        <v>262.48</v>
      </c>
      <c r="H147">
        <v>180.09</v>
      </c>
      <c r="I147">
        <v>32.799999999999997</v>
      </c>
      <c r="J147">
        <v>15.42</v>
      </c>
      <c r="K147">
        <v>58.86</v>
      </c>
    </row>
    <row r="148" spans="1:11" x14ac:dyDescent="0.2">
      <c r="A148" t="s">
        <v>71</v>
      </c>
      <c r="B148" t="s">
        <v>191</v>
      </c>
      <c r="C148" t="s">
        <v>35</v>
      </c>
      <c r="D148" t="s">
        <v>19</v>
      </c>
      <c r="E148" t="s">
        <v>84</v>
      </c>
      <c r="F148">
        <v>109.44</v>
      </c>
      <c r="G148">
        <v>55.91</v>
      </c>
      <c r="H148">
        <v>29.53</v>
      </c>
      <c r="I148">
        <v>3.61</v>
      </c>
      <c r="J148" t="s">
        <v>37</v>
      </c>
      <c r="K148">
        <v>9.84</v>
      </c>
    </row>
    <row r="149" spans="1:11" x14ac:dyDescent="0.2">
      <c r="A149" t="s">
        <v>71</v>
      </c>
      <c r="B149" t="s">
        <v>192</v>
      </c>
      <c r="C149" t="s">
        <v>13</v>
      </c>
      <c r="D149" t="s">
        <v>19</v>
      </c>
      <c r="E149" t="s">
        <v>105</v>
      </c>
      <c r="F149" s="1">
        <v>2086.98</v>
      </c>
      <c r="G149">
        <v>929.75</v>
      </c>
      <c r="H149">
        <v>515.39</v>
      </c>
      <c r="I149">
        <v>85.36</v>
      </c>
      <c r="J149">
        <v>100.92</v>
      </c>
      <c r="K149">
        <v>171.72</v>
      </c>
    </row>
    <row r="150" spans="1:11" x14ac:dyDescent="0.2">
      <c r="A150" t="s">
        <v>21</v>
      </c>
      <c r="B150" t="s">
        <v>41</v>
      </c>
      <c r="C150" t="s">
        <v>35</v>
      </c>
      <c r="D150" t="s">
        <v>19</v>
      </c>
      <c r="E150" t="s">
        <v>167</v>
      </c>
      <c r="F150">
        <v>350.4</v>
      </c>
      <c r="G150">
        <v>193.9</v>
      </c>
      <c r="H150">
        <v>132.47999999999999</v>
      </c>
      <c r="I150">
        <v>18.329999999999998</v>
      </c>
      <c r="J150">
        <v>3.31</v>
      </c>
      <c r="K150">
        <v>44.14</v>
      </c>
    </row>
    <row r="151" spans="1:11" x14ac:dyDescent="0.2">
      <c r="A151" t="s">
        <v>85</v>
      </c>
      <c r="B151" t="s">
        <v>44</v>
      </c>
      <c r="C151" t="s">
        <v>13</v>
      </c>
      <c r="D151" t="s">
        <v>19</v>
      </c>
      <c r="E151" t="s">
        <v>193</v>
      </c>
      <c r="F151" s="1">
        <v>1347.36</v>
      </c>
      <c r="G151">
        <v>642.91</v>
      </c>
      <c r="H151">
        <v>304.17</v>
      </c>
      <c r="I151">
        <v>71.540000000000006</v>
      </c>
      <c r="J151" t="s">
        <v>37</v>
      </c>
      <c r="K151">
        <v>101.35</v>
      </c>
    </row>
    <row r="152" spans="1:11" x14ac:dyDescent="0.2">
      <c r="A152" t="s">
        <v>43</v>
      </c>
      <c r="B152" t="s">
        <v>194</v>
      </c>
      <c r="C152" t="s">
        <v>35</v>
      </c>
      <c r="D152" t="s">
        <v>19</v>
      </c>
      <c r="E152" t="s">
        <v>20</v>
      </c>
      <c r="F152" s="1">
        <v>1336.4</v>
      </c>
      <c r="G152">
        <v>564.29999999999995</v>
      </c>
      <c r="H152">
        <v>359.12</v>
      </c>
      <c r="I152">
        <v>87.53</v>
      </c>
      <c r="J152" t="s">
        <v>37</v>
      </c>
      <c r="K152">
        <v>117.36</v>
      </c>
    </row>
    <row r="153" spans="1:11" x14ac:dyDescent="0.2">
      <c r="A153" t="s">
        <v>33</v>
      </c>
      <c r="B153" t="s">
        <v>17</v>
      </c>
      <c r="C153" t="s">
        <v>18</v>
      </c>
      <c r="D153" t="s">
        <v>19</v>
      </c>
      <c r="E153" t="s">
        <v>195</v>
      </c>
      <c r="F153">
        <v>222.5</v>
      </c>
      <c r="G153">
        <v>95.55</v>
      </c>
      <c r="H153">
        <v>63.29</v>
      </c>
      <c r="I153">
        <v>15.49</v>
      </c>
      <c r="J153">
        <v>4.0599999999999996</v>
      </c>
      <c r="K153">
        <v>20.69</v>
      </c>
    </row>
    <row r="154" spans="1:11" x14ac:dyDescent="0.2">
      <c r="A154" t="s">
        <v>85</v>
      </c>
      <c r="B154" t="s">
        <v>196</v>
      </c>
      <c r="C154" t="s">
        <v>13</v>
      </c>
      <c r="D154" t="s">
        <v>19</v>
      </c>
      <c r="E154" t="s">
        <v>197</v>
      </c>
      <c r="F154">
        <v>675.92</v>
      </c>
      <c r="G154">
        <v>312.66000000000003</v>
      </c>
      <c r="H154">
        <v>222</v>
      </c>
      <c r="I154">
        <v>29.13</v>
      </c>
      <c r="J154">
        <v>8.61</v>
      </c>
      <c r="K154">
        <v>72.55</v>
      </c>
    </row>
    <row r="155" spans="1:11" x14ac:dyDescent="0.2">
      <c r="A155" t="s">
        <v>21</v>
      </c>
      <c r="B155" t="s">
        <v>133</v>
      </c>
      <c r="C155" t="s">
        <v>13</v>
      </c>
      <c r="D155" t="s">
        <v>19</v>
      </c>
      <c r="E155" t="s">
        <v>198</v>
      </c>
      <c r="F155">
        <v>457.32</v>
      </c>
      <c r="G155">
        <v>233.19</v>
      </c>
      <c r="H155">
        <v>133.62</v>
      </c>
      <c r="I155">
        <v>27.99</v>
      </c>
      <c r="J155">
        <v>7.15</v>
      </c>
      <c r="K155">
        <v>43.67</v>
      </c>
    </row>
    <row r="156" spans="1:11" x14ac:dyDescent="0.2">
      <c r="A156" t="s">
        <v>43</v>
      </c>
      <c r="B156" t="s">
        <v>199</v>
      </c>
      <c r="C156" t="s">
        <v>35</v>
      </c>
      <c r="D156" t="s">
        <v>19</v>
      </c>
      <c r="E156" t="s">
        <v>200</v>
      </c>
      <c r="F156">
        <v>161.56</v>
      </c>
      <c r="G156">
        <v>65.239999999999995</v>
      </c>
      <c r="H156">
        <v>45.02</v>
      </c>
      <c r="I156">
        <v>11.15</v>
      </c>
      <c r="J156">
        <v>5.67</v>
      </c>
      <c r="K156">
        <v>14.71</v>
      </c>
    </row>
    <row r="157" spans="1:11" x14ac:dyDescent="0.2">
      <c r="A157" t="s">
        <v>97</v>
      </c>
      <c r="B157" t="s">
        <v>201</v>
      </c>
      <c r="C157" t="s">
        <v>35</v>
      </c>
      <c r="D157" t="s">
        <v>19</v>
      </c>
      <c r="E157" t="s">
        <v>50</v>
      </c>
      <c r="F157">
        <v>201.82</v>
      </c>
      <c r="G157">
        <v>115.33</v>
      </c>
      <c r="H157">
        <v>76.349999999999994</v>
      </c>
      <c r="I157">
        <v>13.58</v>
      </c>
      <c r="J157">
        <v>10.94</v>
      </c>
      <c r="K157">
        <v>24.95</v>
      </c>
    </row>
    <row r="158" spans="1:11" x14ac:dyDescent="0.2">
      <c r="A158" t="s">
        <v>38</v>
      </c>
      <c r="B158" t="s">
        <v>202</v>
      </c>
      <c r="C158" t="s">
        <v>18</v>
      </c>
      <c r="D158" t="s">
        <v>19</v>
      </c>
      <c r="E158" t="s">
        <v>195</v>
      </c>
      <c r="F158">
        <v>267.63</v>
      </c>
      <c r="G158">
        <v>102.21</v>
      </c>
      <c r="H158">
        <v>57.86</v>
      </c>
      <c r="I158">
        <v>11.86</v>
      </c>
      <c r="J158">
        <v>3.4</v>
      </c>
      <c r="K158">
        <v>18.91</v>
      </c>
    </row>
    <row r="159" spans="1:11" x14ac:dyDescent="0.2">
      <c r="A159" t="s">
        <v>38</v>
      </c>
      <c r="B159" t="s">
        <v>203</v>
      </c>
      <c r="C159" t="s">
        <v>13</v>
      </c>
      <c r="D159" t="s">
        <v>19</v>
      </c>
      <c r="E159" t="s">
        <v>189</v>
      </c>
      <c r="F159">
        <v>619.34</v>
      </c>
      <c r="G159">
        <v>274.2</v>
      </c>
      <c r="H159">
        <v>117.23</v>
      </c>
      <c r="I159">
        <v>21.31</v>
      </c>
      <c r="J159">
        <v>6.33</v>
      </c>
      <c r="K159">
        <v>38.31</v>
      </c>
    </row>
    <row r="160" spans="1:11" x14ac:dyDescent="0.2">
      <c r="A160" t="s">
        <v>21</v>
      </c>
      <c r="B160" t="s">
        <v>204</v>
      </c>
      <c r="C160" t="s">
        <v>35</v>
      </c>
      <c r="D160" t="s">
        <v>19</v>
      </c>
      <c r="E160" t="s">
        <v>205</v>
      </c>
      <c r="F160">
        <v>75.25</v>
      </c>
      <c r="G160">
        <v>30.6</v>
      </c>
      <c r="H160">
        <v>16.21</v>
      </c>
      <c r="I160">
        <v>2.85</v>
      </c>
      <c r="J160" t="s">
        <v>37</v>
      </c>
      <c r="K160">
        <v>5.3</v>
      </c>
    </row>
    <row r="161" spans="1:11" x14ac:dyDescent="0.2">
      <c r="A161" t="s">
        <v>16</v>
      </c>
      <c r="B161" t="s">
        <v>30</v>
      </c>
      <c r="C161" t="s">
        <v>18</v>
      </c>
      <c r="D161" t="s">
        <v>19</v>
      </c>
      <c r="E161" t="s">
        <v>66</v>
      </c>
      <c r="F161">
        <v>231.18</v>
      </c>
      <c r="G161">
        <v>107.09</v>
      </c>
      <c r="H161">
        <v>58.71</v>
      </c>
      <c r="I161">
        <v>11.37</v>
      </c>
      <c r="J161" t="s">
        <v>37</v>
      </c>
      <c r="K161">
        <v>19.190000000000001</v>
      </c>
    </row>
    <row r="162" spans="1:11" x14ac:dyDescent="0.2">
      <c r="A162" t="s">
        <v>16</v>
      </c>
      <c r="B162" t="s">
        <v>17</v>
      </c>
      <c r="C162" t="s">
        <v>18</v>
      </c>
      <c r="D162" t="s">
        <v>19</v>
      </c>
      <c r="E162" t="s">
        <v>206</v>
      </c>
      <c r="F162">
        <v>314.10000000000002</v>
      </c>
      <c r="G162">
        <v>128.71</v>
      </c>
      <c r="H162">
        <v>85.4</v>
      </c>
      <c r="I162">
        <v>21.55</v>
      </c>
      <c r="J162">
        <v>4.53</v>
      </c>
      <c r="K162">
        <v>27.91</v>
      </c>
    </row>
    <row r="163" spans="1:11" x14ac:dyDescent="0.2">
      <c r="A163" t="s">
        <v>85</v>
      </c>
      <c r="B163" t="s">
        <v>22</v>
      </c>
      <c r="C163" t="s">
        <v>35</v>
      </c>
      <c r="D163" t="s">
        <v>19</v>
      </c>
      <c r="E163" t="s">
        <v>207</v>
      </c>
      <c r="F163">
        <v>187.95</v>
      </c>
      <c r="G163">
        <v>140.88</v>
      </c>
      <c r="H163">
        <v>70.349999999999994</v>
      </c>
      <c r="I163">
        <v>12.33</v>
      </c>
      <c r="J163">
        <v>13.02</v>
      </c>
      <c r="K163">
        <v>22.99</v>
      </c>
    </row>
    <row r="164" spans="1:11" x14ac:dyDescent="0.2">
      <c r="A164" t="s">
        <v>38</v>
      </c>
      <c r="B164" t="s">
        <v>95</v>
      </c>
      <c r="C164" t="s">
        <v>13</v>
      </c>
      <c r="D164" t="s">
        <v>19</v>
      </c>
      <c r="E164" t="s">
        <v>101</v>
      </c>
      <c r="F164">
        <v>244.56</v>
      </c>
      <c r="G164">
        <v>77.88</v>
      </c>
      <c r="H164">
        <v>7.44</v>
      </c>
      <c r="I164">
        <v>16.39</v>
      </c>
      <c r="J164" t="s">
        <v>37</v>
      </c>
      <c r="K164">
        <v>2.4300000000000002</v>
      </c>
    </row>
    <row r="165" spans="1:11" x14ac:dyDescent="0.2">
      <c r="A165" t="s">
        <v>27</v>
      </c>
      <c r="B165" t="s">
        <v>95</v>
      </c>
      <c r="C165" t="s">
        <v>13</v>
      </c>
      <c r="D165" t="s">
        <v>19</v>
      </c>
      <c r="E165" t="s">
        <v>208</v>
      </c>
      <c r="F165" s="1">
        <v>1681.08</v>
      </c>
      <c r="G165">
        <v>595.64</v>
      </c>
      <c r="H165">
        <v>438.41</v>
      </c>
      <c r="I165">
        <v>93.3</v>
      </c>
      <c r="J165" t="s">
        <v>37</v>
      </c>
      <c r="K165">
        <v>143.28</v>
      </c>
    </row>
    <row r="166" spans="1:11" x14ac:dyDescent="0.2">
      <c r="A166" t="s">
        <v>21</v>
      </c>
      <c r="B166" t="s">
        <v>95</v>
      </c>
      <c r="C166" t="s">
        <v>13</v>
      </c>
      <c r="D166" t="s">
        <v>19</v>
      </c>
      <c r="E166" t="s">
        <v>76</v>
      </c>
      <c r="F166">
        <v>286.27999999999997</v>
      </c>
      <c r="G166">
        <v>122.86</v>
      </c>
      <c r="H166">
        <v>71.989999999999995</v>
      </c>
      <c r="I166">
        <v>18.04</v>
      </c>
      <c r="J166" t="s">
        <v>37</v>
      </c>
      <c r="K166">
        <v>23.53</v>
      </c>
    </row>
    <row r="167" spans="1:11" x14ac:dyDescent="0.2">
      <c r="A167" t="s">
        <v>27</v>
      </c>
      <c r="B167" t="s">
        <v>112</v>
      </c>
      <c r="C167" t="s">
        <v>18</v>
      </c>
      <c r="D167" t="s">
        <v>19</v>
      </c>
      <c r="E167" t="s">
        <v>209</v>
      </c>
      <c r="F167">
        <v>480.48</v>
      </c>
      <c r="G167">
        <v>250.01</v>
      </c>
      <c r="H167">
        <v>161.52000000000001</v>
      </c>
      <c r="I167">
        <v>33.590000000000003</v>
      </c>
      <c r="J167">
        <v>34.770000000000003</v>
      </c>
      <c r="K167">
        <v>52.79</v>
      </c>
    </row>
    <row r="168" spans="1:11" x14ac:dyDescent="0.2">
      <c r="A168" t="s">
        <v>21</v>
      </c>
      <c r="B168" t="s">
        <v>112</v>
      </c>
      <c r="C168" t="s">
        <v>18</v>
      </c>
      <c r="D168" t="s">
        <v>19</v>
      </c>
      <c r="E168" t="s">
        <v>40</v>
      </c>
      <c r="F168" s="1">
        <v>1219.5</v>
      </c>
      <c r="G168">
        <v>630.41999999999996</v>
      </c>
      <c r="H168">
        <v>375.5</v>
      </c>
      <c r="I168">
        <v>80.849999999999994</v>
      </c>
      <c r="J168">
        <v>85.02</v>
      </c>
      <c r="K168">
        <v>122.72</v>
      </c>
    </row>
    <row r="169" spans="1:11" x14ac:dyDescent="0.2">
      <c r="A169" t="s">
        <v>51</v>
      </c>
      <c r="B169" t="s">
        <v>187</v>
      </c>
      <c r="C169" t="s">
        <v>35</v>
      </c>
      <c r="D169" t="s">
        <v>19</v>
      </c>
      <c r="E169" t="s">
        <v>120</v>
      </c>
      <c r="F169">
        <v>326.26</v>
      </c>
      <c r="G169">
        <v>195.53</v>
      </c>
      <c r="H169">
        <v>120.57</v>
      </c>
      <c r="I169">
        <v>17.190000000000001</v>
      </c>
      <c r="J169">
        <v>10.34</v>
      </c>
      <c r="K169">
        <v>39.4</v>
      </c>
    </row>
    <row r="170" spans="1:11" x14ac:dyDescent="0.2">
      <c r="A170" t="s">
        <v>43</v>
      </c>
      <c r="B170" t="s">
        <v>28</v>
      </c>
      <c r="C170" t="s">
        <v>13</v>
      </c>
      <c r="D170" t="s">
        <v>19</v>
      </c>
      <c r="E170" t="s">
        <v>210</v>
      </c>
      <c r="F170" s="1">
        <v>1103.04</v>
      </c>
      <c r="G170">
        <v>553.22</v>
      </c>
      <c r="H170">
        <v>369.19</v>
      </c>
      <c r="I170">
        <v>75.12</v>
      </c>
      <c r="J170">
        <v>30.69</v>
      </c>
      <c r="K170">
        <v>120.65</v>
      </c>
    </row>
    <row r="171" spans="1:11" x14ac:dyDescent="0.2">
      <c r="A171" t="s">
        <v>51</v>
      </c>
      <c r="B171" t="s">
        <v>211</v>
      </c>
      <c r="C171" t="s">
        <v>13</v>
      </c>
      <c r="D171" t="s">
        <v>19</v>
      </c>
      <c r="E171" t="s">
        <v>142</v>
      </c>
      <c r="F171" s="1">
        <v>1881.68</v>
      </c>
      <c r="G171">
        <v>783.31</v>
      </c>
      <c r="H171">
        <v>438.05</v>
      </c>
      <c r="I171">
        <v>129.27000000000001</v>
      </c>
      <c r="J171">
        <v>86.87</v>
      </c>
      <c r="K171">
        <v>143.16</v>
      </c>
    </row>
    <row r="172" spans="1:11" x14ac:dyDescent="0.2">
      <c r="A172" t="s">
        <v>33</v>
      </c>
      <c r="B172" t="s">
        <v>95</v>
      </c>
      <c r="C172" t="s">
        <v>13</v>
      </c>
      <c r="D172" t="s">
        <v>19</v>
      </c>
      <c r="E172" t="s">
        <v>212</v>
      </c>
      <c r="F172" s="1">
        <v>1343.04</v>
      </c>
      <c r="G172">
        <v>565.5</v>
      </c>
      <c r="H172">
        <v>362.15</v>
      </c>
      <c r="I172">
        <v>69.7</v>
      </c>
      <c r="J172" t="s">
        <v>37</v>
      </c>
      <c r="K172">
        <v>120.66</v>
      </c>
    </row>
    <row r="173" spans="1:11" x14ac:dyDescent="0.2">
      <c r="A173" t="s">
        <v>11</v>
      </c>
      <c r="B173" t="s">
        <v>95</v>
      </c>
      <c r="C173" t="s">
        <v>13</v>
      </c>
      <c r="D173" t="s">
        <v>19</v>
      </c>
      <c r="E173" t="s">
        <v>121</v>
      </c>
      <c r="F173" s="1">
        <v>1163.6600000000001</v>
      </c>
      <c r="G173">
        <v>644.54</v>
      </c>
      <c r="H173">
        <v>431.09</v>
      </c>
      <c r="I173">
        <v>56.67</v>
      </c>
      <c r="J173">
        <v>49.77</v>
      </c>
      <c r="K173">
        <v>140.88</v>
      </c>
    </row>
    <row r="174" spans="1:11" x14ac:dyDescent="0.2">
      <c r="A174" t="s">
        <v>27</v>
      </c>
      <c r="B174" t="s">
        <v>39</v>
      </c>
      <c r="C174" t="s">
        <v>35</v>
      </c>
      <c r="D174" t="s">
        <v>19</v>
      </c>
      <c r="E174" t="s">
        <v>170</v>
      </c>
      <c r="F174">
        <v>534.91999999999996</v>
      </c>
      <c r="G174">
        <v>336.5</v>
      </c>
      <c r="H174">
        <v>221.55</v>
      </c>
      <c r="I174">
        <v>31.99</v>
      </c>
      <c r="J174">
        <v>25.37</v>
      </c>
      <c r="K174">
        <v>72.400000000000006</v>
      </c>
    </row>
    <row r="175" spans="1:11" x14ac:dyDescent="0.2">
      <c r="A175" t="s">
        <v>85</v>
      </c>
      <c r="B175" t="s">
        <v>191</v>
      </c>
      <c r="C175" t="s">
        <v>35</v>
      </c>
      <c r="D175" t="s">
        <v>19</v>
      </c>
      <c r="E175" t="s">
        <v>111</v>
      </c>
      <c r="F175">
        <v>74.52</v>
      </c>
      <c r="G175">
        <v>25.62</v>
      </c>
      <c r="H175">
        <v>6.02</v>
      </c>
      <c r="I175">
        <v>4.24</v>
      </c>
      <c r="J175" t="s">
        <v>37</v>
      </c>
      <c r="K175">
        <v>1.97</v>
      </c>
    </row>
    <row r="176" spans="1:11" x14ac:dyDescent="0.2">
      <c r="A176" t="s">
        <v>43</v>
      </c>
      <c r="B176" t="s">
        <v>41</v>
      </c>
      <c r="C176" t="s">
        <v>35</v>
      </c>
      <c r="D176" t="s">
        <v>19</v>
      </c>
      <c r="E176" t="s">
        <v>137</v>
      </c>
      <c r="F176">
        <v>627.36</v>
      </c>
      <c r="G176">
        <v>251.8</v>
      </c>
      <c r="H176">
        <v>148.93</v>
      </c>
      <c r="I176">
        <v>21.89</v>
      </c>
      <c r="J176">
        <v>4.5199999999999996</v>
      </c>
      <c r="K176">
        <v>48.67</v>
      </c>
    </row>
    <row r="177" spans="1:11" x14ac:dyDescent="0.2">
      <c r="A177" t="s">
        <v>43</v>
      </c>
      <c r="B177" t="s">
        <v>112</v>
      </c>
      <c r="C177" t="s">
        <v>18</v>
      </c>
      <c r="D177" t="s">
        <v>19</v>
      </c>
      <c r="E177" t="s">
        <v>179</v>
      </c>
      <c r="F177" s="1">
        <v>1322.56</v>
      </c>
      <c r="G177">
        <v>503.85</v>
      </c>
      <c r="H177">
        <v>292.42</v>
      </c>
      <c r="I177">
        <v>79.22</v>
      </c>
      <c r="J177" t="s">
        <v>37</v>
      </c>
      <c r="K177">
        <v>95.57</v>
      </c>
    </row>
    <row r="178" spans="1:11" x14ac:dyDescent="0.2">
      <c r="A178" t="s">
        <v>85</v>
      </c>
      <c r="B178" t="s">
        <v>52</v>
      </c>
      <c r="C178" t="s">
        <v>18</v>
      </c>
      <c r="D178" t="s">
        <v>19</v>
      </c>
      <c r="E178" t="s">
        <v>122</v>
      </c>
      <c r="F178">
        <v>856.54</v>
      </c>
      <c r="G178">
        <v>471.77</v>
      </c>
      <c r="H178">
        <v>331.07</v>
      </c>
      <c r="I178">
        <v>28.52</v>
      </c>
      <c r="J178">
        <v>4.0199999999999996</v>
      </c>
      <c r="K178">
        <v>108.2</v>
      </c>
    </row>
    <row r="179" spans="1:11" x14ac:dyDescent="0.2">
      <c r="A179" t="s">
        <v>21</v>
      </c>
      <c r="B179" t="s">
        <v>123</v>
      </c>
      <c r="C179" t="s">
        <v>18</v>
      </c>
      <c r="D179" t="s">
        <v>19</v>
      </c>
      <c r="E179" t="s">
        <v>213</v>
      </c>
      <c r="F179">
        <v>494.28</v>
      </c>
      <c r="G179">
        <v>195.82</v>
      </c>
      <c r="H179">
        <v>138.44</v>
      </c>
      <c r="I179">
        <v>28.67</v>
      </c>
      <c r="J179" t="s">
        <v>37</v>
      </c>
      <c r="K179">
        <v>45.24</v>
      </c>
    </row>
    <row r="180" spans="1:11" x14ac:dyDescent="0.2">
      <c r="A180" t="s">
        <v>48</v>
      </c>
      <c r="B180" t="s">
        <v>214</v>
      </c>
      <c r="C180" t="s">
        <v>35</v>
      </c>
      <c r="D180" t="s">
        <v>19</v>
      </c>
      <c r="E180" t="s">
        <v>215</v>
      </c>
      <c r="F180">
        <v>112.96</v>
      </c>
      <c r="G180">
        <v>41.19</v>
      </c>
      <c r="H180">
        <v>30.77</v>
      </c>
      <c r="I180">
        <v>4.54</v>
      </c>
      <c r="J180" t="s">
        <v>37</v>
      </c>
      <c r="K180">
        <v>10.050000000000001</v>
      </c>
    </row>
    <row r="181" spans="1:11" x14ac:dyDescent="0.2">
      <c r="A181" t="s">
        <v>85</v>
      </c>
      <c r="B181" t="s">
        <v>216</v>
      </c>
      <c r="C181" t="s">
        <v>35</v>
      </c>
      <c r="D181" t="s">
        <v>19</v>
      </c>
      <c r="E181" t="s">
        <v>72</v>
      </c>
      <c r="F181">
        <v>279.36</v>
      </c>
      <c r="G181">
        <v>104.42</v>
      </c>
      <c r="H181">
        <v>63.16</v>
      </c>
      <c r="I181">
        <v>11.4</v>
      </c>
      <c r="J181" t="s">
        <v>37</v>
      </c>
      <c r="K181">
        <v>20.64</v>
      </c>
    </row>
    <row r="182" spans="1:11" x14ac:dyDescent="0.2">
      <c r="A182" t="s">
        <v>85</v>
      </c>
      <c r="B182" t="s">
        <v>49</v>
      </c>
      <c r="C182" t="s">
        <v>13</v>
      </c>
      <c r="D182" t="s">
        <v>19</v>
      </c>
      <c r="E182" t="s">
        <v>172</v>
      </c>
      <c r="F182">
        <v>365.62</v>
      </c>
      <c r="G182">
        <v>160.84</v>
      </c>
      <c r="H182">
        <v>73.87</v>
      </c>
      <c r="I182">
        <v>22.67</v>
      </c>
      <c r="J182">
        <v>6.53</v>
      </c>
      <c r="K182">
        <v>24.14</v>
      </c>
    </row>
    <row r="183" spans="1:11" x14ac:dyDescent="0.2">
      <c r="A183" t="s">
        <v>97</v>
      </c>
      <c r="B183" t="s">
        <v>52</v>
      </c>
      <c r="C183" t="s">
        <v>18</v>
      </c>
      <c r="D183" t="s">
        <v>19</v>
      </c>
      <c r="E183" t="s">
        <v>143</v>
      </c>
      <c r="F183" s="1">
        <v>2931.39</v>
      </c>
      <c r="G183" s="1">
        <v>1406.12</v>
      </c>
      <c r="H183">
        <v>675.28</v>
      </c>
      <c r="I183">
        <v>119.01</v>
      </c>
      <c r="J183">
        <v>75.17</v>
      </c>
      <c r="K183">
        <v>220.69</v>
      </c>
    </row>
    <row r="184" spans="1:11" x14ac:dyDescent="0.2">
      <c r="A184" t="s">
        <v>85</v>
      </c>
      <c r="B184" t="s">
        <v>52</v>
      </c>
      <c r="C184" t="s">
        <v>18</v>
      </c>
      <c r="D184" t="s">
        <v>19</v>
      </c>
      <c r="E184" t="s">
        <v>217</v>
      </c>
      <c r="F184">
        <v>789.36</v>
      </c>
      <c r="G184">
        <v>369.4</v>
      </c>
      <c r="H184">
        <v>201.38</v>
      </c>
      <c r="I184">
        <v>25.97</v>
      </c>
      <c r="J184">
        <v>2.2599999999999998</v>
      </c>
      <c r="K184">
        <v>65.81</v>
      </c>
    </row>
    <row r="185" spans="1:11" x14ac:dyDescent="0.2">
      <c r="A185" t="s">
        <v>51</v>
      </c>
      <c r="B185" t="s">
        <v>123</v>
      </c>
      <c r="C185" t="s">
        <v>18</v>
      </c>
      <c r="D185" t="s">
        <v>19</v>
      </c>
      <c r="E185" t="s">
        <v>218</v>
      </c>
      <c r="F185">
        <v>423.6</v>
      </c>
      <c r="G185">
        <v>181.17</v>
      </c>
      <c r="H185">
        <v>119.37</v>
      </c>
      <c r="I185">
        <v>17.489999999999998</v>
      </c>
      <c r="J185" t="s">
        <v>37</v>
      </c>
      <c r="K185">
        <v>39.01</v>
      </c>
    </row>
    <row r="186" spans="1:11" x14ac:dyDescent="0.2">
      <c r="A186" t="s">
        <v>48</v>
      </c>
      <c r="B186" t="s">
        <v>55</v>
      </c>
      <c r="C186" t="s">
        <v>18</v>
      </c>
      <c r="D186" t="s">
        <v>19</v>
      </c>
      <c r="E186" t="s">
        <v>219</v>
      </c>
      <c r="F186">
        <v>937.5</v>
      </c>
      <c r="G186" s="1">
        <v>1123.45</v>
      </c>
      <c r="H186">
        <v>208.39</v>
      </c>
      <c r="I186">
        <v>55.59</v>
      </c>
      <c r="J186" t="s">
        <v>37</v>
      </c>
      <c r="K186">
        <v>68.11</v>
      </c>
    </row>
    <row r="187" spans="1:11" x14ac:dyDescent="0.2">
      <c r="A187" t="s">
        <v>38</v>
      </c>
      <c r="B187" t="s">
        <v>52</v>
      </c>
      <c r="C187" t="s">
        <v>18</v>
      </c>
      <c r="D187" t="s">
        <v>19</v>
      </c>
      <c r="E187" t="s">
        <v>220</v>
      </c>
      <c r="F187">
        <v>436.9</v>
      </c>
      <c r="G187">
        <v>305.57</v>
      </c>
      <c r="H187">
        <v>219.48</v>
      </c>
      <c r="I187">
        <v>29.32</v>
      </c>
      <c r="J187">
        <v>41.86</v>
      </c>
      <c r="K187">
        <v>71.73</v>
      </c>
    </row>
    <row r="188" spans="1:11" x14ac:dyDescent="0.2">
      <c r="A188" t="s">
        <v>33</v>
      </c>
      <c r="B188" t="s">
        <v>52</v>
      </c>
      <c r="C188" t="s">
        <v>18</v>
      </c>
      <c r="D188" t="s">
        <v>19</v>
      </c>
      <c r="E188" t="s">
        <v>210</v>
      </c>
      <c r="F188">
        <v>83.88</v>
      </c>
      <c r="G188">
        <v>41.33</v>
      </c>
      <c r="H188">
        <v>30.77</v>
      </c>
      <c r="I188">
        <v>4.5199999999999996</v>
      </c>
      <c r="J188" t="s">
        <v>37</v>
      </c>
      <c r="K188">
        <v>10.050000000000001</v>
      </c>
    </row>
    <row r="189" spans="1:11" x14ac:dyDescent="0.2">
      <c r="A189" t="s">
        <v>11</v>
      </c>
      <c r="B189" t="s">
        <v>52</v>
      </c>
      <c r="C189" t="s">
        <v>18</v>
      </c>
      <c r="D189" t="s">
        <v>19</v>
      </c>
      <c r="E189" t="s">
        <v>116</v>
      </c>
      <c r="F189">
        <v>232.75</v>
      </c>
      <c r="G189">
        <v>129.12</v>
      </c>
      <c r="H189">
        <v>21.04</v>
      </c>
      <c r="I189">
        <v>10.96</v>
      </c>
      <c r="J189">
        <v>1.62</v>
      </c>
      <c r="K189">
        <v>6.88</v>
      </c>
    </row>
    <row r="190" spans="1:11" x14ac:dyDescent="0.2">
      <c r="A190" t="s">
        <v>71</v>
      </c>
      <c r="B190" t="s">
        <v>221</v>
      </c>
      <c r="C190" t="s">
        <v>35</v>
      </c>
      <c r="D190" t="s">
        <v>19</v>
      </c>
      <c r="E190" t="s">
        <v>215</v>
      </c>
      <c r="F190">
        <v>174.24</v>
      </c>
      <c r="G190">
        <v>71.3</v>
      </c>
      <c r="H190">
        <v>45.52</v>
      </c>
      <c r="I190">
        <v>7.7</v>
      </c>
      <c r="J190" t="s">
        <v>37</v>
      </c>
      <c r="K190">
        <v>14.88</v>
      </c>
    </row>
    <row r="191" spans="1:11" x14ac:dyDescent="0.2">
      <c r="A191" t="s">
        <v>33</v>
      </c>
      <c r="B191" t="s">
        <v>169</v>
      </c>
      <c r="C191" t="s">
        <v>13</v>
      </c>
      <c r="D191" t="s">
        <v>19</v>
      </c>
      <c r="E191" t="s">
        <v>174</v>
      </c>
      <c r="F191" s="1">
        <v>2314.98</v>
      </c>
      <c r="G191">
        <v>793.85</v>
      </c>
      <c r="H191">
        <v>456.51</v>
      </c>
      <c r="I191">
        <v>109.96</v>
      </c>
      <c r="J191">
        <v>17.600000000000001</v>
      </c>
      <c r="K191">
        <v>149.19</v>
      </c>
    </row>
    <row r="192" spans="1:11" x14ac:dyDescent="0.2">
      <c r="A192" t="s">
        <v>38</v>
      </c>
      <c r="B192" t="s">
        <v>222</v>
      </c>
      <c r="C192" t="s">
        <v>13</v>
      </c>
      <c r="D192" t="s">
        <v>19</v>
      </c>
      <c r="E192" t="s">
        <v>208</v>
      </c>
      <c r="F192">
        <v>99.24</v>
      </c>
      <c r="G192">
        <v>33.08</v>
      </c>
      <c r="H192">
        <v>22.08</v>
      </c>
      <c r="I192">
        <v>5.82</v>
      </c>
      <c r="J192" t="s">
        <v>37</v>
      </c>
      <c r="K192">
        <v>7.36</v>
      </c>
    </row>
    <row r="193" spans="1:11" x14ac:dyDescent="0.2">
      <c r="A193" t="s">
        <v>11</v>
      </c>
      <c r="B193" t="s">
        <v>49</v>
      </c>
      <c r="C193" t="s">
        <v>13</v>
      </c>
      <c r="D193" t="s">
        <v>19</v>
      </c>
      <c r="E193" t="s">
        <v>223</v>
      </c>
      <c r="F193">
        <v>204.04</v>
      </c>
      <c r="G193">
        <v>124.95</v>
      </c>
      <c r="H193">
        <v>88.32</v>
      </c>
      <c r="I193">
        <v>8.39</v>
      </c>
      <c r="J193">
        <v>2.91</v>
      </c>
      <c r="K193">
        <v>29.43</v>
      </c>
    </row>
    <row r="194" spans="1:11" x14ac:dyDescent="0.2">
      <c r="A194" t="s">
        <v>48</v>
      </c>
      <c r="B194" t="s">
        <v>224</v>
      </c>
      <c r="C194" t="s">
        <v>35</v>
      </c>
      <c r="D194" t="s">
        <v>19</v>
      </c>
      <c r="E194" t="s">
        <v>47</v>
      </c>
      <c r="F194">
        <v>357.6</v>
      </c>
      <c r="G194">
        <v>134.1</v>
      </c>
      <c r="H194">
        <v>63.21</v>
      </c>
      <c r="I194">
        <v>11.69</v>
      </c>
      <c r="J194" t="s">
        <v>37</v>
      </c>
      <c r="K194">
        <v>20.66</v>
      </c>
    </row>
    <row r="195" spans="1:11" x14ac:dyDescent="0.2">
      <c r="A195" t="s">
        <v>97</v>
      </c>
      <c r="B195" t="s">
        <v>55</v>
      </c>
      <c r="C195" t="s">
        <v>18</v>
      </c>
      <c r="D195" t="s">
        <v>19</v>
      </c>
      <c r="E195" t="s">
        <v>63</v>
      </c>
      <c r="F195">
        <v>58.5</v>
      </c>
      <c r="G195">
        <v>30.6</v>
      </c>
      <c r="H195">
        <v>16.21</v>
      </c>
      <c r="I195">
        <v>3.35</v>
      </c>
      <c r="J195">
        <v>4.5199999999999996</v>
      </c>
      <c r="K195">
        <v>5.3</v>
      </c>
    </row>
    <row r="196" spans="1:11" x14ac:dyDescent="0.2">
      <c r="A196" t="s">
        <v>97</v>
      </c>
      <c r="B196" t="s">
        <v>55</v>
      </c>
      <c r="C196" t="s">
        <v>18</v>
      </c>
      <c r="D196" t="s">
        <v>19</v>
      </c>
      <c r="E196" t="s">
        <v>177</v>
      </c>
      <c r="F196">
        <v>734.9</v>
      </c>
      <c r="G196">
        <v>441.56</v>
      </c>
      <c r="H196">
        <v>266.08999999999997</v>
      </c>
      <c r="I196">
        <v>23.44</v>
      </c>
      <c r="J196" t="s">
        <v>37</v>
      </c>
      <c r="K196">
        <v>86.96</v>
      </c>
    </row>
    <row r="197" spans="1:11" x14ac:dyDescent="0.2">
      <c r="A197" t="s">
        <v>38</v>
      </c>
      <c r="B197" t="s">
        <v>55</v>
      </c>
      <c r="C197" t="s">
        <v>18</v>
      </c>
      <c r="D197" t="s">
        <v>19</v>
      </c>
      <c r="E197" t="s">
        <v>225</v>
      </c>
      <c r="F197">
        <v>364.44</v>
      </c>
      <c r="G197">
        <v>179.94</v>
      </c>
      <c r="H197">
        <v>102.08</v>
      </c>
      <c r="I197">
        <v>11.81</v>
      </c>
      <c r="J197">
        <v>9.99</v>
      </c>
      <c r="K197">
        <v>33.36</v>
      </c>
    </row>
    <row r="198" spans="1:11" x14ac:dyDescent="0.2">
      <c r="A198" t="s">
        <v>71</v>
      </c>
      <c r="B198" t="s">
        <v>77</v>
      </c>
      <c r="C198" t="s">
        <v>18</v>
      </c>
      <c r="D198" t="s">
        <v>19</v>
      </c>
      <c r="E198" t="s">
        <v>226</v>
      </c>
      <c r="F198">
        <v>136.91999999999999</v>
      </c>
      <c r="G198">
        <v>57.17</v>
      </c>
      <c r="H198">
        <v>29.54</v>
      </c>
      <c r="I198">
        <v>5.49</v>
      </c>
      <c r="J198">
        <v>0.4</v>
      </c>
      <c r="K198">
        <v>9.65</v>
      </c>
    </row>
    <row r="199" spans="1:11" x14ac:dyDescent="0.2">
      <c r="A199" t="s">
        <v>33</v>
      </c>
      <c r="B199" t="e">
        <f>- STANDARD ELECTRIC SUPPLY CO</f>
        <v>#NAME?</v>
      </c>
      <c r="C199" t="s">
        <v>35</v>
      </c>
      <c r="D199" t="s">
        <v>19</v>
      </c>
      <c r="E199" t="s">
        <v>189</v>
      </c>
      <c r="F199">
        <v>216</v>
      </c>
      <c r="G199">
        <v>95.55</v>
      </c>
      <c r="H199">
        <v>63.29</v>
      </c>
      <c r="I199">
        <v>13.35</v>
      </c>
      <c r="J199">
        <v>3.62</v>
      </c>
      <c r="K199">
        <v>20.69</v>
      </c>
    </row>
    <row r="200" spans="1:11" x14ac:dyDescent="0.2">
      <c r="A200" t="s">
        <v>85</v>
      </c>
      <c r="B200" t="e">
        <f>- SCHAEDLER/YESCO DISTRIBUTION</f>
        <v>#NAME?</v>
      </c>
      <c r="C200" t="s">
        <v>13</v>
      </c>
      <c r="D200" t="s">
        <v>19</v>
      </c>
      <c r="E200" t="s">
        <v>209</v>
      </c>
      <c r="F200" s="1">
        <v>3768.38</v>
      </c>
      <c r="G200" s="1">
        <v>1728.59</v>
      </c>
      <c r="H200" s="1">
        <v>1063.06</v>
      </c>
      <c r="I200">
        <v>246.45</v>
      </c>
      <c r="J200">
        <v>54.67</v>
      </c>
      <c r="K200">
        <v>347.42</v>
      </c>
    </row>
    <row r="201" spans="1:11" x14ac:dyDescent="0.2">
      <c r="A201" t="s">
        <v>85</v>
      </c>
      <c r="B201" t="e">
        <f>- CITY ELECTRIC COMPANY INC</f>
        <v>#NAME?</v>
      </c>
      <c r="C201" t="s">
        <v>13</v>
      </c>
      <c r="D201" t="s">
        <v>19</v>
      </c>
      <c r="E201" t="s">
        <v>99</v>
      </c>
      <c r="F201" s="1">
        <v>1099.73</v>
      </c>
      <c r="G201">
        <v>566.96</v>
      </c>
      <c r="H201">
        <v>280.45999999999998</v>
      </c>
      <c r="I201">
        <v>63.56</v>
      </c>
      <c r="J201">
        <v>-35.729999999999997</v>
      </c>
      <c r="K201">
        <v>91.66</v>
      </c>
    </row>
    <row r="202" spans="1:11" x14ac:dyDescent="0.2">
      <c r="A202" t="s">
        <v>21</v>
      </c>
      <c r="B202" t="e">
        <f>- BILLOWS ELECTRIC SUPPLY CO</f>
        <v>#NAME?</v>
      </c>
      <c r="C202" t="s">
        <v>18</v>
      </c>
      <c r="D202" t="s">
        <v>19</v>
      </c>
      <c r="E202" t="s">
        <v>32</v>
      </c>
      <c r="F202" s="1">
        <v>3865.5</v>
      </c>
      <c r="G202" s="1">
        <v>1845.27</v>
      </c>
      <c r="H202" s="1">
        <v>1040.3900000000001</v>
      </c>
      <c r="I202">
        <v>206.42</v>
      </c>
      <c r="J202">
        <v>42.7</v>
      </c>
      <c r="K202">
        <v>340.01</v>
      </c>
    </row>
    <row r="203" spans="1:11" x14ac:dyDescent="0.2">
      <c r="A203" t="s">
        <v>21</v>
      </c>
      <c r="B203" t="s">
        <v>60</v>
      </c>
      <c r="C203" t="s">
        <v>18</v>
      </c>
      <c r="D203" t="s">
        <v>19</v>
      </c>
      <c r="E203" t="s">
        <v>227</v>
      </c>
      <c r="F203" s="1">
        <v>3912.38</v>
      </c>
      <c r="G203" s="1">
        <v>2069.0700000000002</v>
      </c>
      <c r="H203" s="1">
        <v>1301.1500000000001</v>
      </c>
      <c r="I203">
        <v>258.61</v>
      </c>
      <c r="J203">
        <v>111.31</v>
      </c>
      <c r="K203">
        <v>433.53</v>
      </c>
    </row>
    <row r="204" spans="1:11" x14ac:dyDescent="0.2">
      <c r="A204" t="s">
        <v>43</v>
      </c>
      <c r="B204" t="s">
        <v>57</v>
      </c>
      <c r="C204" t="s">
        <v>18</v>
      </c>
      <c r="D204" t="s">
        <v>19</v>
      </c>
      <c r="E204" t="s">
        <v>61</v>
      </c>
      <c r="F204" s="1">
        <v>7712</v>
      </c>
      <c r="G204" s="1">
        <v>3508.09</v>
      </c>
      <c r="H204" s="1">
        <v>1901.25</v>
      </c>
      <c r="I204">
        <v>479.69</v>
      </c>
      <c r="J204">
        <v>262.27999999999997</v>
      </c>
      <c r="K204">
        <v>612.24</v>
      </c>
    </row>
    <row r="205" spans="1:11" x14ac:dyDescent="0.2">
      <c r="A205" t="s">
        <v>16</v>
      </c>
      <c r="B205" t="s">
        <v>64</v>
      </c>
      <c r="C205" t="s">
        <v>18</v>
      </c>
      <c r="D205" t="s">
        <v>19</v>
      </c>
      <c r="E205" t="s">
        <v>103</v>
      </c>
      <c r="F205" s="1">
        <v>24971.200000000001</v>
      </c>
      <c r="G205" s="1">
        <v>14954.37</v>
      </c>
      <c r="H205" s="1">
        <v>10076.48</v>
      </c>
      <c r="I205" s="1">
        <v>1333.46</v>
      </c>
      <c r="J205">
        <v>485.93</v>
      </c>
      <c r="K205" s="1">
        <v>3357.37</v>
      </c>
    </row>
    <row r="206" spans="1:11" x14ac:dyDescent="0.2">
      <c r="A206" t="s">
        <v>71</v>
      </c>
      <c r="B206" t="s">
        <v>228</v>
      </c>
      <c r="C206" t="s">
        <v>35</v>
      </c>
      <c r="D206" t="s">
        <v>19</v>
      </c>
      <c r="E206" t="s">
        <v>174</v>
      </c>
      <c r="F206" s="1">
        <v>1235.52</v>
      </c>
      <c r="G206">
        <v>526.74</v>
      </c>
      <c r="H206">
        <v>360.63</v>
      </c>
      <c r="I206">
        <v>84.88</v>
      </c>
      <c r="J206">
        <v>93.45</v>
      </c>
      <c r="K206">
        <v>120.16</v>
      </c>
    </row>
    <row r="207" spans="1:11" x14ac:dyDescent="0.2">
      <c r="A207" t="s">
        <v>33</v>
      </c>
      <c r="B207" t="s">
        <v>75</v>
      </c>
      <c r="C207" t="s">
        <v>13</v>
      </c>
      <c r="D207" t="s">
        <v>19</v>
      </c>
      <c r="E207" t="s">
        <v>113</v>
      </c>
      <c r="F207" s="1">
        <v>2812.6</v>
      </c>
      <c r="G207" s="1">
        <v>1218.18</v>
      </c>
      <c r="H207">
        <v>817.69</v>
      </c>
      <c r="I207">
        <v>100.69</v>
      </c>
      <c r="J207">
        <v>36.71</v>
      </c>
      <c r="K207">
        <v>272.44</v>
      </c>
    </row>
    <row r="208" spans="1:11" x14ac:dyDescent="0.2">
      <c r="A208" t="s">
        <v>97</v>
      </c>
      <c r="B208" t="e">
        <f>- TURTLE &amp; HUGHES INC</f>
        <v>#NAME?</v>
      </c>
      <c r="C208" t="s">
        <v>18</v>
      </c>
      <c r="D208" t="s">
        <v>19</v>
      </c>
      <c r="E208" t="s">
        <v>84</v>
      </c>
      <c r="F208" s="1">
        <v>5646.16</v>
      </c>
      <c r="G208" s="1">
        <v>3202.66</v>
      </c>
      <c r="H208" s="1">
        <v>2018.04</v>
      </c>
      <c r="I208">
        <v>290.77999999999997</v>
      </c>
      <c r="J208">
        <v>86.26</v>
      </c>
      <c r="K208">
        <v>659.51</v>
      </c>
    </row>
    <row r="209" spans="1:11" x14ac:dyDescent="0.2">
      <c r="A209" t="s">
        <v>51</v>
      </c>
      <c r="B209" t="e">
        <f>- STEINER ELECTRIC CO., INC.</f>
        <v>#NAME?</v>
      </c>
      <c r="C209" t="s">
        <v>13</v>
      </c>
      <c r="D209" t="s">
        <v>19</v>
      </c>
      <c r="E209" t="s">
        <v>229</v>
      </c>
      <c r="F209">
        <v>574.80999999999995</v>
      </c>
      <c r="G209">
        <v>252.15</v>
      </c>
      <c r="H209">
        <v>91.66</v>
      </c>
      <c r="I209">
        <v>36.159999999999997</v>
      </c>
      <c r="J209">
        <v>2.96</v>
      </c>
      <c r="K209">
        <v>29.96</v>
      </c>
    </row>
    <row r="210" spans="1:11" x14ac:dyDescent="0.2">
      <c r="A210" t="s">
        <v>97</v>
      </c>
      <c r="B210" t="e">
        <f>- STATE ELECTRIC SUPPLY CO INC</f>
        <v>#NAME?</v>
      </c>
      <c r="C210" t="s">
        <v>18</v>
      </c>
      <c r="D210" t="s">
        <v>19</v>
      </c>
      <c r="E210" t="s">
        <v>208</v>
      </c>
      <c r="F210" s="1">
        <v>1905.28</v>
      </c>
      <c r="G210">
        <v>956.82</v>
      </c>
      <c r="H210">
        <v>668.24</v>
      </c>
      <c r="I210">
        <v>82.5</v>
      </c>
      <c r="J210">
        <v>47.55</v>
      </c>
      <c r="K210">
        <v>218.39</v>
      </c>
    </row>
    <row r="211" spans="1:11" x14ac:dyDescent="0.2">
      <c r="A211" t="s">
        <v>33</v>
      </c>
      <c r="B211" t="e">
        <f>- MARSHALL E CAMPBELL CO INC</f>
        <v>#NAME?</v>
      </c>
      <c r="C211" t="s">
        <v>13</v>
      </c>
      <c r="D211" t="s">
        <v>19</v>
      </c>
      <c r="E211" t="s">
        <v>230</v>
      </c>
      <c r="F211" s="1">
        <v>1968.14</v>
      </c>
      <c r="G211" s="1">
        <v>1060.8499999999999</v>
      </c>
      <c r="H211">
        <v>658.54</v>
      </c>
      <c r="I211">
        <v>104.71</v>
      </c>
      <c r="J211">
        <v>66.45</v>
      </c>
      <c r="K211">
        <v>215.22</v>
      </c>
    </row>
    <row r="212" spans="1:11" x14ac:dyDescent="0.2">
      <c r="A212" t="s">
        <v>71</v>
      </c>
      <c r="B212" t="e">
        <f>- LEE ELECTRIC SUPPLY CO</f>
        <v>#NAME?</v>
      </c>
      <c r="C212" t="s">
        <v>35</v>
      </c>
      <c r="D212" t="s">
        <v>19</v>
      </c>
      <c r="E212" t="s">
        <v>15</v>
      </c>
      <c r="F212">
        <v>285.83999999999997</v>
      </c>
      <c r="G212">
        <v>77.88</v>
      </c>
      <c r="H212">
        <v>7.44</v>
      </c>
      <c r="I212">
        <v>12.15</v>
      </c>
      <c r="J212" t="s">
        <v>37</v>
      </c>
      <c r="K212">
        <v>2.4300000000000002</v>
      </c>
    </row>
    <row r="213" spans="1:11" x14ac:dyDescent="0.2">
      <c r="A213" t="s">
        <v>43</v>
      </c>
      <c r="B213" t="e">
        <f>- KENDALL ELECTRIC INC</f>
        <v>#NAME?</v>
      </c>
      <c r="C213" t="s">
        <v>18</v>
      </c>
      <c r="D213" t="s">
        <v>19</v>
      </c>
      <c r="E213" t="s">
        <v>206</v>
      </c>
      <c r="F213" s="1">
        <v>5732.24</v>
      </c>
      <c r="G213" s="1">
        <v>3360.82</v>
      </c>
      <c r="H213" s="1">
        <v>1467.49</v>
      </c>
      <c r="I213">
        <v>198.34</v>
      </c>
      <c r="J213">
        <v>48.03</v>
      </c>
      <c r="K213">
        <v>479.59</v>
      </c>
    </row>
    <row r="214" spans="1:11" x14ac:dyDescent="0.2">
      <c r="A214" t="s">
        <v>27</v>
      </c>
      <c r="B214" t="e">
        <f>- FROMM ELECTRIC SUPPLY CORP</f>
        <v>#NAME?</v>
      </c>
      <c r="C214" t="s">
        <v>13</v>
      </c>
      <c r="D214" t="s">
        <v>19</v>
      </c>
      <c r="E214" t="s">
        <v>231</v>
      </c>
      <c r="F214">
        <v>223.08</v>
      </c>
      <c r="G214">
        <v>105.58</v>
      </c>
      <c r="H214">
        <v>67.53</v>
      </c>
      <c r="I214">
        <v>11.11</v>
      </c>
      <c r="J214" t="s">
        <v>37</v>
      </c>
      <c r="K214">
        <v>22.07</v>
      </c>
    </row>
    <row r="215" spans="1:11" x14ac:dyDescent="0.2">
      <c r="A215" t="s">
        <v>51</v>
      </c>
      <c r="B215" t="s">
        <v>81</v>
      </c>
      <c r="C215" t="s">
        <v>18</v>
      </c>
      <c r="D215" t="s">
        <v>19</v>
      </c>
      <c r="E215" t="s">
        <v>232</v>
      </c>
      <c r="F215" s="1">
        <v>7447.9</v>
      </c>
      <c r="G215" s="1">
        <v>3017.87</v>
      </c>
      <c r="H215" s="1">
        <v>1695.51</v>
      </c>
      <c r="I215">
        <v>475.18</v>
      </c>
      <c r="J215">
        <v>143.11000000000001</v>
      </c>
      <c r="K215">
        <v>564.91999999999996</v>
      </c>
    </row>
    <row r="216" spans="1:11" x14ac:dyDescent="0.2">
      <c r="A216" t="s">
        <v>43</v>
      </c>
      <c r="B216" t="e">
        <f>- BORDER STATES ELECTRIC</f>
        <v>#NAME?</v>
      </c>
      <c r="C216" t="s">
        <v>18</v>
      </c>
      <c r="D216" t="s">
        <v>19</v>
      </c>
      <c r="E216" t="s">
        <v>126</v>
      </c>
      <c r="F216">
        <v>161.34</v>
      </c>
      <c r="G216">
        <v>106.03</v>
      </c>
      <c r="H216">
        <v>59.22</v>
      </c>
      <c r="I216">
        <v>7.31</v>
      </c>
      <c r="J216">
        <v>12.7</v>
      </c>
      <c r="K216">
        <v>19.350000000000001</v>
      </c>
    </row>
    <row r="217" spans="1:11" x14ac:dyDescent="0.2">
      <c r="A217" t="s">
        <v>43</v>
      </c>
      <c r="B217" t="e">
        <f>- MEDLER ELECTRIC CO INC</f>
        <v>#NAME?</v>
      </c>
      <c r="C217" t="s">
        <v>18</v>
      </c>
      <c r="D217" t="s">
        <v>19</v>
      </c>
      <c r="E217" t="s">
        <v>233</v>
      </c>
      <c r="F217" s="1">
        <v>1598.12</v>
      </c>
      <c r="G217">
        <v>579.59</v>
      </c>
      <c r="H217">
        <v>329.97</v>
      </c>
      <c r="I217">
        <v>48.58</v>
      </c>
      <c r="J217">
        <v>27.67</v>
      </c>
      <c r="K217">
        <v>107.84</v>
      </c>
    </row>
    <row r="218" spans="1:11" x14ac:dyDescent="0.2">
      <c r="A218" t="s">
        <v>33</v>
      </c>
      <c r="B218" t="s">
        <v>234</v>
      </c>
      <c r="C218" t="s">
        <v>35</v>
      </c>
      <c r="D218" t="s">
        <v>19</v>
      </c>
      <c r="E218" t="s">
        <v>235</v>
      </c>
      <c r="F218">
        <v>436.48</v>
      </c>
      <c r="G218">
        <v>260.05</v>
      </c>
      <c r="H218">
        <v>176.64</v>
      </c>
      <c r="I218">
        <v>18.77</v>
      </c>
      <c r="J218">
        <v>34.81</v>
      </c>
      <c r="K218">
        <v>58.86</v>
      </c>
    </row>
    <row r="219" spans="1:11" x14ac:dyDescent="0.2">
      <c r="A219" t="s">
        <v>16</v>
      </c>
      <c r="B219" t="s">
        <v>92</v>
      </c>
      <c r="C219" t="s">
        <v>18</v>
      </c>
      <c r="D219" t="s">
        <v>19</v>
      </c>
      <c r="E219" t="s">
        <v>166</v>
      </c>
      <c r="F219">
        <v>126</v>
      </c>
      <c r="G219">
        <v>60.27</v>
      </c>
      <c r="H219">
        <v>44.16</v>
      </c>
      <c r="I219">
        <v>5.48</v>
      </c>
      <c r="J219" t="s">
        <v>37</v>
      </c>
      <c r="K219">
        <v>14.71</v>
      </c>
    </row>
    <row r="220" spans="1:11" x14ac:dyDescent="0.2">
      <c r="A220" t="s">
        <v>33</v>
      </c>
      <c r="B220" t="s">
        <v>92</v>
      </c>
      <c r="C220" t="s">
        <v>18</v>
      </c>
      <c r="D220" t="s">
        <v>19</v>
      </c>
      <c r="E220" t="s">
        <v>206</v>
      </c>
      <c r="F220">
        <v>462</v>
      </c>
      <c r="G220">
        <v>212.51</v>
      </c>
      <c r="H220">
        <v>155.11000000000001</v>
      </c>
      <c r="I220">
        <v>19.27</v>
      </c>
      <c r="J220" t="s">
        <v>37</v>
      </c>
      <c r="K220">
        <v>51.68</v>
      </c>
    </row>
    <row r="221" spans="1:11" x14ac:dyDescent="0.2">
      <c r="A221" t="s">
        <v>51</v>
      </c>
      <c r="B221" t="s">
        <v>94</v>
      </c>
      <c r="C221" t="s">
        <v>13</v>
      </c>
      <c r="D221" t="s">
        <v>19</v>
      </c>
      <c r="E221" t="s">
        <v>66</v>
      </c>
      <c r="F221">
        <v>193.32</v>
      </c>
      <c r="G221">
        <v>64.91</v>
      </c>
      <c r="H221">
        <v>27.56</v>
      </c>
      <c r="I221">
        <v>9.11</v>
      </c>
      <c r="J221">
        <v>1.29</v>
      </c>
      <c r="K221">
        <v>9.18</v>
      </c>
    </row>
    <row r="222" spans="1:11" x14ac:dyDescent="0.2">
      <c r="A222" t="s">
        <v>38</v>
      </c>
      <c r="B222" t="s">
        <v>95</v>
      </c>
      <c r="C222" t="s">
        <v>13</v>
      </c>
      <c r="D222" t="s">
        <v>19</v>
      </c>
      <c r="E222" t="s">
        <v>236</v>
      </c>
      <c r="F222">
        <v>700.08</v>
      </c>
      <c r="G222">
        <v>303.04000000000002</v>
      </c>
      <c r="H222">
        <v>193.15</v>
      </c>
      <c r="I222">
        <v>38.5</v>
      </c>
      <c r="J222">
        <v>8.81</v>
      </c>
      <c r="K222">
        <v>64.36</v>
      </c>
    </row>
    <row r="223" spans="1:11" x14ac:dyDescent="0.2">
      <c r="A223" t="s">
        <v>48</v>
      </c>
      <c r="B223" t="e">
        <f>- MCNAUGHTON-MCKAY ELECTRIC CO</f>
        <v>#NAME?</v>
      </c>
      <c r="C223" t="s">
        <v>13</v>
      </c>
      <c r="D223" t="s">
        <v>19</v>
      </c>
      <c r="E223" t="s">
        <v>237</v>
      </c>
      <c r="F223" s="1">
        <v>2359.2600000000002</v>
      </c>
      <c r="G223" s="1">
        <v>1103.8599999999999</v>
      </c>
      <c r="H223">
        <v>619.75</v>
      </c>
      <c r="I223">
        <v>117.73</v>
      </c>
      <c r="J223">
        <v>67.92</v>
      </c>
      <c r="K223">
        <v>202.54</v>
      </c>
    </row>
    <row r="224" spans="1:11" x14ac:dyDescent="0.2">
      <c r="A224" t="s">
        <v>16</v>
      </c>
      <c r="B224" t="s">
        <v>110</v>
      </c>
      <c r="C224" t="s">
        <v>13</v>
      </c>
      <c r="D224" t="s">
        <v>19</v>
      </c>
      <c r="E224" t="s">
        <v>238</v>
      </c>
      <c r="F224">
        <v>484.5</v>
      </c>
      <c r="G224">
        <v>247.51</v>
      </c>
      <c r="H224">
        <v>138.19999999999999</v>
      </c>
      <c r="I224">
        <v>29.07</v>
      </c>
      <c r="J224">
        <v>5.17</v>
      </c>
      <c r="K224">
        <v>46.05</v>
      </c>
    </row>
    <row r="225" spans="1:11" x14ac:dyDescent="0.2">
      <c r="A225" t="s">
        <v>16</v>
      </c>
      <c r="B225" t="s">
        <v>183</v>
      </c>
      <c r="C225" t="s">
        <v>13</v>
      </c>
      <c r="D225" t="s">
        <v>19</v>
      </c>
      <c r="E225" t="s">
        <v>177</v>
      </c>
      <c r="F225" s="1">
        <v>1238.28</v>
      </c>
      <c r="G225">
        <v>629.54</v>
      </c>
      <c r="H225">
        <v>461.49</v>
      </c>
      <c r="I225">
        <v>58.08</v>
      </c>
      <c r="J225">
        <v>7</v>
      </c>
      <c r="K225">
        <v>148.61000000000001</v>
      </c>
    </row>
    <row r="226" spans="1:11" x14ac:dyDescent="0.2">
      <c r="A226" t="s">
        <v>85</v>
      </c>
      <c r="B226" t="s">
        <v>184</v>
      </c>
      <c r="C226" t="s">
        <v>13</v>
      </c>
      <c r="D226" t="s">
        <v>19</v>
      </c>
      <c r="E226" t="s">
        <v>239</v>
      </c>
      <c r="F226">
        <v>666.12</v>
      </c>
      <c r="G226">
        <v>313.18</v>
      </c>
      <c r="H226">
        <v>195.45</v>
      </c>
      <c r="I226">
        <v>40.770000000000003</v>
      </c>
      <c r="J226">
        <v>14.27</v>
      </c>
      <c r="K226">
        <v>62.94</v>
      </c>
    </row>
    <row r="227" spans="1:11" x14ac:dyDescent="0.2">
      <c r="A227" t="s">
        <v>51</v>
      </c>
      <c r="B227" t="s">
        <v>184</v>
      </c>
      <c r="C227" t="s">
        <v>13</v>
      </c>
      <c r="D227" t="s">
        <v>19</v>
      </c>
      <c r="E227" t="s">
        <v>240</v>
      </c>
      <c r="F227" s="1">
        <v>2934.64</v>
      </c>
      <c r="G227" s="1">
        <v>1180.7</v>
      </c>
      <c r="H227">
        <v>398.87</v>
      </c>
      <c r="I227">
        <v>99.19</v>
      </c>
      <c r="J227">
        <v>24.72</v>
      </c>
      <c r="K227">
        <v>128.44</v>
      </c>
    </row>
    <row r="228" spans="1:11" x14ac:dyDescent="0.2">
      <c r="A228" t="s">
        <v>43</v>
      </c>
      <c r="B228" t="s">
        <v>17</v>
      </c>
      <c r="C228" t="s">
        <v>18</v>
      </c>
      <c r="D228" t="s">
        <v>19</v>
      </c>
      <c r="E228" t="s">
        <v>50</v>
      </c>
      <c r="F228">
        <v>318.22000000000003</v>
      </c>
      <c r="G228">
        <v>118.61</v>
      </c>
      <c r="H228">
        <v>78.59</v>
      </c>
      <c r="I228">
        <v>16.48</v>
      </c>
      <c r="J228">
        <v>5.34</v>
      </c>
      <c r="K228">
        <v>25.31</v>
      </c>
    </row>
    <row r="229" spans="1:11" x14ac:dyDescent="0.2">
      <c r="A229" t="s">
        <v>48</v>
      </c>
      <c r="B229" t="s">
        <v>17</v>
      </c>
      <c r="C229" t="s">
        <v>18</v>
      </c>
      <c r="D229" t="s">
        <v>19</v>
      </c>
      <c r="E229" t="s">
        <v>241</v>
      </c>
      <c r="F229">
        <v>194.7</v>
      </c>
      <c r="G229">
        <v>70.81</v>
      </c>
      <c r="H229">
        <v>36.979999999999997</v>
      </c>
      <c r="I229">
        <v>9.19</v>
      </c>
      <c r="J229">
        <v>3.19</v>
      </c>
      <c r="K229">
        <v>11.91</v>
      </c>
    </row>
    <row r="230" spans="1:11" x14ac:dyDescent="0.2">
      <c r="A230" t="s">
        <v>33</v>
      </c>
      <c r="B230" t="s">
        <v>187</v>
      </c>
      <c r="C230" t="s">
        <v>35</v>
      </c>
      <c r="D230" t="s">
        <v>19</v>
      </c>
      <c r="E230" t="s">
        <v>15</v>
      </c>
      <c r="F230">
        <v>347.76</v>
      </c>
      <c r="G230">
        <v>217.11</v>
      </c>
      <c r="H230">
        <v>125.1</v>
      </c>
      <c r="I230">
        <v>12.21</v>
      </c>
      <c r="J230">
        <v>16.940000000000001</v>
      </c>
      <c r="K230">
        <v>40.28</v>
      </c>
    </row>
    <row r="231" spans="1:11" x14ac:dyDescent="0.2">
      <c r="A231" t="s">
        <v>97</v>
      </c>
      <c r="B231" t="s">
        <v>242</v>
      </c>
      <c r="C231" t="s">
        <v>13</v>
      </c>
      <c r="D231" t="s">
        <v>19</v>
      </c>
      <c r="E231" t="s">
        <v>159</v>
      </c>
      <c r="F231" s="1">
        <v>2698</v>
      </c>
      <c r="G231" s="1">
        <v>1374.33</v>
      </c>
      <c r="H231">
        <v>848.3</v>
      </c>
      <c r="I231">
        <v>102.25</v>
      </c>
      <c r="J231">
        <v>53.18</v>
      </c>
      <c r="K231">
        <v>273.17</v>
      </c>
    </row>
    <row r="232" spans="1:11" x14ac:dyDescent="0.2">
      <c r="A232" t="s">
        <v>16</v>
      </c>
      <c r="B232" t="s">
        <v>211</v>
      </c>
      <c r="C232" t="s">
        <v>13</v>
      </c>
      <c r="D232" t="s">
        <v>19</v>
      </c>
      <c r="E232" t="s">
        <v>65</v>
      </c>
      <c r="F232" s="1">
        <v>1145.32</v>
      </c>
      <c r="G232">
        <v>518.89</v>
      </c>
      <c r="H232">
        <v>327.17</v>
      </c>
      <c r="I232">
        <v>48.79</v>
      </c>
      <c r="J232">
        <v>85.18</v>
      </c>
      <c r="K232">
        <v>105.35</v>
      </c>
    </row>
    <row r="233" spans="1:11" x14ac:dyDescent="0.2">
      <c r="A233" t="s">
        <v>51</v>
      </c>
      <c r="B233" t="s">
        <v>30</v>
      </c>
      <c r="C233" t="s">
        <v>18</v>
      </c>
      <c r="D233" t="s">
        <v>19</v>
      </c>
      <c r="E233" t="s">
        <v>243</v>
      </c>
      <c r="F233">
        <v>168.56</v>
      </c>
      <c r="G233">
        <v>83.29</v>
      </c>
      <c r="H233">
        <v>62.45</v>
      </c>
      <c r="I233">
        <v>8.8800000000000008</v>
      </c>
      <c r="J233">
        <v>6.89</v>
      </c>
      <c r="K233">
        <v>20.11</v>
      </c>
    </row>
    <row r="234" spans="1:11" x14ac:dyDescent="0.2">
      <c r="A234" t="s">
        <v>27</v>
      </c>
      <c r="B234" t="s">
        <v>244</v>
      </c>
      <c r="C234" t="s">
        <v>35</v>
      </c>
      <c r="D234" t="s">
        <v>19</v>
      </c>
      <c r="E234" t="s">
        <v>111</v>
      </c>
      <c r="F234">
        <v>343.28</v>
      </c>
      <c r="G234">
        <v>196.39</v>
      </c>
      <c r="H234">
        <v>97.76</v>
      </c>
      <c r="I234">
        <v>19.98</v>
      </c>
      <c r="J234">
        <v>3.53</v>
      </c>
      <c r="K234">
        <v>32.57</v>
      </c>
    </row>
    <row r="235" spans="1:11" x14ac:dyDescent="0.2">
      <c r="A235" t="s">
        <v>21</v>
      </c>
      <c r="B235" t="e">
        <f>- BUCKLES-SMITH ELECTRIC</f>
        <v>#NAME?</v>
      </c>
      <c r="C235" t="s">
        <v>35</v>
      </c>
      <c r="D235" t="s">
        <v>19</v>
      </c>
      <c r="E235" t="s">
        <v>212</v>
      </c>
      <c r="F235">
        <v>178.48</v>
      </c>
      <c r="G235">
        <v>93.25</v>
      </c>
      <c r="H235">
        <v>66.97</v>
      </c>
      <c r="I235">
        <v>10.83</v>
      </c>
      <c r="J235">
        <v>4.16</v>
      </c>
      <c r="K235">
        <v>21.89</v>
      </c>
    </row>
    <row r="236" spans="1:11" x14ac:dyDescent="0.2">
      <c r="A236" t="s">
        <v>85</v>
      </c>
      <c r="B236" t="s">
        <v>191</v>
      </c>
      <c r="C236" t="s">
        <v>35</v>
      </c>
      <c r="D236" t="s">
        <v>19</v>
      </c>
      <c r="E236" t="s">
        <v>47</v>
      </c>
      <c r="F236">
        <v>281.75</v>
      </c>
      <c r="G236">
        <v>111.86</v>
      </c>
      <c r="H236">
        <v>64.8</v>
      </c>
      <c r="I236">
        <v>10.37</v>
      </c>
      <c r="J236" t="s">
        <v>37</v>
      </c>
      <c r="K236">
        <v>20.87</v>
      </c>
    </row>
    <row r="237" spans="1:11" x14ac:dyDescent="0.2">
      <c r="A237" t="s">
        <v>33</v>
      </c>
      <c r="B237" t="s">
        <v>245</v>
      </c>
      <c r="C237" t="s">
        <v>35</v>
      </c>
      <c r="D237" t="s">
        <v>19</v>
      </c>
      <c r="E237" t="s">
        <v>236</v>
      </c>
      <c r="F237">
        <v>212.64</v>
      </c>
      <c r="G237">
        <v>79.39</v>
      </c>
      <c r="H237">
        <v>52</v>
      </c>
      <c r="I237">
        <v>13.93</v>
      </c>
      <c r="J237">
        <v>2.36</v>
      </c>
      <c r="K237">
        <v>16.739999999999998</v>
      </c>
    </row>
    <row r="238" spans="1:11" x14ac:dyDescent="0.2">
      <c r="A238" t="s">
        <v>51</v>
      </c>
      <c r="B238" t="s">
        <v>92</v>
      </c>
      <c r="C238" t="s">
        <v>18</v>
      </c>
      <c r="D238" t="s">
        <v>19</v>
      </c>
      <c r="E238" t="s">
        <v>246</v>
      </c>
      <c r="F238">
        <v>968.76</v>
      </c>
      <c r="G238">
        <v>406.46</v>
      </c>
      <c r="H238">
        <v>298.70999999999998</v>
      </c>
      <c r="I238">
        <v>57.64</v>
      </c>
      <c r="J238" t="s">
        <v>37</v>
      </c>
      <c r="K238">
        <v>96.19</v>
      </c>
    </row>
    <row r="239" spans="1:11" x14ac:dyDescent="0.2">
      <c r="A239" t="s">
        <v>71</v>
      </c>
      <c r="B239" t="s">
        <v>95</v>
      </c>
      <c r="C239" t="s">
        <v>13</v>
      </c>
      <c r="D239" t="s">
        <v>19</v>
      </c>
      <c r="E239" t="s">
        <v>195</v>
      </c>
      <c r="F239">
        <v>93.52</v>
      </c>
      <c r="G239">
        <v>33.840000000000003</v>
      </c>
      <c r="H239">
        <v>22.85</v>
      </c>
      <c r="I239">
        <v>3.41</v>
      </c>
      <c r="J239">
        <v>5.24</v>
      </c>
      <c r="K239">
        <v>7.36</v>
      </c>
    </row>
    <row r="240" spans="1:11" x14ac:dyDescent="0.2">
      <c r="A240" t="s">
        <v>48</v>
      </c>
      <c r="B240" t="s">
        <v>60</v>
      </c>
      <c r="C240" t="s">
        <v>18</v>
      </c>
      <c r="D240" t="s">
        <v>19</v>
      </c>
      <c r="E240" t="s">
        <v>72</v>
      </c>
      <c r="F240" s="1">
        <v>4061.04</v>
      </c>
      <c r="G240" s="1">
        <v>1790.22</v>
      </c>
      <c r="H240" s="1">
        <v>1040.19</v>
      </c>
      <c r="I240">
        <v>274.52999999999997</v>
      </c>
      <c r="J240">
        <v>66.59</v>
      </c>
      <c r="K240">
        <v>346.58</v>
      </c>
    </row>
    <row r="241" spans="1:11" x14ac:dyDescent="0.2">
      <c r="A241" t="s">
        <v>11</v>
      </c>
      <c r="B241" t="s">
        <v>60</v>
      </c>
      <c r="C241" t="s">
        <v>18</v>
      </c>
      <c r="D241" t="s">
        <v>19</v>
      </c>
      <c r="E241" t="s">
        <v>217</v>
      </c>
      <c r="F241" s="1">
        <v>1408</v>
      </c>
      <c r="G241">
        <v>745.49</v>
      </c>
      <c r="H241">
        <v>484.74</v>
      </c>
      <c r="I241">
        <v>68.989999999999995</v>
      </c>
      <c r="J241">
        <v>36.64</v>
      </c>
      <c r="K241">
        <v>161.51</v>
      </c>
    </row>
    <row r="242" spans="1:11" x14ac:dyDescent="0.2">
      <c r="A242" t="s">
        <v>71</v>
      </c>
      <c r="B242" t="s">
        <v>62</v>
      </c>
      <c r="C242" t="s">
        <v>13</v>
      </c>
      <c r="D242" t="s">
        <v>19</v>
      </c>
      <c r="E242" t="s">
        <v>134</v>
      </c>
      <c r="F242" s="1">
        <v>4704.3599999999997</v>
      </c>
      <c r="G242" s="1">
        <v>2258.46</v>
      </c>
      <c r="H242" s="1">
        <v>1481.12</v>
      </c>
      <c r="I242">
        <v>320.83999999999997</v>
      </c>
      <c r="J242">
        <v>82.83</v>
      </c>
      <c r="K242">
        <v>493.49</v>
      </c>
    </row>
    <row r="243" spans="1:11" x14ac:dyDescent="0.2">
      <c r="A243" t="s">
        <v>43</v>
      </c>
      <c r="B243" t="s">
        <v>247</v>
      </c>
      <c r="C243" t="s">
        <v>35</v>
      </c>
      <c r="D243" t="s">
        <v>19</v>
      </c>
      <c r="E243" t="s">
        <v>101</v>
      </c>
      <c r="F243">
        <v>532.88</v>
      </c>
      <c r="G243">
        <v>251.86</v>
      </c>
      <c r="H243">
        <v>162.07</v>
      </c>
      <c r="I243">
        <v>29.52</v>
      </c>
      <c r="J243">
        <v>5.48</v>
      </c>
      <c r="K243">
        <v>54</v>
      </c>
    </row>
    <row r="244" spans="1:11" x14ac:dyDescent="0.2">
      <c r="A244" t="s">
        <v>43</v>
      </c>
      <c r="B244" t="s">
        <v>106</v>
      </c>
      <c r="C244" t="s">
        <v>13</v>
      </c>
      <c r="D244" t="s">
        <v>19</v>
      </c>
      <c r="E244" t="s">
        <v>248</v>
      </c>
      <c r="F244" s="1">
        <v>2731.22</v>
      </c>
      <c r="G244" s="1">
        <v>1215.99</v>
      </c>
      <c r="H244">
        <v>750.96</v>
      </c>
      <c r="I244">
        <v>110.61</v>
      </c>
      <c r="J244">
        <v>41.44</v>
      </c>
      <c r="K244">
        <v>250.21</v>
      </c>
    </row>
    <row r="245" spans="1:11" x14ac:dyDescent="0.2">
      <c r="A245" t="s">
        <v>48</v>
      </c>
      <c r="B245" t="s">
        <v>17</v>
      </c>
      <c r="C245" t="s">
        <v>18</v>
      </c>
      <c r="D245" t="s">
        <v>19</v>
      </c>
      <c r="E245" t="s">
        <v>249</v>
      </c>
      <c r="F245">
        <v>242.76</v>
      </c>
      <c r="G245">
        <v>102.76</v>
      </c>
      <c r="H245">
        <v>66.239999999999995</v>
      </c>
      <c r="I245">
        <v>7.31</v>
      </c>
      <c r="J245">
        <v>7.19</v>
      </c>
      <c r="K245">
        <v>22.07</v>
      </c>
    </row>
    <row r="246" spans="1:11" x14ac:dyDescent="0.2">
      <c r="A246" t="s">
        <v>48</v>
      </c>
      <c r="B246" t="s">
        <v>52</v>
      </c>
      <c r="C246" t="s">
        <v>18</v>
      </c>
      <c r="D246" t="s">
        <v>19</v>
      </c>
      <c r="E246" t="s">
        <v>138</v>
      </c>
      <c r="F246">
        <v>702.24</v>
      </c>
      <c r="G246">
        <v>297.11</v>
      </c>
      <c r="H246">
        <v>69.83</v>
      </c>
      <c r="I246">
        <v>49.16</v>
      </c>
      <c r="J246" t="s">
        <v>37</v>
      </c>
      <c r="K246">
        <v>23.27</v>
      </c>
    </row>
    <row r="247" spans="1:11" x14ac:dyDescent="0.2">
      <c r="A247" t="s">
        <v>48</v>
      </c>
      <c r="B247" t="s">
        <v>250</v>
      </c>
      <c r="C247" t="s">
        <v>13</v>
      </c>
      <c r="D247" t="s">
        <v>19</v>
      </c>
      <c r="E247" t="s">
        <v>231</v>
      </c>
      <c r="F247">
        <v>807.54</v>
      </c>
      <c r="G247">
        <v>465.17</v>
      </c>
      <c r="H247">
        <v>307.16000000000003</v>
      </c>
      <c r="I247">
        <v>42.72</v>
      </c>
      <c r="J247">
        <v>15.49</v>
      </c>
      <c r="K247">
        <v>102.34</v>
      </c>
    </row>
    <row r="248" spans="1:11" x14ac:dyDescent="0.2">
      <c r="A248" t="s">
        <v>51</v>
      </c>
      <c r="B248" t="s">
        <v>52</v>
      </c>
      <c r="C248" t="s">
        <v>18</v>
      </c>
      <c r="D248" t="s">
        <v>19</v>
      </c>
      <c r="E248" t="s">
        <v>208</v>
      </c>
      <c r="F248">
        <v>504</v>
      </c>
      <c r="G248">
        <v>272.55</v>
      </c>
      <c r="H248">
        <v>176.34</v>
      </c>
      <c r="I248">
        <v>22.18</v>
      </c>
      <c r="J248">
        <v>24.54</v>
      </c>
      <c r="K248">
        <v>58.76</v>
      </c>
    </row>
    <row r="249" spans="1:11" x14ac:dyDescent="0.2">
      <c r="A249" t="s">
        <v>51</v>
      </c>
      <c r="B249" t="s">
        <v>17</v>
      </c>
      <c r="C249" t="s">
        <v>18</v>
      </c>
      <c r="D249" t="s">
        <v>19</v>
      </c>
      <c r="E249" t="s">
        <v>74</v>
      </c>
      <c r="F249">
        <v>89.94</v>
      </c>
      <c r="G249">
        <v>35.909999999999997</v>
      </c>
      <c r="H249">
        <v>18.350000000000001</v>
      </c>
      <c r="I249">
        <v>6.12</v>
      </c>
      <c r="J249" t="s">
        <v>37</v>
      </c>
      <c r="K249">
        <v>6.11</v>
      </c>
    </row>
    <row r="250" spans="1:11" x14ac:dyDescent="0.2">
      <c r="A250" t="s">
        <v>71</v>
      </c>
      <c r="B250" t="s">
        <v>114</v>
      </c>
      <c r="C250" t="s">
        <v>13</v>
      </c>
      <c r="D250" t="s">
        <v>19</v>
      </c>
      <c r="E250" t="s">
        <v>251</v>
      </c>
      <c r="F250">
        <v>596.55999999999995</v>
      </c>
      <c r="G250">
        <v>365.33</v>
      </c>
      <c r="H250">
        <v>254.62</v>
      </c>
      <c r="I250">
        <v>20.7</v>
      </c>
      <c r="J250">
        <v>13.62</v>
      </c>
      <c r="K250">
        <v>84.84</v>
      </c>
    </row>
    <row r="251" spans="1:11" x14ac:dyDescent="0.2">
      <c r="A251" t="s">
        <v>21</v>
      </c>
      <c r="B251" t="s">
        <v>222</v>
      </c>
      <c r="C251" t="s">
        <v>13</v>
      </c>
      <c r="D251" t="s">
        <v>19</v>
      </c>
      <c r="E251" t="s">
        <v>91</v>
      </c>
      <c r="F251" s="1">
        <v>7267.4</v>
      </c>
      <c r="G251" s="1">
        <v>3000.78</v>
      </c>
      <c r="H251" s="1">
        <v>1663.18</v>
      </c>
      <c r="I251">
        <v>404.07</v>
      </c>
      <c r="J251">
        <v>46.24</v>
      </c>
      <c r="K251">
        <v>535.58000000000004</v>
      </c>
    </row>
    <row r="252" spans="1:11" x14ac:dyDescent="0.2">
      <c r="A252" t="s">
        <v>33</v>
      </c>
      <c r="B252" t="s">
        <v>67</v>
      </c>
      <c r="C252" t="s">
        <v>35</v>
      </c>
      <c r="D252" t="s">
        <v>19</v>
      </c>
      <c r="E252" t="s">
        <v>241</v>
      </c>
      <c r="F252">
        <v>378.72</v>
      </c>
      <c r="G252">
        <v>128.76</v>
      </c>
      <c r="H252">
        <v>88.32</v>
      </c>
      <c r="I252">
        <v>13.56</v>
      </c>
      <c r="J252" t="s">
        <v>37</v>
      </c>
      <c r="K252">
        <v>29.43</v>
      </c>
    </row>
    <row r="253" spans="1:11" x14ac:dyDescent="0.2">
      <c r="A253" t="s">
        <v>16</v>
      </c>
      <c r="B253" t="s">
        <v>252</v>
      </c>
      <c r="C253" t="s">
        <v>35</v>
      </c>
      <c r="D253" t="s">
        <v>19</v>
      </c>
      <c r="E253" t="s">
        <v>206</v>
      </c>
      <c r="F253">
        <v>293</v>
      </c>
      <c r="G253">
        <v>127.38</v>
      </c>
      <c r="H253">
        <v>65.31</v>
      </c>
      <c r="I253">
        <v>16.91</v>
      </c>
      <c r="J253" t="s">
        <v>37</v>
      </c>
      <c r="K253">
        <v>21.03</v>
      </c>
    </row>
    <row r="254" spans="1:11" x14ac:dyDescent="0.2">
      <c r="A254" t="s">
        <v>27</v>
      </c>
      <c r="B254" t="s">
        <v>52</v>
      </c>
      <c r="C254" t="s">
        <v>18</v>
      </c>
      <c r="D254" t="s">
        <v>19</v>
      </c>
      <c r="E254" t="s">
        <v>147</v>
      </c>
      <c r="F254">
        <v>474</v>
      </c>
      <c r="G254">
        <v>235.99</v>
      </c>
      <c r="H254">
        <v>114.7</v>
      </c>
      <c r="I254">
        <v>32.369999999999997</v>
      </c>
      <c r="J254" t="s">
        <v>37</v>
      </c>
      <c r="K254">
        <v>38.22</v>
      </c>
    </row>
    <row r="255" spans="1:11" x14ac:dyDescent="0.2">
      <c r="A255" t="s">
        <v>48</v>
      </c>
      <c r="B255" t="s">
        <v>52</v>
      </c>
      <c r="C255" t="s">
        <v>18</v>
      </c>
      <c r="D255" t="s">
        <v>19</v>
      </c>
      <c r="E255" t="s">
        <v>109</v>
      </c>
      <c r="F255">
        <v>91.72</v>
      </c>
      <c r="G255">
        <v>65.010000000000005</v>
      </c>
      <c r="H255">
        <v>44.16</v>
      </c>
      <c r="I255">
        <v>3.55</v>
      </c>
      <c r="J255">
        <v>5.24</v>
      </c>
      <c r="K255">
        <v>14.71</v>
      </c>
    </row>
    <row r="256" spans="1:11" x14ac:dyDescent="0.2">
      <c r="A256" t="s">
        <v>33</v>
      </c>
      <c r="B256" t="s">
        <v>123</v>
      </c>
      <c r="C256" t="s">
        <v>18</v>
      </c>
      <c r="D256" t="s">
        <v>19</v>
      </c>
      <c r="E256" t="s">
        <v>170</v>
      </c>
      <c r="F256">
        <v>384.72</v>
      </c>
      <c r="G256">
        <v>162.71</v>
      </c>
      <c r="H256">
        <v>99.6</v>
      </c>
      <c r="I256">
        <v>12.73</v>
      </c>
      <c r="J256" t="s">
        <v>37</v>
      </c>
      <c r="K256">
        <v>33.19</v>
      </c>
    </row>
    <row r="257" spans="1:11" x14ac:dyDescent="0.2">
      <c r="A257" t="s">
        <v>11</v>
      </c>
      <c r="B257" t="s">
        <v>95</v>
      </c>
      <c r="C257" t="s">
        <v>13</v>
      </c>
      <c r="D257" t="s">
        <v>19</v>
      </c>
      <c r="E257" t="s">
        <v>171</v>
      </c>
      <c r="F257" s="1">
        <v>1063.02</v>
      </c>
      <c r="G257">
        <v>670.72</v>
      </c>
      <c r="H257">
        <v>463.68</v>
      </c>
      <c r="I257">
        <v>67.61</v>
      </c>
      <c r="J257">
        <v>-35.82</v>
      </c>
      <c r="K257">
        <v>154.49</v>
      </c>
    </row>
    <row r="258" spans="1:11" x14ac:dyDescent="0.2">
      <c r="A258" t="s">
        <v>51</v>
      </c>
      <c r="B258" t="s">
        <v>146</v>
      </c>
      <c r="C258" t="s">
        <v>13</v>
      </c>
      <c r="D258" t="s">
        <v>19</v>
      </c>
      <c r="E258" t="s">
        <v>167</v>
      </c>
      <c r="F258" s="1">
        <v>1082.7</v>
      </c>
      <c r="G258">
        <v>469.83</v>
      </c>
      <c r="H258">
        <v>285.45999999999998</v>
      </c>
      <c r="I258">
        <v>64.099999999999994</v>
      </c>
      <c r="J258">
        <v>20.7</v>
      </c>
      <c r="K258">
        <v>95.11</v>
      </c>
    </row>
    <row r="259" spans="1:11" x14ac:dyDescent="0.2">
      <c r="A259" t="s">
        <v>48</v>
      </c>
      <c r="B259" t="s">
        <v>155</v>
      </c>
      <c r="C259" t="s">
        <v>13</v>
      </c>
      <c r="D259" t="s">
        <v>19</v>
      </c>
      <c r="E259" t="s">
        <v>226</v>
      </c>
      <c r="F259">
        <v>173.04</v>
      </c>
      <c r="G259">
        <v>51.01</v>
      </c>
      <c r="H259">
        <v>11.81</v>
      </c>
      <c r="I259">
        <v>7.79</v>
      </c>
      <c r="J259" t="s">
        <v>37</v>
      </c>
      <c r="K259">
        <v>3.94</v>
      </c>
    </row>
    <row r="260" spans="1:11" x14ac:dyDescent="0.2">
      <c r="A260" t="s">
        <v>21</v>
      </c>
      <c r="B260" t="s">
        <v>52</v>
      </c>
      <c r="C260" t="s">
        <v>18</v>
      </c>
      <c r="D260" t="s">
        <v>19</v>
      </c>
      <c r="E260" t="s">
        <v>240</v>
      </c>
      <c r="F260">
        <v>390.76</v>
      </c>
      <c r="G260">
        <v>164.53</v>
      </c>
      <c r="H260">
        <v>87.48</v>
      </c>
      <c r="I260">
        <v>18.29</v>
      </c>
      <c r="J260">
        <v>2.44</v>
      </c>
      <c r="K260">
        <v>29.15</v>
      </c>
    </row>
    <row r="261" spans="1:11" x14ac:dyDescent="0.2">
      <c r="A261" t="s">
        <v>51</v>
      </c>
      <c r="B261" t="s">
        <v>253</v>
      </c>
      <c r="C261" t="s">
        <v>18</v>
      </c>
      <c r="D261" t="s">
        <v>19</v>
      </c>
      <c r="E261" t="s">
        <v>103</v>
      </c>
      <c r="F261" s="1">
        <v>3138.22</v>
      </c>
      <c r="G261" s="1">
        <v>1523.14</v>
      </c>
      <c r="H261">
        <v>821.76</v>
      </c>
      <c r="I261">
        <v>210.26</v>
      </c>
      <c r="J261" t="s">
        <v>37</v>
      </c>
      <c r="K261">
        <v>273.8</v>
      </c>
    </row>
    <row r="262" spans="1:11" x14ac:dyDescent="0.2">
      <c r="A262" t="s">
        <v>33</v>
      </c>
      <c r="B262" t="s">
        <v>55</v>
      </c>
      <c r="C262" t="s">
        <v>18</v>
      </c>
      <c r="D262" t="s">
        <v>19</v>
      </c>
      <c r="E262" t="s">
        <v>151</v>
      </c>
      <c r="F262">
        <v>920.04</v>
      </c>
      <c r="G262">
        <v>525.91999999999996</v>
      </c>
      <c r="H262">
        <v>377.57</v>
      </c>
      <c r="I262">
        <v>62.01</v>
      </c>
      <c r="J262">
        <v>16.61</v>
      </c>
      <c r="K262">
        <v>125.8</v>
      </c>
    </row>
    <row r="263" spans="1:11" x14ac:dyDescent="0.2">
      <c r="A263" t="s">
        <v>43</v>
      </c>
      <c r="B263" t="s">
        <v>136</v>
      </c>
      <c r="C263" t="s">
        <v>35</v>
      </c>
      <c r="D263" t="s">
        <v>19</v>
      </c>
      <c r="E263" t="s">
        <v>230</v>
      </c>
      <c r="F263">
        <v>126</v>
      </c>
      <c r="G263">
        <v>69.25</v>
      </c>
      <c r="H263">
        <v>40.92</v>
      </c>
      <c r="I263">
        <v>8.27</v>
      </c>
      <c r="J263" t="s">
        <v>37</v>
      </c>
      <c r="K263">
        <v>13.64</v>
      </c>
    </row>
    <row r="264" spans="1:11" x14ac:dyDescent="0.2">
      <c r="A264" t="s">
        <v>71</v>
      </c>
      <c r="B264" t="s">
        <v>216</v>
      </c>
      <c r="C264" t="s">
        <v>35</v>
      </c>
      <c r="D264" t="s">
        <v>19</v>
      </c>
      <c r="E264" t="s">
        <v>254</v>
      </c>
      <c r="F264">
        <v>901.54</v>
      </c>
      <c r="G264">
        <v>359.86</v>
      </c>
      <c r="H264">
        <v>211.86</v>
      </c>
      <c r="I264">
        <v>62.3</v>
      </c>
      <c r="J264" t="s">
        <v>37</v>
      </c>
      <c r="K264">
        <v>70.59</v>
      </c>
    </row>
    <row r="265" spans="1:11" x14ac:dyDescent="0.2">
      <c r="A265" t="s">
        <v>38</v>
      </c>
      <c r="B265" t="s">
        <v>77</v>
      </c>
      <c r="C265" t="s">
        <v>18</v>
      </c>
      <c r="D265" t="s">
        <v>19</v>
      </c>
      <c r="E265" t="s">
        <v>255</v>
      </c>
      <c r="F265" s="1">
        <v>5990</v>
      </c>
      <c r="G265" s="1">
        <v>2822.25</v>
      </c>
      <c r="H265">
        <v>446.89</v>
      </c>
      <c r="I265">
        <v>186.29</v>
      </c>
      <c r="J265">
        <v>124.2</v>
      </c>
      <c r="K265">
        <v>148.9</v>
      </c>
    </row>
    <row r="266" spans="1:11" x14ac:dyDescent="0.2">
      <c r="A266" t="s">
        <v>38</v>
      </c>
      <c r="B266" t="s">
        <v>98</v>
      </c>
      <c r="C266" t="s">
        <v>18</v>
      </c>
      <c r="D266" t="s">
        <v>19</v>
      </c>
      <c r="E266" t="s">
        <v>100</v>
      </c>
      <c r="F266">
        <v>725.38</v>
      </c>
      <c r="G266">
        <v>303.64999999999998</v>
      </c>
      <c r="H266">
        <v>201.48</v>
      </c>
      <c r="I266">
        <v>45.63</v>
      </c>
      <c r="J266" t="s">
        <v>37</v>
      </c>
      <c r="K266">
        <v>67.13</v>
      </c>
    </row>
    <row r="267" spans="1:11" x14ac:dyDescent="0.2">
      <c r="A267" t="s">
        <v>85</v>
      </c>
      <c r="B267" t="s">
        <v>256</v>
      </c>
      <c r="C267" t="s">
        <v>35</v>
      </c>
      <c r="D267" t="s">
        <v>19</v>
      </c>
      <c r="E267" t="s">
        <v>257</v>
      </c>
      <c r="F267">
        <v>77.319999999999993</v>
      </c>
      <c r="G267">
        <v>30.14</v>
      </c>
      <c r="H267">
        <v>22.08</v>
      </c>
      <c r="I267">
        <v>2.35</v>
      </c>
      <c r="J267" t="s">
        <v>37</v>
      </c>
      <c r="K267">
        <v>7.36</v>
      </c>
    </row>
    <row r="268" spans="1:11" x14ac:dyDescent="0.2">
      <c r="A268" t="s">
        <v>48</v>
      </c>
      <c r="B268" t="e">
        <f>- WOLBERG ELECTRICAL SUPPLY CO</f>
        <v>#NAME?</v>
      </c>
      <c r="C268" t="s">
        <v>35</v>
      </c>
      <c r="D268" t="s">
        <v>19</v>
      </c>
      <c r="E268" t="s">
        <v>148</v>
      </c>
      <c r="F268">
        <v>248</v>
      </c>
      <c r="G268">
        <v>135.91</v>
      </c>
      <c r="H268">
        <v>77.97</v>
      </c>
      <c r="I268">
        <v>8.11</v>
      </c>
      <c r="J268" t="s">
        <v>37</v>
      </c>
      <c r="K268">
        <v>25.98</v>
      </c>
    </row>
    <row r="269" spans="1:11" x14ac:dyDescent="0.2">
      <c r="A269" t="s">
        <v>97</v>
      </c>
      <c r="B269" t="e">
        <f>- WABASH ELECTRIC SUPPLY</f>
        <v>#NAME?</v>
      </c>
      <c r="C269" t="s">
        <v>13</v>
      </c>
      <c r="D269" t="s">
        <v>19</v>
      </c>
      <c r="E269" t="s">
        <v>170</v>
      </c>
      <c r="F269">
        <v>717.08</v>
      </c>
      <c r="G269">
        <v>316.47000000000003</v>
      </c>
      <c r="H269">
        <v>167.55</v>
      </c>
      <c r="I269">
        <v>32.049999999999997</v>
      </c>
      <c r="J269">
        <v>16.399999999999999</v>
      </c>
      <c r="K269">
        <v>55.83</v>
      </c>
    </row>
    <row r="270" spans="1:11" x14ac:dyDescent="0.2">
      <c r="A270" t="s">
        <v>27</v>
      </c>
      <c r="B270" t="e">
        <f>- VP SUPPLY CORPORATION</f>
        <v>#NAME?</v>
      </c>
      <c r="C270" t="s">
        <v>35</v>
      </c>
      <c r="D270" t="s">
        <v>19</v>
      </c>
      <c r="E270" t="s">
        <v>126</v>
      </c>
      <c r="F270">
        <v>161.16</v>
      </c>
      <c r="G270">
        <v>85.51</v>
      </c>
      <c r="H270">
        <v>50.25</v>
      </c>
      <c r="I270">
        <v>9.93</v>
      </c>
      <c r="J270">
        <v>1.53</v>
      </c>
      <c r="K270">
        <v>16.739999999999998</v>
      </c>
    </row>
    <row r="271" spans="1:11" x14ac:dyDescent="0.2">
      <c r="A271" t="s">
        <v>97</v>
      </c>
      <c r="B271" t="e">
        <f>- STATE ELECTRIC SUPPLY CO INC</f>
        <v>#NAME?</v>
      </c>
      <c r="C271" t="s">
        <v>18</v>
      </c>
      <c r="D271" t="s">
        <v>19</v>
      </c>
      <c r="E271" t="s">
        <v>226</v>
      </c>
      <c r="F271" s="1">
        <v>2207.34</v>
      </c>
      <c r="G271" s="1">
        <v>1140.75</v>
      </c>
      <c r="H271">
        <v>772.47</v>
      </c>
      <c r="I271">
        <v>72.180000000000007</v>
      </c>
      <c r="J271">
        <v>78.28</v>
      </c>
      <c r="K271">
        <v>257.38</v>
      </c>
    </row>
    <row r="272" spans="1:11" x14ac:dyDescent="0.2">
      <c r="A272" t="s">
        <v>48</v>
      </c>
      <c r="B272" t="e">
        <f>- RUMSEY ELECTRIC CO INC</f>
        <v>#NAME?</v>
      </c>
      <c r="C272" t="s">
        <v>35</v>
      </c>
      <c r="D272" t="s">
        <v>19</v>
      </c>
      <c r="E272" t="s">
        <v>258</v>
      </c>
      <c r="F272">
        <v>510</v>
      </c>
      <c r="G272">
        <v>125.85</v>
      </c>
      <c r="H272">
        <v>50.54</v>
      </c>
      <c r="I272">
        <v>32.950000000000003</v>
      </c>
      <c r="J272" t="s">
        <v>37</v>
      </c>
      <c r="K272">
        <v>16.84</v>
      </c>
    </row>
    <row r="273" spans="1:11" x14ac:dyDescent="0.2">
      <c r="A273" t="s">
        <v>21</v>
      </c>
      <c r="B273" t="e">
        <f>- HORIZON SOLUTIONS LLC</f>
        <v>#NAME?</v>
      </c>
      <c r="C273" t="s">
        <v>35</v>
      </c>
      <c r="D273" t="s">
        <v>19</v>
      </c>
      <c r="E273" t="s">
        <v>174</v>
      </c>
      <c r="F273">
        <v>579.54</v>
      </c>
      <c r="G273">
        <v>314.64</v>
      </c>
      <c r="H273">
        <v>202.05</v>
      </c>
      <c r="I273">
        <v>23.01</v>
      </c>
      <c r="J273">
        <v>8.51</v>
      </c>
      <c r="K273">
        <v>67.319999999999993</v>
      </c>
    </row>
    <row r="274" spans="1:11" x14ac:dyDescent="0.2">
      <c r="A274" t="s">
        <v>21</v>
      </c>
      <c r="B274" t="e">
        <f>- FROMM ELECTRIC SUPPLY CORP</f>
        <v>#NAME?</v>
      </c>
      <c r="C274" t="s">
        <v>13</v>
      </c>
      <c r="D274" t="s">
        <v>19</v>
      </c>
      <c r="E274" t="s">
        <v>124</v>
      </c>
      <c r="F274">
        <v>331.6</v>
      </c>
      <c r="G274">
        <v>128.76</v>
      </c>
      <c r="H274">
        <v>88.32</v>
      </c>
      <c r="I274">
        <v>13.96</v>
      </c>
      <c r="J274">
        <v>5.8</v>
      </c>
      <c r="K274">
        <v>29.43</v>
      </c>
    </row>
    <row r="275" spans="1:11" x14ac:dyDescent="0.2">
      <c r="A275" t="s">
        <v>38</v>
      </c>
      <c r="B275" t="e">
        <f>- FRENCH GERLEMAN</f>
        <v>#NAME?</v>
      </c>
      <c r="C275" t="s">
        <v>18</v>
      </c>
      <c r="D275" t="s">
        <v>19</v>
      </c>
      <c r="E275" t="s">
        <v>215</v>
      </c>
      <c r="F275">
        <v>159</v>
      </c>
      <c r="G275">
        <v>68.989999999999995</v>
      </c>
      <c r="H275">
        <v>39.74</v>
      </c>
      <c r="I275">
        <v>7.79</v>
      </c>
      <c r="J275">
        <v>1.24</v>
      </c>
      <c r="K275">
        <v>13.24</v>
      </c>
    </row>
    <row r="276" spans="1:11" x14ac:dyDescent="0.2">
      <c r="A276" t="s">
        <v>16</v>
      </c>
      <c r="B276" t="e">
        <f>- DROGEN WHLSE ELECTRIC SUPPLY</f>
        <v>#NAME?</v>
      </c>
      <c r="C276" t="s">
        <v>35</v>
      </c>
      <c r="D276" t="s">
        <v>19</v>
      </c>
      <c r="E276" t="s">
        <v>179</v>
      </c>
      <c r="F276">
        <v>148</v>
      </c>
      <c r="G276">
        <v>100.44</v>
      </c>
      <c r="H276">
        <v>62.08</v>
      </c>
      <c r="I276">
        <v>8.57</v>
      </c>
      <c r="J276">
        <v>6.53</v>
      </c>
      <c r="K276">
        <v>20.69</v>
      </c>
    </row>
    <row r="277" spans="1:11" x14ac:dyDescent="0.2">
      <c r="A277" t="s">
        <v>97</v>
      </c>
      <c r="B277" t="e">
        <f>- CRUM ELECTRIC SUPPLY CO</f>
        <v>#NAME?</v>
      </c>
      <c r="C277" t="s">
        <v>13</v>
      </c>
      <c r="D277" t="s">
        <v>19</v>
      </c>
      <c r="E277" t="s">
        <v>215</v>
      </c>
      <c r="F277">
        <v>732.8</v>
      </c>
      <c r="G277">
        <v>352.95</v>
      </c>
      <c r="H277">
        <v>219.38</v>
      </c>
      <c r="I277">
        <v>38.69</v>
      </c>
      <c r="J277">
        <v>100.02</v>
      </c>
      <c r="K277">
        <v>73.099999999999994</v>
      </c>
    </row>
    <row r="278" spans="1:11" x14ac:dyDescent="0.2">
      <c r="A278" t="s">
        <v>16</v>
      </c>
      <c r="B278" t="s">
        <v>184</v>
      </c>
      <c r="C278" t="s">
        <v>13</v>
      </c>
      <c r="D278" t="s">
        <v>19</v>
      </c>
      <c r="E278" t="s">
        <v>223</v>
      </c>
      <c r="F278">
        <v>145.56</v>
      </c>
      <c r="G278">
        <v>71.819999999999993</v>
      </c>
      <c r="H278">
        <v>36.700000000000003</v>
      </c>
      <c r="I278">
        <v>6.26</v>
      </c>
      <c r="J278">
        <v>12.24</v>
      </c>
      <c r="K278">
        <v>12.23</v>
      </c>
    </row>
    <row r="279" spans="1:11" x14ac:dyDescent="0.2">
      <c r="A279" t="s">
        <v>85</v>
      </c>
      <c r="B279" t="s">
        <v>17</v>
      </c>
      <c r="C279" t="s">
        <v>18</v>
      </c>
      <c r="D279" t="s">
        <v>19</v>
      </c>
      <c r="E279" t="s">
        <v>107</v>
      </c>
      <c r="F279">
        <v>402.82</v>
      </c>
      <c r="G279">
        <v>158.72999999999999</v>
      </c>
      <c r="H279">
        <v>106.24</v>
      </c>
      <c r="I279">
        <v>26.71</v>
      </c>
      <c r="J279">
        <v>11.78</v>
      </c>
      <c r="K279">
        <v>35.4</v>
      </c>
    </row>
    <row r="280" spans="1:11" x14ac:dyDescent="0.2">
      <c r="A280" t="s">
        <v>27</v>
      </c>
      <c r="B280" t="s">
        <v>52</v>
      </c>
      <c r="C280" t="s">
        <v>18</v>
      </c>
      <c r="D280" t="s">
        <v>19</v>
      </c>
      <c r="E280" t="s">
        <v>259</v>
      </c>
      <c r="F280" s="1">
        <v>3605.98</v>
      </c>
      <c r="G280" s="1">
        <v>2291.9</v>
      </c>
      <c r="H280" s="1">
        <v>1491.16</v>
      </c>
      <c r="I280">
        <v>250.98</v>
      </c>
      <c r="J280">
        <v>111.8</v>
      </c>
      <c r="K280">
        <v>480.18</v>
      </c>
    </row>
    <row r="281" spans="1:11" x14ac:dyDescent="0.2">
      <c r="A281" t="s">
        <v>21</v>
      </c>
      <c r="B281" t="s">
        <v>52</v>
      </c>
      <c r="C281" t="s">
        <v>18</v>
      </c>
      <c r="D281" t="s">
        <v>19</v>
      </c>
      <c r="E281" t="s">
        <v>260</v>
      </c>
      <c r="F281">
        <v>89.5</v>
      </c>
      <c r="G281">
        <v>63.63</v>
      </c>
      <c r="H281">
        <v>35.29</v>
      </c>
      <c r="I281">
        <v>4.33</v>
      </c>
      <c r="J281">
        <v>0</v>
      </c>
      <c r="K281">
        <v>11.37</v>
      </c>
    </row>
    <row r="282" spans="1:11" x14ac:dyDescent="0.2">
      <c r="A282" t="s">
        <v>11</v>
      </c>
      <c r="B282" t="s">
        <v>52</v>
      </c>
      <c r="C282" t="s">
        <v>18</v>
      </c>
      <c r="D282" t="s">
        <v>19</v>
      </c>
      <c r="E282" t="s">
        <v>182</v>
      </c>
      <c r="F282" s="1">
        <v>3244.64</v>
      </c>
      <c r="G282" s="1">
        <v>1652.3</v>
      </c>
      <c r="H282" s="1">
        <v>1032.1300000000001</v>
      </c>
      <c r="I282">
        <v>146.66</v>
      </c>
      <c r="J282">
        <v>133.55000000000001</v>
      </c>
      <c r="K282">
        <v>332.37</v>
      </c>
    </row>
    <row r="283" spans="1:11" x14ac:dyDescent="0.2">
      <c r="A283" t="s">
        <v>27</v>
      </c>
      <c r="B283" t="s">
        <v>261</v>
      </c>
      <c r="C283" t="s">
        <v>13</v>
      </c>
      <c r="D283" t="s">
        <v>19</v>
      </c>
      <c r="E283" t="s">
        <v>262</v>
      </c>
      <c r="F283">
        <v>917.92</v>
      </c>
      <c r="G283">
        <v>518.16</v>
      </c>
      <c r="H283">
        <v>201.77</v>
      </c>
      <c r="I283">
        <v>55.99</v>
      </c>
      <c r="J283">
        <v>0.89</v>
      </c>
      <c r="K283">
        <v>67.23</v>
      </c>
    </row>
    <row r="284" spans="1:11" x14ac:dyDescent="0.2">
      <c r="A284" t="s">
        <v>43</v>
      </c>
      <c r="B284" t="s">
        <v>263</v>
      </c>
      <c r="C284" t="s">
        <v>13</v>
      </c>
      <c r="D284" t="s">
        <v>19</v>
      </c>
      <c r="E284" t="s">
        <v>264</v>
      </c>
      <c r="F284" s="1">
        <v>2864.8</v>
      </c>
      <c r="G284" s="1">
        <v>1202.08</v>
      </c>
      <c r="H284">
        <v>714.72</v>
      </c>
      <c r="I284">
        <v>190.8</v>
      </c>
      <c r="J284">
        <v>71.05</v>
      </c>
      <c r="K284">
        <v>238.14</v>
      </c>
    </row>
    <row r="285" spans="1:11" x14ac:dyDescent="0.2">
      <c r="A285" t="s">
        <v>71</v>
      </c>
      <c r="B285" t="s">
        <v>265</v>
      </c>
      <c r="C285" t="s">
        <v>13</v>
      </c>
      <c r="D285" t="s">
        <v>19</v>
      </c>
      <c r="E285" t="s">
        <v>135</v>
      </c>
      <c r="F285" s="1">
        <v>3396</v>
      </c>
      <c r="G285" s="1">
        <v>2082.69</v>
      </c>
      <c r="H285" s="1">
        <v>1457.29</v>
      </c>
      <c r="I285">
        <v>215.31</v>
      </c>
      <c r="J285">
        <v>77.599999999999994</v>
      </c>
      <c r="K285">
        <v>485.55</v>
      </c>
    </row>
    <row r="286" spans="1:11" x14ac:dyDescent="0.2">
      <c r="A286" t="s">
        <v>38</v>
      </c>
      <c r="B286" t="s">
        <v>30</v>
      </c>
      <c r="C286" t="s">
        <v>18</v>
      </c>
      <c r="D286" t="s">
        <v>19</v>
      </c>
      <c r="E286" t="s">
        <v>101</v>
      </c>
      <c r="F286">
        <v>415.24</v>
      </c>
      <c r="G286">
        <v>222.67</v>
      </c>
      <c r="H286">
        <v>164.87</v>
      </c>
      <c r="I286">
        <v>16.649999999999999</v>
      </c>
      <c r="J286">
        <v>5.15</v>
      </c>
      <c r="K286">
        <v>54.93</v>
      </c>
    </row>
    <row r="287" spans="1:11" x14ac:dyDescent="0.2">
      <c r="A287" t="s">
        <v>11</v>
      </c>
      <c r="B287" t="s">
        <v>30</v>
      </c>
      <c r="C287" t="s">
        <v>18</v>
      </c>
      <c r="D287" t="s">
        <v>19</v>
      </c>
      <c r="E287" t="s">
        <v>266</v>
      </c>
      <c r="F287" s="1">
        <v>1011.04</v>
      </c>
      <c r="G287">
        <v>478.89</v>
      </c>
      <c r="H287">
        <v>34.03</v>
      </c>
      <c r="I287">
        <v>31.75</v>
      </c>
      <c r="J287">
        <v>11.21</v>
      </c>
      <c r="K287">
        <v>11.34</v>
      </c>
    </row>
    <row r="288" spans="1:11" x14ac:dyDescent="0.2">
      <c r="A288" t="s">
        <v>71</v>
      </c>
      <c r="B288" t="s">
        <v>267</v>
      </c>
      <c r="C288" t="s">
        <v>35</v>
      </c>
      <c r="D288" t="s">
        <v>19</v>
      </c>
      <c r="E288" t="s">
        <v>233</v>
      </c>
      <c r="F288">
        <v>594.29999999999995</v>
      </c>
      <c r="G288">
        <v>273.93</v>
      </c>
      <c r="H288">
        <v>193.75</v>
      </c>
      <c r="I288">
        <v>24.54</v>
      </c>
      <c r="J288">
        <v>13.18</v>
      </c>
      <c r="K288">
        <v>64.56</v>
      </c>
    </row>
    <row r="289" spans="1:11" x14ac:dyDescent="0.2">
      <c r="A289" t="s">
        <v>16</v>
      </c>
      <c r="B289" t="s">
        <v>88</v>
      </c>
      <c r="C289" t="s">
        <v>13</v>
      </c>
      <c r="D289" t="s">
        <v>19</v>
      </c>
      <c r="E289" t="s">
        <v>151</v>
      </c>
      <c r="F289">
        <v>491.4</v>
      </c>
      <c r="G289">
        <v>246.49</v>
      </c>
      <c r="H289">
        <v>155.71</v>
      </c>
      <c r="I289">
        <v>23.1</v>
      </c>
      <c r="J289">
        <v>11.89</v>
      </c>
      <c r="K289">
        <v>51.88</v>
      </c>
    </row>
    <row r="290" spans="1:11" x14ac:dyDescent="0.2">
      <c r="A290" t="s">
        <v>85</v>
      </c>
      <c r="B290" t="s">
        <v>92</v>
      </c>
      <c r="C290" t="s">
        <v>18</v>
      </c>
      <c r="D290" t="s">
        <v>19</v>
      </c>
      <c r="E290" t="s">
        <v>173</v>
      </c>
      <c r="F290">
        <v>577.79999999999995</v>
      </c>
      <c r="G290">
        <v>245.76</v>
      </c>
      <c r="H290">
        <v>178.3</v>
      </c>
      <c r="I290">
        <v>18.03</v>
      </c>
      <c r="J290" t="s">
        <v>37</v>
      </c>
      <c r="K290">
        <v>59.41</v>
      </c>
    </row>
    <row r="291" spans="1:11" x14ac:dyDescent="0.2">
      <c r="A291" t="s">
        <v>85</v>
      </c>
      <c r="B291" t="s">
        <v>95</v>
      </c>
      <c r="C291" t="s">
        <v>13</v>
      </c>
      <c r="D291" t="s">
        <v>19</v>
      </c>
      <c r="E291" t="s">
        <v>176</v>
      </c>
      <c r="F291">
        <v>516.14</v>
      </c>
      <c r="G291">
        <v>180.19</v>
      </c>
      <c r="H291">
        <v>100.8</v>
      </c>
      <c r="I291">
        <v>22.92</v>
      </c>
      <c r="J291">
        <v>20.16</v>
      </c>
      <c r="K291">
        <v>33.58</v>
      </c>
    </row>
    <row r="292" spans="1:11" x14ac:dyDescent="0.2">
      <c r="A292" t="s">
        <v>51</v>
      </c>
      <c r="B292" t="s">
        <v>95</v>
      </c>
      <c r="C292" t="s">
        <v>13</v>
      </c>
      <c r="D292" t="s">
        <v>19</v>
      </c>
      <c r="E292" t="s">
        <v>268</v>
      </c>
      <c r="F292">
        <v>101.12</v>
      </c>
      <c r="G292">
        <v>44.21</v>
      </c>
      <c r="H292">
        <v>27.16</v>
      </c>
      <c r="I292">
        <v>5.09</v>
      </c>
      <c r="J292" t="s">
        <v>37</v>
      </c>
      <c r="K292">
        <v>9.0500000000000007</v>
      </c>
    </row>
    <row r="293" spans="1:11" x14ac:dyDescent="0.2">
      <c r="A293" t="s">
        <v>16</v>
      </c>
      <c r="B293" t="e">
        <f>- NORTH COAST ELECTRIC</f>
        <v>#NAME?</v>
      </c>
      <c r="C293" t="s">
        <v>18</v>
      </c>
      <c r="D293" t="s">
        <v>19</v>
      </c>
      <c r="E293" t="s">
        <v>255</v>
      </c>
      <c r="F293" s="1">
        <v>7084.36</v>
      </c>
      <c r="G293" s="1">
        <v>3714.57</v>
      </c>
      <c r="H293" s="1">
        <v>2561.4699999999998</v>
      </c>
      <c r="I293">
        <v>332.26</v>
      </c>
      <c r="J293">
        <v>286.63</v>
      </c>
      <c r="K293">
        <v>853.45</v>
      </c>
    </row>
    <row r="294" spans="1:11" x14ac:dyDescent="0.2">
      <c r="A294" t="s">
        <v>97</v>
      </c>
      <c r="B294" t="e">
        <f>- ELECTRICAL EQUIPMENT CO</f>
        <v>#NAME?</v>
      </c>
      <c r="C294" t="s">
        <v>35</v>
      </c>
      <c r="D294" t="s">
        <v>19</v>
      </c>
      <c r="E294" t="s">
        <v>58</v>
      </c>
      <c r="F294">
        <v>315.82</v>
      </c>
      <c r="G294">
        <v>183.64</v>
      </c>
      <c r="H294">
        <v>104.92</v>
      </c>
      <c r="I294">
        <v>21.76</v>
      </c>
      <c r="J294">
        <v>11.36</v>
      </c>
      <c r="K294">
        <v>34.96</v>
      </c>
    </row>
    <row r="295" spans="1:11" x14ac:dyDescent="0.2">
      <c r="A295" t="s">
        <v>85</v>
      </c>
      <c r="B295" t="e">
        <f>- WOLBERG ELECTRICAL SUPPLY CO</f>
        <v>#NAME?</v>
      </c>
      <c r="C295" t="s">
        <v>35</v>
      </c>
      <c r="D295" t="s">
        <v>19</v>
      </c>
      <c r="E295" t="s">
        <v>209</v>
      </c>
      <c r="F295">
        <v>312</v>
      </c>
      <c r="G295">
        <v>189.85</v>
      </c>
      <c r="H295">
        <v>116.23</v>
      </c>
      <c r="I295">
        <v>10.92</v>
      </c>
      <c r="J295">
        <v>1.86</v>
      </c>
      <c r="K295">
        <v>37.43</v>
      </c>
    </row>
    <row r="296" spans="1:11" x14ac:dyDescent="0.2">
      <c r="A296" t="s">
        <v>97</v>
      </c>
      <c r="B296" t="e">
        <f>- WABASH ELECTRIC SUPPLY</f>
        <v>#NAME?</v>
      </c>
      <c r="C296" t="s">
        <v>13</v>
      </c>
      <c r="D296" t="s">
        <v>19</v>
      </c>
      <c r="E296" t="s">
        <v>269</v>
      </c>
      <c r="F296">
        <v>715.04</v>
      </c>
      <c r="G296">
        <v>328.54</v>
      </c>
      <c r="H296">
        <v>198.29</v>
      </c>
      <c r="I296">
        <v>25.24</v>
      </c>
      <c r="J296">
        <v>14.97</v>
      </c>
      <c r="K296">
        <v>63.85</v>
      </c>
    </row>
    <row r="297" spans="1:11" x14ac:dyDescent="0.2">
      <c r="A297" t="s">
        <v>21</v>
      </c>
      <c r="B297" t="e">
        <f>- STANDARD ELECTRIC SUPPLY CO</f>
        <v>#NAME?</v>
      </c>
      <c r="C297" t="s">
        <v>35</v>
      </c>
      <c r="D297" t="s">
        <v>19</v>
      </c>
      <c r="E297" t="s">
        <v>82</v>
      </c>
      <c r="F297">
        <v>216</v>
      </c>
      <c r="G297">
        <v>96.5</v>
      </c>
      <c r="H297">
        <v>64.239999999999995</v>
      </c>
      <c r="I297">
        <v>12.96</v>
      </c>
      <c r="J297">
        <v>7.37</v>
      </c>
      <c r="K297">
        <v>20.69</v>
      </c>
    </row>
    <row r="298" spans="1:11" x14ac:dyDescent="0.2">
      <c r="A298" t="s">
        <v>16</v>
      </c>
      <c r="B298" t="e">
        <f>- RUMSEY ELECTRIC CO INC</f>
        <v>#NAME?</v>
      </c>
      <c r="C298" t="s">
        <v>35</v>
      </c>
      <c r="D298" t="s">
        <v>19</v>
      </c>
      <c r="E298" t="s">
        <v>270</v>
      </c>
      <c r="F298">
        <v>419.58</v>
      </c>
      <c r="G298">
        <v>139.55000000000001</v>
      </c>
      <c r="H298">
        <v>84.84</v>
      </c>
      <c r="I298">
        <v>20.56</v>
      </c>
      <c r="J298" t="s">
        <v>37</v>
      </c>
      <c r="K298">
        <v>27.32</v>
      </c>
    </row>
    <row r="299" spans="1:11" x14ac:dyDescent="0.2">
      <c r="A299" t="s">
        <v>51</v>
      </c>
      <c r="B299" t="e">
        <f>- DROGEN WHLSE ELECTRIC SUPPLY</f>
        <v>#NAME?</v>
      </c>
      <c r="C299" t="s">
        <v>35</v>
      </c>
      <c r="D299" t="s">
        <v>19</v>
      </c>
      <c r="E299" t="s">
        <v>151</v>
      </c>
      <c r="F299">
        <v>148</v>
      </c>
      <c r="G299">
        <v>102.59</v>
      </c>
      <c r="H299">
        <v>64.239999999999995</v>
      </c>
      <c r="I299">
        <v>6.93</v>
      </c>
      <c r="J299">
        <v>3.91</v>
      </c>
      <c r="K299">
        <v>20.69</v>
      </c>
    </row>
    <row r="300" spans="1:11" x14ac:dyDescent="0.2">
      <c r="A300" t="s">
        <v>85</v>
      </c>
      <c r="B300" t="e">
        <f>- CRUM ELECTRIC SUPPLY CO</f>
        <v>#NAME?</v>
      </c>
      <c r="C300" t="s">
        <v>13</v>
      </c>
      <c r="D300" t="s">
        <v>19</v>
      </c>
      <c r="E300" t="s">
        <v>56</v>
      </c>
      <c r="F300">
        <v>301.45999999999998</v>
      </c>
      <c r="G300">
        <v>145.05000000000001</v>
      </c>
      <c r="H300">
        <v>86.16</v>
      </c>
      <c r="I300">
        <v>13.96</v>
      </c>
      <c r="J300">
        <v>23.3</v>
      </c>
      <c r="K300">
        <v>27.74</v>
      </c>
    </row>
    <row r="301" spans="1:11" x14ac:dyDescent="0.2">
      <c r="A301" t="s">
        <v>51</v>
      </c>
      <c r="B301" t="e">
        <f>- BORDER STATES ELECTRIC</f>
        <v>#NAME?</v>
      </c>
      <c r="C301" t="s">
        <v>18</v>
      </c>
      <c r="D301" t="s">
        <v>19</v>
      </c>
      <c r="E301" t="s">
        <v>173</v>
      </c>
      <c r="F301">
        <v>133.74</v>
      </c>
      <c r="G301">
        <v>84.57</v>
      </c>
      <c r="H301">
        <v>36.130000000000003</v>
      </c>
      <c r="I301">
        <v>6.41</v>
      </c>
      <c r="J301">
        <v>4.29</v>
      </c>
      <c r="K301">
        <v>11.63</v>
      </c>
    </row>
    <row r="302" spans="1:11" x14ac:dyDescent="0.2">
      <c r="A302" t="s">
        <v>51</v>
      </c>
      <c r="B302" t="e">
        <f>- BORDER STATES ELECTRIC</f>
        <v>#NAME?</v>
      </c>
      <c r="C302" t="s">
        <v>18</v>
      </c>
      <c r="D302" t="s">
        <v>19</v>
      </c>
      <c r="E302" t="s">
        <v>76</v>
      </c>
      <c r="F302" s="1">
        <v>9506.66</v>
      </c>
      <c r="G302" s="1">
        <v>5661.36</v>
      </c>
      <c r="H302" s="1">
        <v>3165.35</v>
      </c>
      <c r="I302">
        <v>471.53</v>
      </c>
      <c r="J302">
        <v>383.49</v>
      </c>
      <c r="K302" s="1">
        <v>1019.3</v>
      </c>
    </row>
    <row r="303" spans="1:11" x14ac:dyDescent="0.2">
      <c r="A303" t="s">
        <v>33</v>
      </c>
      <c r="B303" t="s">
        <v>57</v>
      </c>
      <c r="C303" t="s">
        <v>18</v>
      </c>
      <c r="D303" t="s">
        <v>19</v>
      </c>
      <c r="E303" t="s">
        <v>53</v>
      </c>
      <c r="F303" s="1">
        <v>11590.62</v>
      </c>
      <c r="G303" s="1">
        <v>7400.79</v>
      </c>
      <c r="H303" s="1">
        <v>4887.12</v>
      </c>
      <c r="I303">
        <v>368.58</v>
      </c>
      <c r="J303">
        <v>220.2</v>
      </c>
      <c r="K303" s="1">
        <v>1597.15</v>
      </c>
    </row>
    <row r="304" spans="1:11" x14ac:dyDescent="0.2">
      <c r="A304" t="s">
        <v>21</v>
      </c>
      <c r="B304" t="s">
        <v>52</v>
      </c>
      <c r="C304" t="s">
        <v>18</v>
      </c>
      <c r="D304" t="s">
        <v>19</v>
      </c>
      <c r="E304" t="s">
        <v>212</v>
      </c>
      <c r="F304">
        <v>476.96</v>
      </c>
      <c r="G304">
        <v>297.89999999999998</v>
      </c>
      <c r="H304">
        <v>196.56</v>
      </c>
      <c r="I304">
        <v>26.66</v>
      </c>
      <c r="J304">
        <v>7.72</v>
      </c>
      <c r="K304">
        <v>65.489999999999995</v>
      </c>
    </row>
    <row r="305" spans="1:11" x14ac:dyDescent="0.2">
      <c r="A305" t="s">
        <v>85</v>
      </c>
      <c r="B305" t="s">
        <v>62</v>
      </c>
      <c r="C305" t="s">
        <v>13</v>
      </c>
      <c r="D305" t="s">
        <v>19</v>
      </c>
      <c r="E305" t="s">
        <v>162</v>
      </c>
      <c r="F305">
        <v>695.88</v>
      </c>
      <c r="G305">
        <v>380.01</v>
      </c>
      <c r="H305">
        <v>270.14</v>
      </c>
      <c r="I305">
        <v>28.04</v>
      </c>
      <c r="J305">
        <v>71.239999999999995</v>
      </c>
      <c r="K305">
        <v>88.28</v>
      </c>
    </row>
    <row r="306" spans="1:11" x14ac:dyDescent="0.2">
      <c r="A306" t="s">
        <v>16</v>
      </c>
      <c r="B306" t="s">
        <v>64</v>
      </c>
      <c r="C306" t="s">
        <v>18</v>
      </c>
      <c r="D306" t="s">
        <v>19</v>
      </c>
      <c r="E306" t="s">
        <v>271</v>
      </c>
      <c r="F306" s="1">
        <v>2594.35</v>
      </c>
      <c r="G306" s="1">
        <v>1396.97</v>
      </c>
      <c r="H306">
        <v>759.77</v>
      </c>
      <c r="I306">
        <v>138.28</v>
      </c>
      <c r="J306">
        <v>15.72</v>
      </c>
      <c r="K306">
        <v>248.3</v>
      </c>
    </row>
    <row r="307" spans="1:11" x14ac:dyDescent="0.2">
      <c r="A307" t="s">
        <v>48</v>
      </c>
      <c r="B307" t="s">
        <v>17</v>
      </c>
      <c r="C307" t="s">
        <v>18</v>
      </c>
      <c r="D307" t="s">
        <v>19</v>
      </c>
      <c r="E307" t="s">
        <v>246</v>
      </c>
      <c r="F307">
        <v>241</v>
      </c>
      <c r="G307">
        <v>95.16</v>
      </c>
      <c r="H307">
        <v>48.62</v>
      </c>
      <c r="I307">
        <v>16.649999999999999</v>
      </c>
      <c r="J307">
        <v>1.55</v>
      </c>
      <c r="K307">
        <v>15.89</v>
      </c>
    </row>
    <row r="308" spans="1:11" x14ac:dyDescent="0.2">
      <c r="A308" t="s">
        <v>11</v>
      </c>
      <c r="B308" t="s">
        <v>52</v>
      </c>
      <c r="C308" t="s">
        <v>18</v>
      </c>
      <c r="D308" t="s">
        <v>19</v>
      </c>
      <c r="E308" t="s">
        <v>72</v>
      </c>
      <c r="F308">
        <v>562.36</v>
      </c>
      <c r="G308">
        <v>325.26</v>
      </c>
      <c r="H308">
        <v>205.51</v>
      </c>
      <c r="I308">
        <v>37.4</v>
      </c>
      <c r="J308">
        <v>17.37</v>
      </c>
      <c r="K308">
        <v>68.47</v>
      </c>
    </row>
    <row r="309" spans="1:11" x14ac:dyDescent="0.2">
      <c r="A309" t="s">
        <v>51</v>
      </c>
      <c r="B309" t="s">
        <v>52</v>
      </c>
      <c r="C309" t="s">
        <v>18</v>
      </c>
      <c r="D309" t="s">
        <v>19</v>
      </c>
      <c r="E309" t="s">
        <v>195</v>
      </c>
      <c r="F309" s="1">
        <v>1350.72</v>
      </c>
      <c r="G309">
        <v>497.25</v>
      </c>
      <c r="H309">
        <v>298.81</v>
      </c>
      <c r="I309">
        <v>85.37</v>
      </c>
      <c r="J309">
        <v>-16.510000000000002</v>
      </c>
      <c r="K309">
        <v>99.56</v>
      </c>
    </row>
    <row r="310" spans="1:11" x14ac:dyDescent="0.2">
      <c r="A310" t="s">
        <v>51</v>
      </c>
      <c r="B310" t="s">
        <v>123</v>
      </c>
      <c r="C310" t="s">
        <v>18</v>
      </c>
      <c r="D310" t="s">
        <v>19</v>
      </c>
      <c r="E310" t="s">
        <v>272</v>
      </c>
      <c r="F310">
        <v>447.5</v>
      </c>
      <c r="G310">
        <v>235.71</v>
      </c>
      <c r="H310">
        <v>150.25</v>
      </c>
      <c r="I310">
        <v>22.6</v>
      </c>
      <c r="J310">
        <v>15.48</v>
      </c>
      <c r="K310">
        <v>50.06</v>
      </c>
    </row>
    <row r="311" spans="1:11" x14ac:dyDescent="0.2">
      <c r="A311" t="s">
        <v>43</v>
      </c>
      <c r="B311" t="s">
        <v>112</v>
      </c>
      <c r="C311" t="s">
        <v>18</v>
      </c>
      <c r="D311" t="s">
        <v>19</v>
      </c>
      <c r="E311" t="s">
        <v>135</v>
      </c>
      <c r="F311" s="1">
        <v>2531.1999999999998</v>
      </c>
      <c r="G311">
        <v>820.84</v>
      </c>
      <c r="H311">
        <v>416.53</v>
      </c>
      <c r="I311">
        <v>128.33000000000001</v>
      </c>
      <c r="J311">
        <v>-0.83</v>
      </c>
      <c r="K311">
        <v>138.78</v>
      </c>
    </row>
    <row r="312" spans="1:11" x14ac:dyDescent="0.2">
      <c r="A312" t="s">
        <v>11</v>
      </c>
      <c r="B312" t="s">
        <v>30</v>
      </c>
      <c r="C312" t="s">
        <v>18</v>
      </c>
      <c r="D312" t="s">
        <v>19</v>
      </c>
      <c r="E312" t="s">
        <v>168</v>
      </c>
      <c r="F312">
        <v>305</v>
      </c>
      <c r="G312">
        <v>182.71</v>
      </c>
      <c r="H312">
        <v>112.39</v>
      </c>
      <c r="I312">
        <v>16.100000000000001</v>
      </c>
      <c r="J312" t="s">
        <v>37</v>
      </c>
      <c r="K312">
        <v>36.729999999999997</v>
      </c>
    </row>
    <row r="313" spans="1:11" x14ac:dyDescent="0.2">
      <c r="A313" t="s">
        <v>97</v>
      </c>
      <c r="B313" t="s">
        <v>273</v>
      </c>
      <c r="C313" t="s">
        <v>35</v>
      </c>
      <c r="D313" t="s">
        <v>19</v>
      </c>
      <c r="E313" t="s">
        <v>68</v>
      </c>
      <c r="F313">
        <v>214.84</v>
      </c>
      <c r="G313">
        <v>88.95</v>
      </c>
      <c r="H313">
        <v>46.82</v>
      </c>
      <c r="I313">
        <v>8.14</v>
      </c>
      <c r="J313" t="s">
        <v>37</v>
      </c>
      <c r="K313">
        <v>15.3</v>
      </c>
    </row>
    <row r="314" spans="1:11" x14ac:dyDescent="0.2">
      <c r="A314" t="s">
        <v>85</v>
      </c>
      <c r="B314" t="s">
        <v>274</v>
      </c>
      <c r="C314" t="s">
        <v>35</v>
      </c>
      <c r="D314" t="s">
        <v>19</v>
      </c>
      <c r="E314" t="s">
        <v>259</v>
      </c>
      <c r="F314">
        <v>364.56</v>
      </c>
      <c r="G314">
        <v>189.86</v>
      </c>
      <c r="H314">
        <v>105.27</v>
      </c>
      <c r="I314">
        <v>25.45</v>
      </c>
      <c r="J314" t="s">
        <v>37</v>
      </c>
      <c r="K314">
        <v>34.4</v>
      </c>
    </row>
    <row r="315" spans="1:11" x14ac:dyDescent="0.2">
      <c r="A315" t="s">
        <v>48</v>
      </c>
      <c r="B315" t="s">
        <v>90</v>
      </c>
      <c r="C315" t="s">
        <v>35</v>
      </c>
      <c r="D315" t="s">
        <v>19</v>
      </c>
      <c r="E315" t="s">
        <v>275</v>
      </c>
      <c r="F315">
        <v>363.88</v>
      </c>
      <c r="G315">
        <v>210.1</v>
      </c>
      <c r="H315">
        <v>144.69999999999999</v>
      </c>
      <c r="I315">
        <v>24.13</v>
      </c>
      <c r="J315">
        <v>11.83</v>
      </c>
      <c r="K315">
        <v>47.29</v>
      </c>
    </row>
    <row r="316" spans="1:11" x14ac:dyDescent="0.2">
      <c r="A316" t="s">
        <v>27</v>
      </c>
      <c r="B316" t="s">
        <v>110</v>
      </c>
      <c r="C316" t="s">
        <v>13</v>
      </c>
      <c r="D316" t="s">
        <v>19</v>
      </c>
      <c r="E316" t="s">
        <v>68</v>
      </c>
      <c r="F316">
        <v>716.56</v>
      </c>
      <c r="G316">
        <v>346.31</v>
      </c>
      <c r="H316">
        <v>200.48</v>
      </c>
      <c r="I316">
        <v>48.37</v>
      </c>
      <c r="J316">
        <v>5.65</v>
      </c>
      <c r="K316">
        <v>65.52</v>
      </c>
    </row>
    <row r="317" spans="1:11" x14ac:dyDescent="0.2">
      <c r="A317" t="s">
        <v>11</v>
      </c>
      <c r="B317" t="s">
        <v>112</v>
      </c>
      <c r="C317" t="s">
        <v>18</v>
      </c>
      <c r="D317" t="s">
        <v>19</v>
      </c>
      <c r="E317" t="s">
        <v>151</v>
      </c>
      <c r="F317">
        <v>137.5</v>
      </c>
      <c r="G317">
        <v>63.12</v>
      </c>
      <c r="H317">
        <v>34.78</v>
      </c>
      <c r="I317">
        <v>7.88</v>
      </c>
      <c r="J317" t="s">
        <v>37</v>
      </c>
      <c r="K317">
        <v>11.37</v>
      </c>
    </row>
    <row r="318" spans="1:11" x14ac:dyDescent="0.2">
      <c r="A318" t="s">
        <v>33</v>
      </c>
      <c r="B318" t="s">
        <v>276</v>
      </c>
      <c r="C318" t="s">
        <v>35</v>
      </c>
      <c r="D318" t="s">
        <v>19</v>
      </c>
      <c r="E318" t="s">
        <v>142</v>
      </c>
      <c r="F318">
        <v>381.76</v>
      </c>
      <c r="G318">
        <v>120.23</v>
      </c>
      <c r="H318">
        <v>77.28</v>
      </c>
      <c r="I318">
        <v>22.03</v>
      </c>
      <c r="J318" t="s">
        <v>37</v>
      </c>
      <c r="K318">
        <v>25.75</v>
      </c>
    </row>
    <row r="319" spans="1:11" x14ac:dyDescent="0.2">
      <c r="A319" t="s">
        <v>33</v>
      </c>
      <c r="B319" t="s">
        <v>52</v>
      </c>
      <c r="C319" t="s">
        <v>18</v>
      </c>
      <c r="D319" t="s">
        <v>19</v>
      </c>
      <c r="E319" t="s">
        <v>195</v>
      </c>
      <c r="F319" s="1">
        <v>8774.74</v>
      </c>
      <c r="G319" s="1">
        <v>4523.66</v>
      </c>
      <c r="H319" s="1">
        <v>2817.22</v>
      </c>
      <c r="I319">
        <v>348.36</v>
      </c>
      <c r="J319">
        <v>118.44</v>
      </c>
      <c r="K319">
        <v>938.67</v>
      </c>
    </row>
    <row r="320" spans="1:11" x14ac:dyDescent="0.2">
      <c r="A320" t="s">
        <v>38</v>
      </c>
      <c r="B320" t="s">
        <v>52</v>
      </c>
      <c r="C320" t="s">
        <v>18</v>
      </c>
      <c r="D320" t="s">
        <v>19</v>
      </c>
      <c r="E320" t="s">
        <v>113</v>
      </c>
      <c r="F320" s="1">
        <v>2033.18</v>
      </c>
      <c r="G320" s="1">
        <v>1009.81</v>
      </c>
      <c r="H320">
        <v>626.91999999999996</v>
      </c>
      <c r="I320">
        <v>106.54</v>
      </c>
      <c r="J320">
        <v>52.63</v>
      </c>
      <c r="K320">
        <v>208.88</v>
      </c>
    </row>
    <row r="321" spans="1:11" x14ac:dyDescent="0.2">
      <c r="A321" t="s">
        <v>85</v>
      </c>
      <c r="B321" t="s">
        <v>52</v>
      </c>
      <c r="C321" t="s">
        <v>18</v>
      </c>
      <c r="D321" t="s">
        <v>19</v>
      </c>
      <c r="E321" t="s">
        <v>132</v>
      </c>
      <c r="F321" s="1">
        <v>1114.56</v>
      </c>
      <c r="G321">
        <v>724.71</v>
      </c>
      <c r="H321">
        <v>500.85</v>
      </c>
      <c r="I321">
        <v>71</v>
      </c>
      <c r="J321">
        <v>23.01</v>
      </c>
      <c r="K321">
        <v>166.88</v>
      </c>
    </row>
    <row r="322" spans="1:11" x14ac:dyDescent="0.2">
      <c r="A322" t="s">
        <v>11</v>
      </c>
      <c r="B322" t="s">
        <v>52</v>
      </c>
      <c r="C322" t="s">
        <v>18</v>
      </c>
      <c r="D322" t="s">
        <v>19</v>
      </c>
      <c r="E322" t="s">
        <v>142</v>
      </c>
      <c r="F322" s="1">
        <v>22594.32</v>
      </c>
      <c r="G322" s="1">
        <v>12298.17</v>
      </c>
      <c r="H322" s="1">
        <v>7705.99</v>
      </c>
      <c r="I322">
        <v>677.83</v>
      </c>
      <c r="J322">
        <v>356.73</v>
      </c>
      <c r="K322" s="1">
        <v>2567.5500000000002</v>
      </c>
    </row>
    <row r="323" spans="1:11" x14ac:dyDescent="0.2">
      <c r="A323" t="s">
        <v>33</v>
      </c>
      <c r="B323" t="s">
        <v>55</v>
      </c>
      <c r="C323" t="s">
        <v>18</v>
      </c>
      <c r="D323" t="s">
        <v>19</v>
      </c>
      <c r="E323" t="s">
        <v>121</v>
      </c>
      <c r="F323">
        <v>270.04000000000002</v>
      </c>
      <c r="G323">
        <v>169.47</v>
      </c>
      <c r="H323">
        <v>50.82</v>
      </c>
      <c r="I323">
        <v>17.899999999999999</v>
      </c>
      <c r="J323" t="s">
        <v>37</v>
      </c>
      <c r="K323">
        <v>16.93</v>
      </c>
    </row>
    <row r="324" spans="1:11" x14ac:dyDescent="0.2">
      <c r="A324" t="s">
        <v>97</v>
      </c>
      <c r="B324" t="s">
        <v>277</v>
      </c>
      <c r="C324" t="s">
        <v>13</v>
      </c>
      <c r="D324" t="s">
        <v>19</v>
      </c>
      <c r="E324" t="s">
        <v>278</v>
      </c>
      <c r="F324" s="1">
        <v>1145.8599999999999</v>
      </c>
      <c r="G324">
        <v>721.66</v>
      </c>
      <c r="H324">
        <v>200.42</v>
      </c>
      <c r="I324">
        <v>41.82</v>
      </c>
      <c r="J324">
        <v>4.88</v>
      </c>
      <c r="K324">
        <v>66.78</v>
      </c>
    </row>
    <row r="325" spans="1:11" x14ac:dyDescent="0.2">
      <c r="A325" t="s">
        <v>11</v>
      </c>
      <c r="B325" t="s">
        <v>55</v>
      </c>
      <c r="C325" t="s">
        <v>18</v>
      </c>
      <c r="D325" t="s">
        <v>19</v>
      </c>
      <c r="E325" t="s">
        <v>126</v>
      </c>
      <c r="F325" s="1">
        <v>5390.64</v>
      </c>
      <c r="G325" s="1">
        <v>3382.46</v>
      </c>
      <c r="H325" s="1">
        <v>2252.16</v>
      </c>
      <c r="I325">
        <v>343.38</v>
      </c>
      <c r="J325">
        <v>181.02</v>
      </c>
      <c r="K325">
        <v>750.39</v>
      </c>
    </row>
    <row r="326" spans="1:11" x14ac:dyDescent="0.2">
      <c r="A326" t="s">
        <v>71</v>
      </c>
      <c r="B326" t="s">
        <v>52</v>
      </c>
      <c r="C326" t="s">
        <v>18</v>
      </c>
      <c r="D326" t="s">
        <v>19</v>
      </c>
      <c r="E326" t="s">
        <v>115</v>
      </c>
      <c r="F326" s="1">
        <v>8357.26</v>
      </c>
      <c r="G326" s="1">
        <v>4741.3599999999997</v>
      </c>
      <c r="H326" s="1">
        <v>3250.07</v>
      </c>
      <c r="I326">
        <v>342.65</v>
      </c>
      <c r="J326">
        <v>195.56</v>
      </c>
      <c r="K326" s="1">
        <v>1062.1500000000001</v>
      </c>
    </row>
    <row r="327" spans="1:11" x14ac:dyDescent="0.2">
      <c r="A327" t="s">
        <v>85</v>
      </c>
      <c r="B327" t="s">
        <v>52</v>
      </c>
      <c r="C327" t="s">
        <v>18</v>
      </c>
      <c r="D327" t="s">
        <v>19</v>
      </c>
      <c r="E327" t="s">
        <v>20</v>
      </c>
      <c r="F327">
        <v>105</v>
      </c>
      <c r="G327">
        <v>70.05</v>
      </c>
      <c r="H327">
        <v>41.72</v>
      </c>
      <c r="I327">
        <v>6.06</v>
      </c>
      <c r="J327">
        <v>1.48</v>
      </c>
      <c r="K327">
        <v>13.64</v>
      </c>
    </row>
    <row r="328" spans="1:11" x14ac:dyDescent="0.2">
      <c r="A328" t="s">
        <v>27</v>
      </c>
      <c r="B328" t="s">
        <v>52</v>
      </c>
      <c r="C328" t="s">
        <v>18</v>
      </c>
      <c r="D328" t="s">
        <v>19</v>
      </c>
      <c r="E328" t="s">
        <v>279</v>
      </c>
      <c r="F328">
        <v>167.76</v>
      </c>
      <c r="G328">
        <v>88.55</v>
      </c>
      <c r="H328">
        <v>61.53</v>
      </c>
      <c r="I328">
        <v>7.55</v>
      </c>
      <c r="J328">
        <v>2.0099999999999998</v>
      </c>
      <c r="K328">
        <v>20.11</v>
      </c>
    </row>
    <row r="329" spans="1:11" x14ac:dyDescent="0.2">
      <c r="A329" t="s">
        <v>71</v>
      </c>
      <c r="B329" t="s">
        <v>52</v>
      </c>
      <c r="C329" t="s">
        <v>18</v>
      </c>
      <c r="D329" t="s">
        <v>19</v>
      </c>
      <c r="E329" t="s">
        <v>24</v>
      </c>
      <c r="F329">
        <v>581.46</v>
      </c>
      <c r="G329">
        <v>320.70999999999998</v>
      </c>
      <c r="H329">
        <v>198.98</v>
      </c>
      <c r="I329">
        <v>29.36</v>
      </c>
      <c r="J329">
        <v>33.72</v>
      </c>
      <c r="K329">
        <v>65.03</v>
      </c>
    </row>
    <row r="330" spans="1:11" x14ac:dyDescent="0.2">
      <c r="A330" t="s">
        <v>43</v>
      </c>
      <c r="B330" t="s">
        <v>52</v>
      </c>
      <c r="C330" t="s">
        <v>18</v>
      </c>
      <c r="D330" t="s">
        <v>19</v>
      </c>
      <c r="E330" t="s">
        <v>45</v>
      </c>
      <c r="F330" s="1">
        <v>1618.06</v>
      </c>
      <c r="G330" s="1">
        <v>1071.1600000000001</v>
      </c>
      <c r="H330">
        <v>588.22</v>
      </c>
      <c r="I330">
        <v>96.92</v>
      </c>
      <c r="J330">
        <v>62.71</v>
      </c>
      <c r="K330">
        <v>192.23</v>
      </c>
    </row>
    <row r="331" spans="1:11" x14ac:dyDescent="0.2">
      <c r="A331" t="s">
        <v>48</v>
      </c>
      <c r="B331" t="s">
        <v>280</v>
      </c>
      <c r="C331" t="s">
        <v>13</v>
      </c>
      <c r="D331" t="s">
        <v>19</v>
      </c>
      <c r="E331" t="s">
        <v>281</v>
      </c>
      <c r="F331" s="1">
        <v>1982.3</v>
      </c>
      <c r="G331">
        <v>872.99</v>
      </c>
      <c r="H331">
        <v>473.7</v>
      </c>
      <c r="I331">
        <v>137.97</v>
      </c>
      <c r="J331" t="s">
        <v>37</v>
      </c>
      <c r="K331">
        <v>154.81</v>
      </c>
    </row>
    <row r="332" spans="1:11" x14ac:dyDescent="0.2">
      <c r="A332" t="s">
        <v>51</v>
      </c>
      <c r="B332" t="e">
        <f>- ELECTRIC SUPPLY CENTER CORP</f>
        <v>#NAME?</v>
      </c>
      <c r="C332" t="s">
        <v>35</v>
      </c>
      <c r="D332" t="s">
        <v>19</v>
      </c>
      <c r="E332" t="s">
        <v>233</v>
      </c>
      <c r="F332">
        <v>696.24</v>
      </c>
      <c r="G332">
        <v>558.37</v>
      </c>
      <c r="H332">
        <v>348.1</v>
      </c>
      <c r="I332">
        <v>47.62</v>
      </c>
      <c r="J332">
        <v>10.41</v>
      </c>
      <c r="K332">
        <v>115.98</v>
      </c>
    </row>
    <row r="333" spans="1:11" x14ac:dyDescent="0.2">
      <c r="A333" t="s">
        <v>38</v>
      </c>
      <c r="B333" t="s">
        <v>55</v>
      </c>
      <c r="C333" t="s">
        <v>18</v>
      </c>
      <c r="D333" t="s">
        <v>19</v>
      </c>
      <c r="E333" t="s">
        <v>29</v>
      </c>
      <c r="F333">
        <v>275</v>
      </c>
      <c r="G333">
        <v>203.3</v>
      </c>
      <c r="H333">
        <v>126.59</v>
      </c>
      <c r="I333">
        <v>15.15</v>
      </c>
      <c r="J333" t="s">
        <v>37</v>
      </c>
      <c r="K333">
        <v>41.37</v>
      </c>
    </row>
    <row r="334" spans="1:11" x14ac:dyDescent="0.2">
      <c r="A334" t="s">
        <v>38</v>
      </c>
      <c r="B334" t="s">
        <v>282</v>
      </c>
      <c r="C334" t="s">
        <v>35</v>
      </c>
      <c r="D334" t="s">
        <v>19</v>
      </c>
      <c r="E334" t="s">
        <v>271</v>
      </c>
      <c r="F334">
        <v>432</v>
      </c>
      <c r="G334">
        <v>191.11</v>
      </c>
      <c r="H334">
        <v>126.59</v>
      </c>
      <c r="I334">
        <v>15.25</v>
      </c>
      <c r="J334" t="s">
        <v>37</v>
      </c>
      <c r="K334">
        <v>41.37</v>
      </c>
    </row>
    <row r="335" spans="1:11" x14ac:dyDescent="0.2">
      <c r="A335" t="s">
        <v>11</v>
      </c>
      <c r="B335" t="s">
        <v>283</v>
      </c>
      <c r="C335" t="s">
        <v>35</v>
      </c>
      <c r="D335" t="s">
        <v>19</v>
      </c>
      <c r="E335" t="s">
        <v>122</v>
      </c>
      <c r="F335" s="1">
        <v>1137.46</v>
      </c>
      <c r="G335">
        <v>526.14</v>
      </c>
      <c r="H335">
        <v>206.75</v>
      </c>
      <c r="I335">
        <v>53.23</v>
      </c>
      <c r="J335">
        <v>3.24</v>
      </c>
      <c r="K335">
        <v>68.89</v>
      </c>
    </row>
    <row r="336" spans="1:11" x14ac:dyDescent="0.2">
      <c r="A336" t="s">
        <v>43</v>
      </c>
      <c r="B336" t="e">
        <f>- VAN METER INDUSTRIAL</f>
        <v>#NAME?</v>
      </c>
      <c r="C336" t="s">
        <v>35</v>
      </c>
      <c r="D336" t="s">
        <v>19</v>
      </c>
      <c r="E336" t="s">
        <v>272</v>
      </c>
      <c r="F336">
        <v>347.24</v>
      </c>
      <c r="G336">
        <v>120.86</v>
      </c>
      <c r="H336">
        <v>78.27</v>
      </c>
      <c r="I336">
        <v>17.54</v>
      </c>
      <c r="J336">
        <v>3.4</v>
      </c>
      <c r="K336">
        <v>26.08</v>
      </c>
    </row>
    <row r="337" spans="1:11" x14ac:dyDescent="0.2">
      <c r="A337" t="s">
        <v>51</v>
      </c>
      <c r="B337" t="e">
        <f>- KIRBY RISK SUPPLY</f>
        <v>#NAME?</v>
      </c>
      <c r="C337" t="s">
        <v>13</v>
      </c>
      <c r="D337" t="s">
        <v>19</v>
      </c>
      <c r="E337" t="s">
        <v>59</v>
      </c>
      <c r="F337">
        <v>419.96</v>
      </c>
      <c r="G337">
        <v>194.94</v>
      </c>
      <c r="H337">
        <v>102.85</v>
      </c>
      <c r="I337">
        <v>23.18</v>
      </c>
      <c r="J337">
        <v>3.78</v>
      </c>
      <c r="K337">
        <v>34.270000000000003</v>
      </c>
    </row>
    <row r="338" spans="1:11" x14ac:dyDescent="0.2">
      <c r="A338" t="s">
        <v>85</v>
      </c>
      <c r="B338" t="s">
        <v>77</v>
      </c>
      <c r="C338" t="s">
        <v>18</v>
      </c>
      <c r="D338" t="s">
        <v>19</v>
      </c>
      <c r="E338" t="s">
        <v>272</v>
      </c>
      <c r="F338">
        <v>738</v>
      </c>
      <c r="G338">
        <v>304.95</v>
      </c>
      <c r="H338">
        <v>189.88</v>
      </c>
      <c r="I338">
        <v>41.25</v>
      </c>
      <c r="J338" t="s">
        <v>37</v>
      </c>
      <c r="K338">
        <v>62.06</v>
      </c>
    </row>
    <row r="339" spans="1:11" x14ac:dyDescent="0.2">
      <c r="A339" t="s">
        <v>16</v>
      </c>
      <c r="B339" t="e">
        <f>- REVERE ELECTRIC SUPPLY CO.</f>
        <v>#NAME?</v>
      </c>
      <c r="C339" t="s">
        <v>35</v>
      </c>
      <c r="D339" t="s">
        <v>19</v>
      </c>
      <c r="E339" t="s">
        <v>189</v>
      </c>
      <c r="F339">
        <v>247.68</v>
      </c>
      <c r="G339">
        <v>128.54</v>
      </c>
      <c r="H339">
        <v>92.3</v>
      </c>
      <c r="I339">
        <v>16.87</v>
      </c>
      <c r="J339">
        <v>-1.86</v>
      </c>
      <c r="K339">
        <v>30.16</v>
      </c>
    </row>
    <row r="340" spans="1:11" x14ac:dyDescent="0.2">
      <c r="A340" t="s">
        <v>97</v>
      </c>
      <c r="B340" t="e">
        <f>- NORTH COAST ELECTRIC</f>
        <v>#NAME?</v>
      </c>
      <c r="C340" t="s">
        <v>18</v>
      </c>
      <c r="D340" t="s">
        <v>19</v>
      </c>
      <c r="E340" t="s">
        <v>279</v>
      </c>
      <c r="F340" s="1">
        <v>2590.6999999999998</v>
      </c>
      <c r="G340" s="1">
        <v>1274.24</v>
      </c>
      <c r="H340">
        <v>875.67</v>
      </c>
      <c r="I340">
        <v>94.04</v>
      </c>
      <c r="J340">
        <v>92.16</v>
      </c>
      <c r="K340">
        <v>286.18</v>
      </c>
    </row>
    <row r="341" spans="1:11" x14ac:dyDescent="0.2">
      <c r="A341" t="s">
        <v>97</v>
      </c>
      <c r="B341" t="e">
        <f>- ELECTRICAL EQUIPMENT CO</f>
        <v>#NAME?</v>
      </c>
      <c r="C341" t="s">
        <v>35</v>
      </c>
      <c r="D341" t="s">
        <v>19</v>
      </c>
      <c r="E341" t="s">
        <v>230</v>
      </c>
      <c r="F341">
        <v>283.06</v>
      </c>
      <c r="G341">
        <v>152.76</v>
      </c>
      <c r="H341">
        <v>112.56</v>
      </c>
      <c r="I341">
        <v>9.26</v>
      </c>
      <c r="J341">
        <v>8.16</v>
      </c>
      <c r="K341">
        <v>36.78</v>
      </c>
    </row>
    <row r="342" spans="1:11" x14ac:dyDescent="0.2">
      <c r="A342" t="s">
        <v>85</v>
      </c>
      <c r="B342" t="s">
        <v>17</v>
      </c>
      <c r="C342" t="s">
        <v>18</v>
      </c>
      <c r="D342" t="s">
        <v>19</v>
      </c>
      <c r="E342" t="s">
        <v>89</v>
      </c>
      <c r="F342">
        <v>770.14</v>
      </c>
      <c r="G342">
        <v>305.08</v>
      </c>
      <c r="H342">
        <v>106.78</v>
      </c>
      <c r="I342">
        <v>40.82</v>
      </c>
      <c r="J342">
        <v>10.63</v>
      </c>
      <c r="K342">
        <v>35.58</v>
      </c>
    </row>
    <row r="343" spans="1:11" x14ac:dyDescent="0.2">
      <c r="A343" t="s">
        <v>48</v>
      </c>
      <c r="B343" t="s">
        <v>284</v>
      </c>
      <c r="C343" t="s">
        <v>35</v>
      </c>
      <c r="D343" t="s">
        <v>19</v>
      </c>
      <c r="E343" t="s">
        <v>45</v>
      </c>
      <c r="F343">
        <v>223.68</v>
      </c>
      <c r="G343">
        <v>112.38</v>
      </c>
      <c r="H343">
        <v>75.38</v>
      </c>
      <c r="I343">
        <v>7.05</v>
      </c>
      <c r="J343">
        <v>1.83</v>
      </c>
      <c r="K343">
        <v>25.12</v>
      </c>
    </row>
    <row r="344" spans="1:11" x14ac:dyDescent="0.2">
      <c r="A344" t="s">
        <v>27</v>
      </c>
      <c r="B344" t="s">
        <v>30</v>
      </c>
      <c r="C344" t="s">
        <v>18</v>
      </c>
      <c r="D344" t="s">
        <v>19</v>
      </c>
      <c r="E344" t="s">
        <v>115</v>
      </c>
      <c r="F344">
        <v>562.5</v>
      </c>
      <c r="G344">
        <v>245.14</v>
      </c>
      <c r="H344">
        <v>140.66</v>
      </c>
      <c r="I344">
        <v>20.03</v>
      </c>
      <c r="J344">
        <v>1.27</v>
      </c>
      <c r="K344">
        <v>46.87</v>
      </c>
    </row>
    <row r="345" spans="1:11" x14ac:dyDescent="0.2">
      <c r="A345" t="s">
        <v>43</v>
      </c>
      <c r="B345" t="s">
        <v>250</v>
      </c>
      <c r="C345" t="s">
        <v>13</v>
      </c>
      <c r="D345" t="s">
        <v>19</v>
      </c>
      <c r="E345" t="s">
        <v>45</v>
      </c>
      <c r="F345">
        <v>890.74</v>
      </c>
      <c r="G345">
        <v>505.68</v>
      </c>
      <c r="H345">
        <v>338.95</v>
      </c>
      <c r="I345">
        <v>34.29</v>
      </c>
      <c r="J345">
        <v>15.98</v>
      </c>
      <c r="K345">
        <v>109.15</v>
      </c>
    </row>
    <row r="346" spans="1:11" x14ac:dyDescent="0.2">
      <c r="A346" t="s">
        <v>33</v>
      </c>
      <c r="B346" t="s">
        <v>30</v>
      </c>
      <c r="C346" t="s">
        <v>18</v>
      </c>
      <c r="D346" t="s">
        <v>19</v>
      </c>
      <c r="E346" t="s">
        <v>285</v>
      </c>
      <c r="F346">
        <v>465.6</v>
      </c>
      <c r="G346">
        <v>268.07</v>
      </c>
      <c r="H346">
        <v>78.77</v>
      </c>
      <c r="I346">
        <v>22.95</v>
      </c>
      <c r="J346">
        <v>1.3</v>
      </c>
      <c r="K346">
        <v>26.25</v>
      </c>
    </row>
    <row r="347" spans="1:11" x14ac:dyDescent="0.2">
      <c r="A347" t="s">
        <v>48</v>
      </c>
      <c r="B347" t="e">
        <f>- IAC, INC.</f>
        <v>#NAME?</v>
      </c>
      <c r="C347" t="s">
        <v>13</v>
      </c>
      <c r="D347" t="s">
        <v>19</v>
      </c>
      <c r="E347" t="s">
        <v>134</v>
      </c>
      <c r="F347" s="1">
        <v>1288.53</v>
      </c>
      <c r="G347">
        <v>677.69</v>
      </c>
      <c r="H347">
        <v>381.79</v>
      </c>
      <c r="I347">
        <v>72.290000000000006</v>
      </c>
      <c r="J347">
        <v>59.17</v>
      </c>
      <c r="K347">
        <v>127.21</v>
      </c>
    </row>
    <row r="348" spans="1:11" x14ac:dyDescent="0.2">
      <c r="A348" t="s">
        <v>27</v>
      </c>
      <c r="B348" t="s">
        <v>286</v>
      </c>
      <c r="C348" t="s">
        <v>35</v>
      </c>
      <c r="D348" t="s">
        <v>19</v>
      </c>
      <c r="E348" t="s">
        <v>249</v>
      </c>
      <c r="F348">
        <v>220.38</v>
      </c>
      <c r="G348">
        <v>64.91</v>
      </c>
      <c r="H348">
        <v>27.56</v>
      </c>
      <c r="I348">
        <v>8.7100000000000009</v>
      </c>
      <c r="J348" t="s">
        <v>37</v>
      </c>
      <c r="K348">
        <v>9.18</v>
      </c>
    </row>
    <row r="349" spans="1:11" x14ac:dyDescent="0.2">
      <c r="A349" t="s">
        <v>48</v>
      </c>
      <c r="B349" t="s">
        <v>287</v>
      </c>
      <c r="C349" t="s">
        <v>35</v>
      </c>
      <c r="D349" t="s">
        <v>19</v>
      </c>
      <c r="E349" t="s">
        <v>147</v>
      </c>
      <c r="F349">
        <v>195.12</v>
      </c>
      <c r="G349">
        <v>81.2</v>
      </c>
      <c r="H349">
        <v>60.35</v>
      </c>
      <c r="I349">
        <v>7.34</v>
      </c>
      <c r="J349" t="s">
        <v>37</v>
      </c>
      <c r="K349">
        <v>20.11</v>
      </c>
    </row>
    <row r="350" spans="1:11" x14ac:dyDescent="0.2">
      <c r="A350" t="s">
        <v>21</v>
      </c>
      <c r="B350" t="s">
        <v>52</v>
      </c>
      <c r="C350" t="s">
        <v>18</v>
      </c>
      <c r="D350" t="s">
        <v>19</v>
      </c>
      <c r="E350" t="s">
        <v>229</v>
      </c>
      <c r="F350" s="1">
        <v>7319.26</v>
      </c>
      <c r="G350" s="1">
        <v>4252.43</v>
      </c>
      <c r="H350" s="1">
        <v>2955.76</v>
      </c>
      <c r="I350">
        <v>232.02</v>
      </c>
      <c r="J350">
        <v>192.21</v>
      </c>
      <c r="K350">
        <v>984.83</v>
      </c>
    </row>
    <row r="351" spans="1:11" x14ac:dyDescent="0.2">
      <c r="A351" t="s">
        <v>16</v>
      </c>
      <c r="B351" t="s">
        <v>52</v>
      </c>
      <c r="C351" t="s">
        <v>18</v>
      </c>
      <c r="D351" t="s">
        <v>19</v>
      </c>
      <c r="E351" t="s">
        <v>270</v>
      </c>
      <c r="F351">
        <v>291</v>
      </c>
      <c r="G351">
        <v>155.13</v>
      </c>
      <c r="H351">
        <v>97.42</v>
      </c>
      <c r="I351">
        <v>17.579999999999998</v>
      </c>
      <c r="J351" t="s">
        <v>37</v>
      </c>
      <c r="K351">
        <v>32.46</v>
      </c>
    </row>
    <row r="352" spans="1:11" x14ac:dyDescent="0.2">
      <c r="A352" t="s">
        <v>71</v>
      </c>
      <c r="B352" t="s">
        <v>52</v>
      </c>
      <c r="C352" t="s">
        <v>18</v>
      </c>
      <c r="D352" t="s">
        <v>19</v>
      </c>
      <c r="E352" t="s">
        <v>162</v>
      </c>
      <c r="F352">
        <v>96.2</v>
      </c>
      <c r="G352">
        <v>64.38</v>
      </c>
      <c r="H352">
        <v>44.16</v>
      </c>
      <c r="I352">
        <v>3.85</v>
      </c>
      <c r="J352">
        <v>1.65</v>
      </c>
      <c r="K352">
        <v>14.71</v>
      </c>
    </row>
    <row r="353" spans="1:11" x14ac:dyDescent="0.2">
      <c r="A353" t="s">
        <v>85</v>
      </c>
      <c r="B353" t="s">
        <v>52</v>
      </c>
      <c r="C353" t="s">
        <v>18</v>
      </c>
      <c r="D353" t="s">
        <v>19</v>
      </c>
      <c r="E353" t="s">
        <v>160</v>
      </c>
      <c r="F353" s="1">
        <v>3076.44</v>
      </c>
      <c r="G353" s="1">
        <v>1585.55</v>
      </c>
      <c r="H353">
        <v>832.78</v>
      </c>
      <c r="I353">
        <v>110.75</v>
      </c>
      <c r="J353">
        <v>44.93</v>
      </c>
      <c r="K353">
        <v>277.47000000000003</v>
      </c>
    </row>
    <row r="354" spans="1:11" x14ac:dyDescent="0.2">
      <c r="A354" t="s">
        <v>21</v>
      </c>
      <c r="B354" t="s">
        <v>52</v>
      </c>
      <c r="C354" t="s">
        <v>18</v>
      </c>
      <c r="D354" t="s">
        <v>19</v>
      </c>
      <c r="E354" t="s">
        <v>125</v>
      </c>
      <c r="F354" s="1">
        <v>2951.9</v>
      </c>
      <c r="G354" s="1">
        <v>1633.87</v>
      </c>
      <c r="H354">
        <v>965.18</v>
      </c>
      <c r="I354">
        <v>96.53</v>
      </c>
      <c r="J354">
        <v>97.13</v>
      </c>
      <c r="K354">
        <v>321.58999999999997</v>
      </c>
    </row>
    <row r="355" spans="1:11" x14ac:dyDescent="0.2">
      <c r="A355" t="s">
        <v>21</v>
      </c>
      <c r="B355" t="s">
        <v>52</v>
      </c>
      <c r="C355" t="s">
        <v>18</v>
      </c>
      <c r="D355" t="s">
        <v>19</v>
      </c>
      <c r="E355" t="s">
        <v>255</v>
      </c>
      <c r="F355">
        <v>384.56</v>
      </c>
      <c r="G355">
        <v>268.31</v>
      </c>
      <c r="H355">
        <v>175.23</v>
      </c>
      <c r="I355">
        <v>14.42</v>
      </c>
      <c r="J355">
        <v>4.87</v>
      </c>
      <c r="K355">
        <v>58.38</v>
      </c>
    </row>
    <row r="356" spans="1:11" x14ac:dyDescent="0.2">
      <c r="A356" t="s">
        <v>71</v>
      </c>
      <c r="B356" t="s">
        <v>52</v>
      </c>
      <c r="C356" t="s">
        <v>18</v>
      </c>
      <c r="D356" t="s">
        <v>19</v>
      </c>
      <c r="E356" t="s">
        <v>288</v>
      </c>
      <c r="F356">
        <v>710.62</v>
      </c>
      <c r="G356">
        <v>448.78</v>
      </c>
      <c r="H356">
        <v>291.69</v>
      </c>
      <c r="I356">
        <v>35.53</v>
      </c>
      <c r="J356">
        <v>-4.74</v>
      </c>
      <c r="K356">
        <v>97.19</v>
      </c>
    </row>
    <row r="357" spans="1:11" x14ac:dyDescent="0.2">
      <c r="A357" t="s">
        <v>16</v>
      </c>
      <c r="B357" t="s">
        <v>280</v>
      </c>
      <c r="C357" t="s">
        <v>13</v>
      </c>
      <c r="D357" t="s">
        <v>19</v>
      </c>
      <c r="E357" t="s">
        <v>289</v>
      </c>
      <c r="F357">
        <v>637.44000000000005</v>
      </c>
      <c r="G357">
        <v>233.46</v>
      </c>
      <c r="H357">
        <v>137.02000000000001</v>
      </c>
      <c r="I357">
        <v>43.22</v>
      </c>
      <c r="J357" t="s">
        <v>37</v>
      </c>
      <c r="K357">
        <v>45.65</v>
      </c>
    </row>
    <row r="358" spans="1:11" x14ac:dyDescent="0.2">
      <c r="A358" t="s">
        <v>38</v>
      </c>
      <c r="B358" t="s">
        <v>123</v>
      </c>
      <c r="C358" t="s">
        <v>18</v>
      </c>
      <c r="D358" t="s">
        <v>19</v>
      </c>
      <c r="E358" t="s">
        <v>65</v>
      </c>
      <c r="F358">
        <v>550.32000000000005</v>
      </c>
      <c r="G358">
        <v>240.52</v>
      </c>
      <c r="H358">
        <v>162.94999999999999</v>
      </c>
      <c r="I358">
        <v>31.7</v>
      </c>
      <c r="J358" t="s">
        <v>37</v>
      </c>
      <c r="K358">
        <v>54.29</v>
      </c>
    </row>
    <row r="359" spans="1:11" x14ac:dyDescent="0.2">
      <c r="A359" t="s">
        <v>97</v>
      </c>
      <c r="B359" t="e">
        <f>- BORDER STATES ELECTRIC</f>
        <v>#NAME?</v>
      </c>
      <c r="C359" t="s">
        <v>18</v>
      </c>
      <c r="D359" t="s">
        <v>19</v>
      </c>
      <c r="E359" t="s">
        <v>121</v>
      </c>
      <c r="F359">
        <v>217.76</v>
      </c>
      <c r="G359">
        <v>137.77000000000001</v>
      </c>
      <c r="H359">
        <v>73.5</v>
      </c>
      <c r="I359">
        <v>14.24</v>
      </c>
      <c r="J359">
        <v>8.86</v>
      </c>
      <c r="K359">
        <v>24.49</v>
      </c>
    </row>
    <row r="360" spans="1:11" x14ac:dyDescent="0.2">
      <c r="A360" t="s">
        <v>11</v>
      </c>
      <c r="B360" t="s">
        <v>55</v>
      </c>
      <c r="C360" t="s">
        <v>18</v>
      </c>
      <c r="D360" t="s">
        <v>19</v>
      </c>
      <c r="E360" t="s">
        <v>208</v>
      </c>
      <c r="F360">
        <v>201.08</v>
      </c>
      <c r="G360">
        <v>124.95</v>
      </c>
      <c r="H360">
        <v>88.32</v>
      </c>
      <c r="I360">
        <v>7.44</v>
      </c>
      <c r="J360">
        <v>7.93</v>
      </c>
      <c r="K360">
        <v>29.43</v>
      </c>
    </row>
    <row r="361" spans="1:11" x14ac:dyDescent="0.2">
      <c r="A361" t="s">
        <v>51</v>
      </c>
      <c r="B361" t="s">
        <v>60</v>
      </c>
      <c r="C361" t="s">
        <v>18</v>
      </c>
      <c r="D361" t="s">
        <v>19</v>
      </c>
      <c r="E361" t="s">
        <v>246</v>
      </c>
      <c r="F361" s="1">
        <v>4166.5200000000004</v>
      </c>
      <c r="G361" s="1">
        <v>2089.3000000000002</v>
      </c>
      <c r="H361" s="1">
        <v>1281.24</v>
      </c>
      <c r="I361">
        <v>159.16</v>
      </c>
      <c r="J361">
        <v>86.97</v>
      </c>
      <c r="K361">
        <v>412.58</v>
      </c>
    </row>
    <row r="362" spans="1:11" x14ac:dyDescent="0.2">
      <c r="A362" t="s">
        <v>21</v>
      </c>
      <c r="B362" t="s">
        <v>17</v>
      </c>
      <c r="C362" t="s">
        <v>18</v>
      </c>
      <c r="D362" t="s">
        <v>19</v>
      </c>
      <c r="E362" t="s">
        <v>107</v>
      </c>
      <c r="F362">
        <v>431.28</v>
      </c>
      <c r="G362">
        <v>215.93</v>
      </c>
      <c r="H362">
        <v>138.58000000000001</v>
      </c>
      <c r="I362">
        <v>28.12</v>
      </c>
      <c r="J362">
        <v>12.56</v>
      </c>
      <c r="K362">
        <v>44.63</v>
      </c>
    </row>
    <row r="363" spans="1:11" x14ac:dyDescent="0.2">
      <c r="A363" t="s">
        <v>97</v>
      </c>
      <c r="B363" t="s">
        <v>290</v>
      </c>
      <c r="C363" t="s">
        <v>13</v>
      </c>
      <c r="D363" t="s">
        <v>19</v>
      </c>
      <c r="E363" t="s">
        <v>142</v>
      </c>
      <c r="F363">
        <v>219.94</v>
      </c>
      <c r="G363">
        <v>110.25</v>
      </c>
      <c r="H363">
        <v>63.88</v>
      </c>
      <c r="I363">
        <v>15.13</v>
      </c>
      <c r="J363">
        <v>13.59</v>
      </c>
      <c r="K363">
        <v>20.57</v>
      </c>
    </row>
    <row r="364" spans="1:11" x14ac:dyDescent="0.2">
      <c r="A364" t="s">
        <v>43</v>
      </c>
      <c r="B364" t="s">
        <v>291</v>
      </c>
      <c r="C364" t="s">
        <v>18</v>
      </c>
      <c r="D364" t="s">
        <v>19</v>
      </c>
      <c r="E364" t="s">
        <v>292</v>
      </c>
      <c r="F364" s="1">
        <v>2370.59</v>
      </c>
      <c r="G364" s="1">
        <v>1103.45</v>
      </c>
      <c r="H364">
        <v>755.77</v>
      </c>
      <c r="I364">
        <v>106.2</v>
      </c>
      <c r="J364">
        <v>95.12</v>
      </c>
      <c r="K364">
        <v>243.37</v>
      </c>
    </row>
    <row r="365" spans="1:11" x14ac:dyDescent="0.2">
      <c r="A365" t="s">
        <v>38</v>
      </c>
      <c r="B365" t="s">
        <v>261</v>
      </c>
      <c r="C365" t="s">
        <v>13</v>
      </c>
      <c r="D365" t="s">
        <v>19</v>
      </c>
      <c r="E365" t="s">
        <v>76</v>
      </c>
      <c r="F365">
        <v>101.16</v>
      </c>
      <c r="G365">
        <v>39</v>
      </c>
      <c r="H365">
        <v>3.77</v>
      </c>
      <c r="I365">
        <v>5.68</v>
      </c>
      <c r="J365">
        <v>2.0299999999999998</v>
      </c>
      <c r="K365">
        <v>1.22</v>
      </c>
    </row>
    <row r="366" spans="1:11" x14ac:dyDescent="0.2">
      <c r="A366" t="s">
        <v>97</v>
      </c>
      <c r="B366" t="s">
        <v>293</v>
      </c>
      <c r="C366" t="s">
        <v>13</v>
      </c>
      <c r="D366" t="s">
        <v>19</v>
      </c>
      <c r="E366" t="s">
        <v>289</v>
      </c>
      <c r="F366">
        <v>246.64</v>
      </c>
      <c r="G366">
        <v>122.67</v>
      </c>
      <c r="H366">
        <v>91.38</v>
      </c>
      <c r="I366">
        <v>14.08</v>
      </c>
      <c r="J366" t="s">
        <v>37</v>
      </c>
      <c r="K366">
        <v>29.43</v>
      </c>
    </row>
    <row r="367" spans="1:11" x14ac:dyDescent="0.2">
      <c r="A367" t="s">
        <v>48</v>
      </c>
      <c r="B367" t="s">
        <v>294</v>
      </c>
      <c r="C367" t="s">
        <v>18</v>
      </c>
      <c r="D367" t="s">
        <v>19</v>
      </c>
      <c r="E367" t="s">
        <v>223</v>
      </c>
      <c r="F367" s="1">
        <v>7590.06</v>
      </c>
      <c r="G367" s="1">
        <v>3953.42</v>
      </c>
      <c r="H367" s="1">
        <v>2646.54</v>
      </c>
      <c r="I367">
        <v>396.96</v>
      </c>
      <c r="J367">
        <v>218.88</v>
      </c>
      <c r="K367">
        <v>852.24</v>
      </c>
    </row>
    <row r="368" spans="1:11" x14ac:dyDescent="0.2">
      <c r="A368" t="s">
        <v>11</v>
      </c>
      <c r="B368" t="e">
        <f>- BECKER ELECTRIC SUPPLY CO</f>
        <v>#NAME?</v>
      </c>
      <c r="C368" t="s">
        <v>35</v>
      </c>
      <c r="D368" t="s">
        <v>19</v>
      </c>
      <c r="E368" t="s">
        <v>243</v>
      </c>
      <c r="F368">
        <v>100.08</v>
      </c>
      <c r="G368">
        <v>40.01</v>
      </c>
      <c r="H368">
        <v>20.65</v>
      </c>
      <c r="I368">
        <v>4.2699999999999996</v>
      </c>
      <c r="J368">
        <v>0.74</v>
      </c>
      <c r="K368">
        <v>6.88</v>
      </c>
    </row>
    <row r="369" spans="1:11" x14ac:dyDescent="0.2">
      <c r="A369" t="s">
        <v>16</v>
      </c>
      <c r="B369" t="s">
        <v>295</v>
      </c>
      <c r="C369" t="s">
        <v>35</v>
      </c>
      <c r="D369" t="s">
        <v>19</v>
      </c>
      <c r="E369" t="s">
        <v>24</v>
      </c>
      <c r="F369">
        <v>548.88</v>
      </c>
      <c r="G369">
        <v>263.14999999999998</v>
      </c>
      <c r="H369">
        <v>166.5</v>
      </c>
      <c r="I369">
        <v>22.83</v>
      </c>
      <c r="J369">
        <v>11.11</v>
      </c>
      <c r="K369">
        <v>53.61</v>
      </c>
    </row>
    <row r="370" spans="1:11" x14ac:dyDescent="0.2">
      <c r="A370" t="s">
        <v>48</v>
      </c>
      <c r="B370" t="s">
        <v>296</v>
      </c>
      <c r="C370" t="s">
        <v>35</v>
      </c>
      <c r="D370" t="s">
        <v>19</v>
      </c>
      <c r="E370" t="s">
        <v>297</v>
      </c>
      <c r="F370">
        <v>88.68</v>
      </c>
      <c r="G370">
        <v>32.479999999999997</v>
      </c>
      <c r="H370">
        <v>23.42</v>
      </c>
      <c r="I370">
        <v>4.96</v>
      </c>
      <c r="J370" t="s">
        <v>37</v>
      </c>
      <c r="K370">
        <v>7.54</v>
      </c>
    </row>
    <row r="371" spans="1:11" x14ac:dyDescent="0.2">
      <c r="A371" t="s">
        <v>27</v>
      </c>
      <c r="B371" t="s">
        <v>95</v>
      </c>
      <c r="C371" t="s">
        <v>13</v>
      </c>
      <c r="D371" t="s">
        <v>19</v>
      </c>
      <c r="E371" t="s">
        <v>217</v>
      </c>
      <c r="F371">
        <v>806.84</v>
      </c>
      <c r="G371">
        <v>278.45</v>
      </c>
      <c r="H371">
        <v>181.51</v>
      </c>
      <c r="I371">
        <v>30.58</v>
      </c>
      <c r="J371">
        <v>15.37</v>
      </c>
      <c r="K371">
        <v>58.45</v>
      </c>
    </row>
    <row r="372" spans="1:11" x14ac:dyDescent="0.2">
      <c r="A372" t="s">
        <v>11</v>
      </c>
      <c r="B372" t="s">
        <v>95</v>
      </c>
      <c r="C372" t="s">
        <v>13</v>
      </c>
      <c r="D372" t="s">
        <v>19</v>
      </c>
      <c r="E372" t="s">
        <v>161</v>
      </c>
      <c r="F372" s="1">
        <v>2599.6799999999998</v>
      </c>
      <c r="G372">
        <v>943.3</v>
      </c>
      <c r="H372">
        <v>536.79999999999995</v>
      </c>
      <c r="I372">
        <v>164.3</v>
      </c>
      <c r="J372">
        <v>96.34</v>
      </c>
      <c r="K372">
        <v>172.86</v>
      </c>
    </row>
    <row r="373" spans="1:11" x14ac:dyDescent="0.2">
      <c r="A373" t="s">
        <v>97</v>
      </c>
      <c r="B373" t="e">
        <f>- STEINER ELECTRIC CO., INC.</f>
        <v>#NAME?</v>
      </c>
      <c r="C373" t="s">
        <v>13</v>
      </c>
      <c r="D373" t="s">
        <v>19</v>
      </c>
      <c r="E373" t="s">
        <v>226</v>
      </c>
      <c r="F373">
        <v>511.56</v>
      </c>
      <c r="G373">
        <v>245.37</v>
      </c>
      <c r="H373">
        <v>129.16999999999999</v>
      </c>
      <c r="I373">
        <v>31.51</v>
      </c>
      <c r="J373">
        <v>9</v>
      </c>
      <c r="K373">
        <v>43.04</v>
      </c>
    </row>
    <row r="374" spans="1:11" x14ac:dyDescent="0.2">
      <c r="A374" t="s">
        <v>43</v>
      </c>
      <c r="B374" t="e">
        <f>- MARSHALL E CAMPBELL CO INC</f>
        <v>#NAME?</v>
      </c>
      <c r="C374" t="s">
        <v>13</v>
      </c>
      <c r="D374" t="s">
        <v>19</v>
      </c>
      <c r="E374" t="s">
        <v>213</v>
      </c>
      <c r="F374" s="1">
        <v>2213.88</v>
      </c>
      <c r="G374">
        <v>994.89</v>
      </c>
      <c r="H374">
        <v>686.87</v>
      </c>
      <c r="I374">
        <v>90.33</v>
      </c>
      <c r="J374">
        <v>44.59</v>
      </c>
      <c r="K374">
        <v>228.86</v>
      </c>
    </row>
    <row r="375" spans="1:11" x14ac:dyDescent="0.2">
      <c r="A375" t="s">
        <v>51</v>
      </c>
      <c r="B375" t="e">
        <f>- KENDALL ELECTRIC INC</f>
        <v>#NAME?</v>
      </c>
      <c r="C375" t="s">
        <v>18</v>
      </c>
      <c r="D375" t="s">
        <v>19</v>
      </c>
      <c r="E375" t="s">
        <v>165</v>
      </c>
      <c r="F375" s="1">
        <v>4341.4799999999996</v>
      </c>
      <c r="G375" s="1">
        <v>2634.06</v>
      </c>
      <c r="H375" s="1">
        <v>1047.04</v>
      </c>
      <c r="I375">
        <v>191.03</v>
      </c>
      <c r="J375">
        <v>48.57</v>
      </c>
      <c r="K375">
        <v>348.86</v>
      </c>
    </row>
    <row r="376" spans="1:11" x14ac:dyDescent="0.2">
      <c r="A376" t="s">
        <v>38</v>
      </c>
      <c r="B376" t="e">
        <f>- ELECTRICAL EQUIPMENT CO</f>
        <v>#NAME?</v>
      </c>
      <c r="C376" t="s">
        <v>35</v>
      </c>
      <c r="D376" t="s">
        <v>19</v>
      </c>
      <c r="E376" t="s">
        <v>258</v>
      </c>
      <c r="F376">
        <v>610.76</v>
      </c>
      <c r="G376">
        <v>342.76</v>
      </c>
      <c r="H376">
        <v>241.23</v>
      </c>
      <c r="I376">
        <v>31.03</v>
      </c>
      <c r="J376">
        <v>21.9</v>
      </c>
      <c r="K376">
        <v>80.37</v>
      </c>
    </row>
    <row r="377" spans="1:11" x14ac:dyDescent="0.2">
      <c r="A377" t="s">
        <v>27</v>
      </c>
      <c r="B377" t="e">
        <f>- CITY ELECTRIC COMPANY INC</f>
        <v>#NAME?</v>
      </c>
      <c r="C377" t="s">
        <v>13</v>
      </c>
      <c r="D377" t="s">
        <v>19</v>
      </c>
      <c r="E377" t="s">
        <v>24</v>
      </c>
      <c r="F377" s="1">
        <v>2292.84</v>
      </c>
      <c r="G377" s="1">
        <v>1192.67</v>
      </c>
      <c r="H377">
        <v>669.16</v>
      </c>
      <c r="I377">
        <v>129.32</v>
      </c>
      <c r="J377">
        <v>-70.48</v>
      </c>
      <c r="K377">
        <v>222.96</v>
      </c>
    </row>
    <row r="378" spans="1:11" x14ac:dyDescent="0.2">
      <c r="A378" t="s">
        <v>11</v>
      </c>
      <c r="B378" t="s">
        <v>52</v>
      </c>
      <c r="C378" t="s">
        <v>18</v>
      </c>
      <c r="D378" t="s">
        <v>19</v>
      </c>
      <c r="E378" t="s">
        <v>130</v>
      </c>
      <c r="F378" s="1">
        <v>6966.13</v>
      </c>
      <c r="G378" s="1">
        <v>3784.96</v>
      </c>
      <c r="H378" s="1">
        <v>2390.34</v>
      </c>
      <c r="I378">
        <v>438.87</v>
      </c>
      <c r="J378">
        <v>96.83</v>
      </c>
      <c r="K378">
        <v>769.74</v>
      </c>
    </row>
    <row r="379" spans="1:11" x14ac:dyDescent="0.2">
      <c r="A379" t="s">
        <v>97</v>
      </c>
      <c r="B379" t="s">
        <v>52</v>
      </c>
      <c r="C379" t="s">
        <v>18</v>
      </c>
      <c r="D379" t="s">
        <v>19</v>
      </c>
      <c r="E379" t="s">
        <v>118</v>
      </c>
      <c r="F379" s="1">
        <v>1303.98</v>
      </c>
      <c r="G379">
        <v>801.5</v>
      </c>
      <c r="H379">
        <v>572.73</v>
      </c>
      <c r="I379">
        <v>82.8</v>
      </c>
      <c r="J379">
        <v>52.45</v>
      </c>
      <c r="K379">
        <v>184.43</v>
      </c>
    </row>
    <row r="380" spans="1:11" x14ac:dyDescent="0.2">
      <c r="A380" t="s">
        <v>11</v>
      </c>
      <c r="B380" t="s">
        <v>52</v>
      </c>
      <c r="C380" t="s">
        <v>18</v>
      </c>
      <c r="D380" t="s">
        <v>19</v>
      </c>
      <c r="E380" t="s">
        <v>145</v>
      </c>
      <c r="F380" s="1">
        <v>1218.8399999999999</v>
      </c>
      <c r="G380">
        <v>715.25</v>
      </c>
      <c r="H380">
        <v>377.51</v>
      </c>
      <c r="I380">
        <v>74.47</v>
      </c>
      <c r="J380" t="s">
        <v>37</v>
      </c>
      <c r="K380">
        <v>121.57</v>
      </c>
    </row>
    <row r="381" spans="1:11" x14ac:dyDescent="0.2">
      <c r="A381" t="s">
        <v>85</v>
      </c>
      <c r="B381" t="s">
        <v>52</v>
      </c>
      <c r="C381" t="s">
        <v>18</v>
      </c>
      <c r="D381" t="s">
        <v>19</v>
      </c>
      <c r="E381" t="s">
        <v>281</v>
      </c>
      <c r="F381" s="1">
        <v>3805.8</v>
      </c>
      <c r="G381" s="1">
        <v>2290.5100000000002</v>
      </c>
      <c r="H381" s="1">
        <v>1312.18</v>
      </c>
      <c r="I381">
        <v>176.97</v>
      </c>
      <c r="J381">
        <v>229.59</v>
      </c>
      <c r="K381">
        <v>422.55</v>
      </c>
    </row>
    <row r="382" spans="1:11" x14ac:dyDescent="0.2">
      <c r="A382" t="s">
        <v>43</v>
      </c>
      <c r="B382" t="s">
        <v>52</v>
      </c>
      <c r="C382" t="s">
        <v>18</v>
      </c>
      <c r="D382" t="s">
        <v>19</v>
      </c>
      <c r="E382" t="s">
        <v>142</v>
      </c>
      <c r="F382">
        <v>179</v>
      </c>
      <c r="G382">
        <v>127.26</v>
      </c>
      <c r="H382">
        <v>70.59</v>
      </c>
      <c r="I382">
        <v>10.36</v>
      </c>
      <c r="J382" t="s">
        <v>37</v>
      </c>
      <c r="K382">
        <v>22.73</v>
      </c>
    </row>
    <row r="383" spans="1:11" x14ac:dyDescent="0.2">
      <c r="A383" t="s">
        <v>21</v>
      </c>
      <c r="B383" t="s">
        <v>298</v>
      </c>
      <c r="C383" t="s">
        <v>18</v>
      </c>
      <c r="D383" t="s">
        <v>19</v>
      </c>
      <c r="E383" t="s">
        <v>238</v>
      </c>
      <c r="F383">
        <v>719.04</v>
      </c>
      <c r="G383">
        <v>418.48</v>
      </c>
      <c r="H383">
        <v>308.42</v>
      </c>
      <c r="I383">
        <v>25.67</v>
      </c>
      <c r="J383">
        <v>22.79</v>
      </c>
      <c r="K383">
        <v>99.32</v>
      </c>
    </row>
    <row r="384" spans="1:11" x14ac:dyDescent="0.2">
      <c r="A384" t="s">
        <v>11</v>
      </c>
      <c r="B384" t="s">
        <v>123</v>
      </c>
      <c r="C384" t="s">
        <v>18</v>
      </c>
      <c r="D384" t="s">
        <v>19</v>
      </c>
      <c r="E384" t="s">
        <v>208</v>
      </c>
      <c r="F384">
        <v>458.6</v>
      </c>
      <c r="G384">
        <v>205.14</v>
      </c>
      <c r="H384">
        <v>140.5</v>
      </c>
      <c r="I384">
        <v>21.32</v>
      </c>
      <c r="J384" t="s">
        <v>37</v>
      </c>
      <c r="K384">
        <v>45.24</v>
      </c>
    </row>
    <row r="385" spans="1:11" x14ac:dyDescent="0.2">
      <c r="A385" t="s">
        <v>11</v>
      </c>
      <c r="B385" t="s">
        <v>123</v>
      </c>
      <c r="C385" t="s">
        <v>18</v>
      </c>
      <c r="D385" t="s">
        <v>19</v>
      </c>
      <c r="E385" t="s">
        <v>154</v>
      </c>
      <c r="F385" s="1">
        <v>2588.34</v>
      </c>
      <c r="G385" s="1">
        <v>1309.8699999999999</v>
      </c>
      <c r="H385">
        <v>864.69</v>
      </c>
      <c r="I385">
        <v>170.05</v>
      </c>
      <c r="J385">
        <v>72.989999999999995</v>
      </c>
      <c r="K385">
        <v>278.45</v>
      </c>
    </row>
    <row r="386" spans="1:11" x14ac:dyDescent="0.2">
      <c r="A386" t="s">
        <v>11</v>
      </c>
      <c r="B386" t="s">
        <v>299</v>
      </c>
      <c r="C386" t="s">
        <v>18</v>
      </c>
      <c r="D386" t="s">
        <v>19</v>
      </c>
      <c r="E386" t="s">
        <v>113</v>
      </c>
      <c r="F386">
        <v>217</v>
      </c>
      <c r="G386">
        <v>75.790000000000006</v>
      </c>
      <c r="H386">
        <v>32.39</v>
      </c>
      <c r="I386">
        <v>8.42</v>
      </c>
      <c r="J386">
        <v>8.33</v>
      </c>
      <c r="K386">
        <v>10.43</v>
      </c>
    </row>
    <row r="387" spans="1:11" x14ac:dyDescent="0.2">
      <c r="A387" t="s">
        <v>48</v>
      </c>
      <c r="B387" t="s">
        <v>55</v>
      </c>
      <c r="C387" t="s">
        <v>18</v>
      </c>
      <c r="D387" t="s">
        <v>19</v>
      </c>
      <c r="E387" t="s">
        <v>259</v>
      </c>
      <c r="F387">
        <v>201.96</v>
      </c>
      <c r="G387">
        <v>131.1</v>
      </c>
      <c r="H387">
        <v>77.31</v>
      </c>
      <c r="I387">
        <v>6.06</v>
      </c>
      <c r="J387">
        <v>6.48</v>
      </c>
      <c r="K387">
        <v>24.9</v>
      </c>
    </row>
    <row r="388" spans="1:11" x14ac:dyDescent="0.2">
      <c r="A388" t="s">
        <v>21</v>
      </c>
      <c r="B388" t="s">
        <v>55</v>
      </c>
      <c r="C388" t="s">
        <v>18</v>
      </c>
      <c r="D388" t="s">
        <v>19</v>
      </c>
      <c r="E388" t="s">
        <v>128</v>
      </c>
      <c r="F388">
        <v>588.16</v>
      </c>
      <c r="G388">
        <v>339.41</v>
      </c>
      <c r="H388">
        <v>166.56</v>
      </c>
      <c r="I388">
        <v>17.7</v>
      </c>
      <c r="J388" t="s">
        <v>37</v>
      </c>
      <c r="K388">
        <v>53.63</v>
      </c>
    </row>
    <row r="389" spans="1:11" x14ac:dyDescent="0.2">
      <c r="A389" t="s">
        <v>51</v>
      </c>
      <c r="B389" t="s">
        <v>55</v>
      </c>
      <c r="C389" t="s">
        <v>18</v>
      </c>
      <c r="D389" t="s">
        <v>19</v>
      </c>
      <c r="E389" t="s">
        <v>154</v>
      </c>
      <c r="F389">
        <v>261</v>
      </c>
      <c r="G389">
        <v>184.38</v>
      </c>
      <c r="H389">
        <v>114.06</v>
      </c>
      <c r="I389">
        <v>7.91</v>
      </c>
      <c r="J389" t="s">
        <v>37</v>
      </c>
      <c r="K389">
        <v>36.729999999999997</v>
      </c>
    </row>
    <row r="390" spans="1:11" x14ac:dyDescent="0.2">
      <c r="A390" t="s">
        <v>43</v>
      </c>
      <c r="B390" t="s">
        <v>300</v>
      </c>
      <c r="C390" t="s">
        <v>13</v>
      </c>
      <c r="D390" t="s">
        <v>19</v>
      </c>
      <c r="E390" t="s">
        <v>266</v>
      </c>
      <c r="F390" s="1">
        <v>1410.92</v>
      </c>
      <c r="G390">
        <v>931.19</v>
      </c>
      <c r="H390">
        <v>624.46</v>
      </c>
      <c r="I390">
        <v>63.91</v>
      </c>
      <c r="J390" t="s">
        <v>37</v>
      </c>
      <c r="K390">
        <v>201.09</v>
      </c>
    </row>
    <row r="391" spans="1:11" x14ac:dyDescent="0.2">
      <c r="A391" t="s">
        <v>71</v>
      </c>
      <c r="B391" t="e">
        <f>- WERNER ELECTRIC SUPPLY CO</f>
        <v>#NAME?</v>
      </c>
      <c r="C391" t="s">
        <v>18</v>
      </c>
      <c r="D391" t="s">
        <v>19</v>
      </c>
      <c r="E391" t="s">
        <v>36</v>
      </c>
      <c r="F391" s="1">
        <v>2444.84</v>
      </c>
      <c r="G391">
        <v>994.01</v>
      </c>
      <c r="H391">
        <v>464.13</v>
      </c>
      <c r="I391">
        <v>117.11</v>
      </c>
      <c r="J391">
        <v>37.049999999999997</v>
      </c>
      <c r="K391">
        <v>149.46</v>
      </c>
    </row>
    <row r="392" spans="1:11" x14ac:dyDescent="0.2">
      <c r="A392" t="s">
        <v>16</v>
      </c>
      <c r="B392" t="e">
        <f>- KIRBY RISK SUPPLY</f>
        <v>#NAME?</v>
      </c>
      <c r="C392" t="s">
        <v>13</v>
      </c>
      <c r="D392" t="s">
        <v>19</v>
      </c>
      <c r="E392" t="s">
        <v>301</v>
      </c>
      <c r="F392" s="1">
        <v>1249.92</v>
      </c>
      <c r="G392">
        <v>492.71</v>
      </c>
      <c r="H392">
        <v>247.29</v>
      </c>
      <c r="I392">
        <v>79.739999999999995</v>
      </c>
      <c r="J392">
        <v>-14.81</v>
      </c>
      <c r="K392">
        <v>79.63</v>
      </c>
    </row>
    <row r="393" spans="1:11" x14ac:dyDescent="0.2">
      <c r="A393" t="s">
        <v>71</v>
      </c>
      <c r="B393" t="e">
        <f>- H LEFF ELECTRIC CO INC</f>
        <v>#NAME?</v>
      </c>
      <c r="C393" t="s">
        <v>13</v>
      </c>
      <c r="D393" t="s">
        <v>19</v>
      </c>
      <c r="E393" t="s">
        <v>36</v>
      </c>
      <c r="F393" s="1">
        <v>1812.72</v>
      </c>
      <c r="G393" s="1">
        <v>1146.52</v>
      </c>
      <c r="H393">
        <v>774.03</v>
      </c>
      <c r="I393">
        <v>100.24</v>
      </c>
      <c r="J393">
        <v>25.18</v>
      </c>
      <c r="K393">
        <v>249.25</v>
      </c>
    </row>
    <row r="394" spans="1:11" x14ac:dyDescent="0.2">
      <c r="A394" t="s">
        <v>27</v>
      </c>
      <c r="B394" t="e">
        <f>- ELECTRICAL WHOLESALE SUPPLY</f>
        <v>#NAME?</v>
      </c>
      <c r="C394" t="s">
        <v>13</v>
      </c>
      <c r="D394" t="s">
        <v>19</v>
      </c>
      <c r="E394" t="s">
        <v>243</v>
      </c>
      <c r="F394" s="1">
        <v>1391.46</v>
      </c>
      <c r="G394">
        <v>799.53</v>
      </c>
      <c r="H394">
        <v>484.29</v>
      </c>
      <c r="I394">
        <v>82.93</v>
      </c>
      <c r="J394">
        <v>74.66</v>
      </c>
      <c r="K394">
        <v>155.94999999999999</v>
      </c>
    </row>
    <row r="395" spans="1:11" x14ac:dyDescent="0.2">
      <c r="A395" t="s">
        <v>27</v>
      </c>
      <c r="B395" t="e">
        <f>- ELECTRICAL EQUIPMENT CO</f>
        <v>#NAME?</v>
      </c>
      <c r="C395" t="s">
        <v>35</v>
      </c>
      <c r="D395" t="s">
        <v>19</v>
      </c>
      <c r="E395" t="s">
        <v>302</v>
      </c>
      <c r="F395">
        <v>178.86</v>
      </c>
      <c r="G395">
        <v>98.12</v>
      </c>
      <c r="H395">
        <v>68.540000000000006</v>
      </c>
      <c r="I395">
        <v>6.58</v>
      </c>
      <c r="J395">
        <v>7.34</v>
      </c>
      <c r="K395">
        <v>22.07</v>
      </c>
    </row>
    <row r="396" spans="1:11" x14ac:dyDescent="0.2">
      <c r="A396" t="s">
        <v>97</v>
      </c>
      <c r="B396" t="e">
        <f>- B-J ELECTRIC SUPPLY, INC.</f>
        <v>#NAME?</v>
      </c>
      <c r="C396" t="s">
        <v>35</v>
      </c>
      <c r="D396" t="s">
        <v>19</v>
      </c>
      <c r="E396" t="s">
        <v>303</v>
      </c>
      <c r="F396">
        <v>215.16</v>
      </c>
      <c r="G396">
        <v>81.56</v>
      </c>
      <c r="H396">
        <v>51.53</v>
      </c>
      <c r="I396">
        <v>15</v>
      </c>
      <c r="J396" t="s">
        <v>37</v>
      </c>
      <c r="K396">
        <v>16.59</v>
      </c>
    </row>
    <row r="397" spans="1:11" x14ac:dyDescent="0.2">
      <c r="A397" t="s">
        <v>21</v>
      </c>
      <c r="B397" t="s">
        <v>250</v>
      </c>
      <c r="C397" t="s">
        <v>13</v>
      </c>
      <c r="D397" t="s">
        <v>19</v>
      </c>
      <c r="E397" t="s">
        <v>220</v>
      </c>
      <c r="F397">
        <v>799.34</v>
      </c>
      <c r="G397">
        <v>505.65</v>
      </c>
      <c r="H397">
        <v>320</v>
      </c>
      <c r="I397">
        <v>30.06</v>
      </c>
      <c r="J397">
        <v>23.23</v>
      </c>
      <c r="K397">
        <v>104.58</v>
      </c>
    </row>
    <row r="398" spans="1:11" x14ac:dyDescent="0.2">
      <c r="A398" t="s">
        <v>38</v>
      </c>
      <c r="B398" t="s">
        <v>57</v>
      </c>
      <c r="C398" t="s">
        <v>18</v>
      </c>
      <c r="D398" t="s">
        <v>19</v>
      </c>
      <c r="E398" t="s">
        <v>116</v>
      </c>
      <c r="F398" s="1">
        <v>56012</v>
      </c>
      <c r="G398" s="1">
        <v>26430.28</v>
      </c>
      <c r="H398" s="1">
        <v>15661.57</v>
      </c>
      <c r="I398" s="1">
        <v>2862.21</v>
      </c>
      <c r="J398" s="1">
        <v>2489</v>
      </c>
      <c r="K398" s="1">
        <v>5118.33</v>
      </c>
    </row>
    <row r="399" spans="1:11" x14ac:dyDescent="0.2">
      <c r="A399" t="s">
        <v>51</v>
      </c>
      <c r="B399" t="s">
        <v>60</v>
      </c>
      <c r="C399" t="s">
        <v>18</v>
      </c>
      <c r="D399" t="s">
        <v>19</v>
      </c>
      <c r="E399" t="s">
        <v>76</v>
      </c>
      <c r="F399" s="1">
        <v>2840.44</v>
      </c>
      <c r="G399" s="1">
        <v>1445.7</v>
      </c>
      <c r="H399">
        <v>847.32</v>
      </c>
      <c r="I399">
        <v>184.06</v>
      </c>
      <c r="J399">
        <v>132.07</v>
      </c>
      <c r="K399">
        <v>276.91000000000003</v>
      </c>
    </row>
    <row r="400" spans="1:11" x14ac:dyDescent="0.2">
      <c r="A400" t="s">
        <v>11</v>
      </c>
      <c r="B400" t="s">
        <v>60</v>
      </c>
      <c r="C400" t="s">
        <v>18</v>
      </c>
      <c r="D400" t="s">
        <v>19</v>
      </c>
      <c r="E400" t="s">
        <v>275</v>
      </c>
      <c r="F400" s="1">
        <v>4089</v>
      </c>
      <c r="G400" s="1">
        <v>1922.5</v>
      </c>
      <c r="H400" s="1">
        <v>1176.83</v>
      </c>
      <c r="I400">
        <v>233.89</v>
      </c>
      <c r="J400">
        <v>101.95</v>
      </c>
      <c r="K400">
        <v>384.6</v>
      </c>
    </row>
    <row r="401" spans="1:11" x14ac:dyDescent="0.2">
      <c r="A401" t="s">
        <v>43</v>
      </c>
      <c r="B401" t="s">
        <v>184</v>
      </c>
      <c r="C401" t="s">
        <v>13</v>
      </c>
      <c r="D401" t="s">
        <v>19</v>
      </c>
      <c r="E401" t="s">
        <v>141</v>
      </c>
      <c r="F401" s="1">
        <v>3194.96</v>
      </c>
      <c r="G401" s="1">
        <v>1262.25</v>
      </c>
      <c r="H401">
        <v>510.11</v>
      </c>
      <c r="I401">
        <v>166.78</v>
      </c>
      <c r="J401">
        <v>44.97</v>
      </c>
      <c r="K401">
        <v>166.71</v>
      </c>
    </row>
    <row r="402" spans="1:11" x14ac:dyDescent="0.2">
      <c r="A402" t="s">
        <v>27</v>
      </c>
      <c r="B402" t="s">
        <v>17</v>
      </c>
      <c r="C402" t="s">
        <v>18</v>
      </c>
      <c r="D402" t="s">
        <v>19</v>
      </c>
      <c r="E402" t="s">
        <v>154</v>
      </c>
      <c r="F402">
        <v>268.5</v>
      </c>
      <c r="G402">
        <v>110.91</v>
      </c>
      <c r="H402">
        <v>63.85</v>
      </c>
      <c r="I402">
        <v>17.29</v>
      </c>
      <c r="J402">
        <v>7.62</v>
      </c>
      <c r="K402">
        <v>20.87</v>
      </c>
    </row>
    <row r="403" spans="1:11" x14ac:dyDescent="0.2">
      <c r="A403" t="s">
        <v>27</v>
      </c>
      <c r="B403" t="s">
        <v>75</v>
      </c>
      <c r="C403" t="s">
        <v>13</v>
      </c>
      <c r="D403" t="s">
        <v>19</v>
      </c>
      <c r="E403" t="s">
        <v>254</v>
      </c>
      <c r="F403" s="1">
        <v>1303</v>
      </c>
      <c r="G403">
        <v>623.48</v>
      </c>
      <c r="H403">
        <v>400.96</v>
      </c>
      <c r="I403">
        <v>41.57</v>
      </c>
      <c r="J403">
        <v>87</v>
      </c>
      <c r="K403">
        <v>131.04</v>
      </c>
    </row>
    <row r="404" spans="1:11" x14ac:dyDescent="0.2">
      <c r="A404" t="s">
        <v>21</v>
      </c>
      <c r="B404" t="s">
        <v>81</v>
      </c>
      <c r="C404" t="s">
        <v>18</v>
      </c>
      <c r="D404" t="s">
        <v>19</v>
      </c>
      <c r="E404" t="s">
        <v>138</v>
      </c>
      <c r="F404" s="1">
        <v>6645.13</v>
      </c>
      <c r="G404" s="1">
        <v>2643.24</v>
      </c>
      <c r="H404" s="1">
        <v>1473.8</v>
      </c>
      <c r="I404">
        <v>406.02</v>
      </c>
      <c r="J404">
        <v>176.89</v>
      </c>
      <c r="K404">
        <v>481.65</v>
      </c>
    </row>
    <row r="405" spans="1:11" x14ac:dyDescent="0.2">
      <c r="A405" t="s">
        <v>16</v>
      </c>
      <c r="B405" t="s">
        <v>30</v>
      </c>
      <c r="C405" t="s">
        <v>18</v>
      </c>
      <c r="D405" t="s">
        <v>19</v>
      </c>
      <c r="E405" t="s">
        <v>65</v>
      </c>
      <c r="F405">
        <v>256.92</v>
      </c>
      <c r="G405">
        <v>113.85</v>
      </c>
      <c r="H405">
        <v>76.849999999999994</v>
      </c>
      <c r="I405">
        <v>13.85</v>
      </c>
      <c r="J405">
        <v>6.9</v>
      </c>
      <c r="K405">
        <v>25.12</v>
      </c>
    </row>
    <row r="406" spans="1:11" x14ac:dyDescent="0.2">
      <c r="A406" t="s">
        <v>85</v>
      </c>
      <c r="B406" t="s">
        <v>30</v>
      </c>
      <c r="C406" t="s">
        <v>18</v>
      </c>
      <c r="D406" t="s">
        <v>19</v>
      </c>
      <c r="E406" t="s">
        <v>154</v>
      </c>
      <c r="F406">
        <v>125.48</v>
      </c>
      <c r="G406">
        <v>61.13</v>
      </c>
      <c r="H406">
        <v>45.02</v>
      </c>
      <c r="I406">
        <v>5.83</v>
      </c>
      <c r="J406">
        <v>2.68</v>
      </c>
      <c r="K406">
        <v>14.71</v>
      </c>
    </row>
    <row r="407" spans="1:11" x14ac:dyDescent="0.2">
      <c r="A407" t="s">
        <v>48</v>
      </c>
      <c r="B407" t="s">
        <v>304</v>
      </c>
      <c r="C407" t="s">
        <v>35</v>
      </c>
      <c r="D407" t="s">
        <v>19</v>
      </c>
      <c r="E407" t="s">
        <v>305</v>
      </c>
      <c r="F407">
        <v>312.66000000000003</v>
      </c>
      <c r="G407">
        <v>84.04</v>
      </c>
      <c r="H407">
        <v>35.6</v>
      </c>
      <c r="I407">
        <v>15.63</v>
      </c>
      <c r="J407" t="s">
        <v>37</v>
      </c>
      <c r="K407">
        <v>11.63</v>
      </c>
    </row>
    <row r="408" spans="1:11" x14ac:dyDescent="0.2">
      <c r="A408" t="s">
        <v>27</v>
      </c>
      <c r="B408" t="s">
        <v>306</v>
      </c>
      <c r="C408" t="s">
        <v>35</v>
      </c>
      <c r="D408" t="s">
        <v>19</v>
      </c>
      <c r="E408" t="s">
        <v>165</v>
      </c>
      <c r="F408">
        <v>650.32000000000005</v>
      </c>
      <c r="G408">
        <v>309.36</v>
      </c>
      <c r="H408">
        <v>178.75</v>
      </c>
      <c r="I408">
        <v>20.94</v>
      </c>
      <c r="J408">
        <v>9.15</v>
      </c>
      <c r="K408">
        <v>58.42</v>
      </c>
    </row>
    <row r="409" spans="1:11" x14ac:dyDescent="0.2">
      <c r="A409" t="s">
        <v>33</v>
      </c>
      <c r="B409" t="s">
        <v>92</v>
      </c>
      <c r="C409" t="s">
        <v>18</v>
      </c>
      <c r="D409" t="s">
        <v>19</v>
      </c>
      <c r="E409" t="s">
        <v>147</v>
      </c>
      <c r="F409">
        <v>149.4</v>
      </c>
      <c r="G409">
        <v>62.7</v>
      </c>
      <c r="H409">
        <v>45.59</v>
      </c>
      <c r="I409">
        <v>7.95</v>
      </c>
      <c r="J409" t="s">
        <v>37</v>
      </c>
      <c r="K409">
        <v>14.9</v>
      </c>
    </row>
    <row r="410" spans="1:11" x14ac:dyDescent="0.2">
      <c r="A410" t="s">
        <v>71</v>
      </c>
      <c r="B410" t="s">
        <v>95</v>
      </c>
      <c r="C410" t="s">
        <v>13</v>
      </c>
      <c r="D410" t="s">
        <v>19</v>
      </c>
      <c r="E410" t="s">
        <v>167</v>
      </c>
      <c r="F410">
        <v>509.32</v>
      </c>
      <c r="G410">
        <v>220.29</v>
      </c>
      <c r="H410">
        <v>143.07</v>
      </c>
      <c r="I410">
        <v>19.2</v>
      </c>
      <c r="J410">
        <v>18.96</v>
      </c>
      <c r="K410">
        <v>46.76</v>
      </c>
    </row>
    <row r="411" spans="1:11" x14ac:dyDescent="0.2">
      <c r="A411" t="s">
        <v>21</v>
      </c>
      <c r="B411" t="s">
        <v>95</v>
      </c>
      <c r="C411" t="s">
        <v>13</v>
      </c>
      <c r="D411" t="s">
        <v>19</v>
      </c>
      <c r="E411" t="s">
        <v>230</v>
      </c>
      <c r="F411">
        <v>101.24</v>
      </c>
      <c r="G411">
        <v>64.739999999999995</v>
      </c>
      <c r="H411">
        <v>45.02</v>
      </c>
      <c r="I411">
        <v>6.23</v>
      </c>
      <c r="J411">
        <v>8.8800000000000008</v>
      </c>
      <c r="K411">
        <v>14.71</v>
      </c>
    </row>
    <row r="412" spans="1:11" x14ac:dyDescent="0.2">
      <c r="A412" t="s">
        <v>43</v>
      </c>
      <c r="B412" t="s">
        <v>95</v>
      </c>
      <c r="C412" t="s">
        <v>13</v>
      </c>
      <c r="D412" t="s">
        <v>19</v>
      </c>
      <c r="E412" t="s">
        <v>36</v>
      </c>
      <c r="F412">
        <v>195.84</v>
      </c>
      <c r="G412">
        <v>120.39</v>
      </c>
      <c r="H412">
        <v>90.05</v>
      </c>
      <c r="I412">
        <v>12</v>
      </c>
      <c r="J412">
        <v>14.11</v>
      </c>
      <c r="K412">
        <v>29.43</v>
      </c>
    </row>
    <row r="413" spans="1:11" x14ac:dyDescent="0.2">
      <c r="A413" t="s">
        <v>97</v>
      </c>
      <c r="B413" t="s">
        <v>307</v>
      </c>
      <c r="C413" t="s">
        <v>13</v>
      </c>
      <c r="D413" t="s">
        <v>19</v>
      </c>
      <c r="E413" t="s">
        <v>182</v>
      </c>
      <c r="F413">
        <v>300.86</v>
      </c>
      <c r="G413">
        <v>207.51</v>
      </c>
      <c r="H413">
        <v>49.04</v>
      </c>
      <c r="I413">
        <v>14.41</v>
      </c>
      <c r="J413">
        <v>7.31</v>
      </c>
      <c r="K413">
        <v>16.03</v>
      </c>
    </row>
    <row r="414" spans="1:11" x14ac:dyDescent="0.2">
      <c r="A414" t="s">
        <v>33</v>
      </c>
      <c r="B414" t="s">
        <v>112</v>
      </c>
      <c r="C414" t="s">
        <v>18</v>
      </c>
      <c r="D414" t="s">
        <v>19</v>
      </c>
      <c r="E414" t="s">
        <v>113</v>
      </c>
      <c r="F414" s="1">
        <v>1096.5999999999999</v>
      </c>
      <c r="G414">
        <v>348.02</v>
      </c>
      <c r="H414">
        <v>187.34</v>
      </c>
      <c r="I414">
        <v>50.66</v>
      </c>
      <c r="J414" t="s">
        <v>37</v>
      </c>
      <c r="K414">
        <v>61.22</v>
      </c>
    </row>
    <row r="415" spans="1:11" x14ac:dyDescent="0.2">
      <c r="A415" t="s">
        <v>43</v>
      </c>
      <c r="B415" t="s">
        <v>57</v>
      </c>
      <c r="C415" t="s">
        <v>18</v>
      </c>
      <c r="D415" t="s">
        <v>19</v>
      </c>
      <c r="E415" t="s">
        <v>297</v>
      </c>
      <c r="F415">
        <v>65.099999999999994</v>
      </c>
      <c r="G415">
        <v>32.5</v>
      </c>
      <c r="H415">
        <v>17.54</v>
      </c>
      <c r="I415">
        <v>2.56</v>
      </c>
      <c r="J415" t="s">
        <v>37</v>
      </c>
      <c r="K415">
        <v>5.65</v>
      </c>
    </row>
    <row r="416" spans="1:11" x14ac:dyDescent="0.2">
      <c r="A416" t="s">
        <v>16</v>
      </c>
      <c r="B416" t="s">
        <v>57</v>
      </c>
      <c r="C416" t="s">
        <v>18</v>
      </c>
      <c r="D416" t="s">
        <v>19</v>
      </c>
      <c r="E416" t="s">
        <v>59</v>
      </c>
      <c r="F416" s="1">
        <v>12719.2</v>
      </c>
      <c r="G416" s="1">
        <v>7868.11</v>
      </c>
      <c r="H416" s="1">
        <v>4921.74</v>
      </c>
      <c r="I416">
        <v>412.1</v>
      </c>
      <c r="J416">
        <v>301.3</v>
      </c>
      <c r="K416" s="1">
        <v>1584.9</v>
      </c>
    </row>
    <row r="417" spans="1:11" x14ac:dyDescent="0.2">
      <c r="A417" t="s">
        <v>27</v>
      </c>
      <c r="B417" t="s">
        <v>308</v>
      </c>
      <c r="C417" t="s">
        <v>35</v>
      </c>
      <c r="D417" t="s">
        <v>19</v>
      </c>
      <c r="E417" t="s">
        <v>157</v>
      </c>
      <c r="F417">
        <v>289.2</v>
      </c>
      <c r="G417">
        <v>196.23</v>
      </c>
      <c r="H417">
        <v>137.07</v>
      </c>
      <c r="I417">
        <v>15.1</v>
      </c>
      <c r="J417" t="s">
        <v>37</v>
      </c>
      <c r="K417">
        <v>44.14</v>
      </c>
    </row>
    <row r="418" spans="1:11" x14ac:dyDescent="0.2">
      <c r="A418" t="s">
        <v>21</v>
      </c>
      <c r="B418" t="s">
        <v>181</v>
      </c>
      <c r="C418" t="s">
        <v>18</v>
      </c>
      <c r="D418" t="s">
        <v>19</v>
      </c>
      <c r="E418" t="s">
        <v>309</v>
      </c>
      <c r="F418">
        <v>227.5</v>
      </c>
      <c r="G418">
        <v>129.44</v>
      </c>
      <c r="H418">
        <v>21.36</v>
      </c>
      <c r="I418">
        <v>15.24</v>
      </c>
      <c r="J418" t="s">
        <v>37</v>
      </c>
      <c r="K418">
        <v>6.88</v>
      </c>
    </row>
    <row r="419" spans="1:11" x14ac:dyDescent="0.2">
      <c r="A419" t="s">
        <v>43</v>
      </c>
      <c r="B419" t="s">
        <v>310</v>
      </c>
      <c r="C419" t="s">
        <v>35</v>
      </c>
      <c r="D419" t="s">
        <v>19</v>
      </c>
      <c r="E419" t="s">
        <v>68</v>
      </c>
      <c r="F419">
        <v>472.52</v>
      </c>
      <c r="G419">
        <v>136.03</v>
      </c>
      <c r="H419">
        <v>66.540000000000006</v>
      </c>
      <c r="I419">
        <v>16.59</v>
      </c>
      <c r="J419" t="s">
        <v>37</v>
      </c>
      <c r="K419">
        <v>21.43</v>
      </c>
    </row>
    <row r="420" spans="1:11" x14ac:dyDescent="0.2">
      <c r="A420" t="s">
        <v>21</v>
      </c>
      <c r="B420" t="s">
        <v>311</v>
      </c>
      <c r="C420" t="s">
        <v>13</v>
      </c>
      <c r="D420" t="s">
        <v>19</v>
      </c>
      <c r="E420" t="s">
        <v>126</v>
      </c>
      <c r="F420">
        <v>126</v>
      </c>
      <c r="G420">
        <v>69.84</v>
      </c>
      <c r="H420">
        <v>41.16</v>
      </c>
      <c r="I420">
        <v>5.58</v>
      </c>
      <c r="J420">
        <v>0.8</v>
      </c>
      <c r="K420">
        <v>13.26</v>
      </c>
    </row>
    <row r="421" spans="1:11" x14ac:dyDescent="0.2">
      <c r="A421" t="s">
        <v>97</v>
      </c>
      <c r="B421" t="s">
        <v>312</v>
      </c>
      <c r="C421" t="s">
        <v>35</v>
      </c>
      <c r="D421" t="s">
        <v>19</v>
      </c>
      <c r="E421" t="s">
        <v>313</v>
      </c>
      <c r="F421" s="1">
        <v>1423.04</v>
      </c>
      <c r="G421">
        <v>744.1</v>
      </c>
      <c r="H421">
        <v>388.65</v>
      </c>
      <c r="I421">
        <v>55.5</v>
      </c>
      <c r="J421">
        <v>31.27</v>
      </c>
      <c r="K421">
        <v>125.15</v>
      </c>
    </row>
    <row r="422" spans="1:11" x14ac:dyDescent="0.2">
      <c r="A422" t="s">
        <v>16</v>
      </c>
      <c r="B422" t="s">
        <v>196</v>
      </c>
      <c r="C422" t="s">
        <v>13</v>
      </c>
      <c r="D422" t="s">
        <v>19</v>
      </c>
      <c r="E422" t="s">
        <v>116</v>
      </c>
      <c r="F422">
        <v>821.6</v>
      </c>
      <c r="G422">
        <v>405.69</v>
      </c>
      <c r="H422">
        <v>289.31</v>
      </c>
      <c r="I422">
        <v>44.7</v>
      </c>
      <c r="J422">
        <v>7.59</v>
      </c>
      <c r="K422">
        <v>93.16</v>
      </c>
    </row>
    <row r="423" spans="1:11" x14ac:dyDescent="0.2">
      <c r="A423" t="s">
        <v>97</v>
      </c>
      <c r="B423" t="s">
        <v>314</v>
      </c>
      <c r="C423" t="s">
        <v>35</v>
      </c>
      <c r="D423" t="s">
        <v>19</v>
      </c>
      <c r="E423" t="s">
        <v>239</v>
      </c>
      <c r="F423">
        <v>218.64</v>
      </c>
      <c r="G423">
        <v>66.06</v>
      </c>
      <c r="H423">
        <v>39.15</v>
      </c>
      <c r="I423">
        <v>9.0500000000000007</v>
      </c>
      <c r="J423">
        <v>2.31</v>
      </c>
      <c r="K423">
        <v>12.61</v>
      </c>
    </row>
    <row r="424" spans="1:11" x14ac:dyDescent="0.2">
      <c r="A424" t="s">
        <v>27</v>
      </c>
      <c r="B424" t="s">
        <v>315</v>
      </c>
      <c r="C424" t="s">
        <v>13</v>
      </c>
      <c r="D424" t="s">
        <v>19</v>
      </c>
      <c r="E424" t="s">
        <v>161</v>
      </c>
      <c r="F424" s="1">
        <v>2602.54</v>
      </c>
      <c r="G424" s="1">
        <v>1423.88</v>
      </c>
      <c r="H424">
        <v>872.38</v>
      </c>
      <c r="I424">
        <v>126.22</v>
      </c>
      <c r="J424">
        <v>137.97999999999999</v>
      </c>
      <c r="K424">
        <v>280.92</v>
      </c>
    </row>
    <row r="425" spans="1:11" x14ac:dyDescent="0.2">
      <c r="A425" t="s">
        <v>27</v>
      </c>
      <c r="B425" t="s">
        <v>30</v>
      </c>
      <c r="C425" t="s">
        <v>18</v>
      </c>
      <c r="D425" t="s">
        <v>19</v>
      </c>
      <c r="E425" t="s">
        <v>53</v>
      </c>
      <c r="F425">
        <v>327.12</v>
      </c>
      <c r="G425">
        <v>131.83000000000001</v>
      </c>
      <c r="H425">
        <v>91.38</v>
      </c>
      <c r="I425">
        <v>11.74</v>
      </c>
      <c r="J425">
        <v>2.4900000000000002</v>
      </c>
      <c r="K425">
        <v>29.43</v>
      </c>
    </row>
    <row r="426" spans="1:11" x14ac:dyDescent="0.2">
      <c r="A426" t="s">
        <v>11</v>
      </c>
      <c r="B426" t="s">
        <v>30</v>
      </c>
      <c r="C426" t="s">
        <v>18</v>
      </c>
      <c r="D426" t="s">
        <v>19</v>
      </c>
      <c r="E426" t="s">
        <v>166</v>
      </c>
      <c r="F426">
        <v>463.92</v>
      </c>
      <c r="G426">
        <v>249.85</v>
      </c>
      <c r="H426">
        <v>133.65</v>
      </c>
      <c r="I426">
        <v>25.79</v>
      </c>
      <c r="J426" t="s">
        <v>37</v>
      </c>
      <c r="K426">
        <v>43.04</v>
      </c>
    </row>
    <row r="427" spans="1:11" x14ac:dyDescent="0.2">
      <c r="A427" t="s">
        <v>97</v>
      </c>
      <c r="B427" t="s">
        <v>316</v>
      </c>
      <c r="C427" t="s">
        <v>35</v>
      </c>
      <c r="D427" t="s">
        <v>19</v>
      </c>
      <c r="E427" t="s">
        <v>142</v>
      </c>
      <c r="F427">
        <v>391.68</v>
      </c>
      <c r="G427">
        <v>186.19</v>
      </c>
      <c r="H427">
        <v>137.07</v>
      </c>
      <c r="I427">
        <v>12.49</v>
      </c>
      <c r="J427" t="s">
        <v>37</v>
      </c>
      <c r="K427">
        <v>44.14</v>
      </c>
    </row>
    <row r="428" spans="1:11" x14ac:dyDescent="0.2">
      <c r="A428" t="s">
        <v>27</v>
      </c>
      <c r="B428" t="s">
        <v>317</v>
      </c>
      <c r="C428" t="s">
        <v>35</v>
      </c>
      <c r="D428" t="s">
        <v>19</v>
      </c>
      <c r="E428" t="s">
        <v>91</v>
      </c>
      <c r="F428">
        <v>764.28</v>
      </c>
      <c r="G428">
        <v>277.48</v>
      </c>
      <c r="H428">
        <v>131.25</v>
      </c>
      <c r="I428">
        <v>24.23</v>
      </c>
      <c r="J428">
        <v>18.920000000000002</v>
      </c>
      <c r="K428">
        <v>42.27</v>
      </c>
    </row>
    <row r="429" spans="1:11" x14ac:dyDescent="0.2">
      <c r="A429" t="s">
        <v>97</v>
      </c>
      <c r="B429" t="s">
        <v>202</v>
      </c>
      <c r="C429" t="s">
        <v>18</v>
      </c>
      <c r="D429" t="s">
        <v>19</v>
      </c>
      <c r="E429" t="s">
        <v>72</v>
      </c>
      <c r="F429">
        <v>337.5</v>
      </c>
      <c r="G429">
        <v>124.71</v>
      </c>
      <c r="H429">
        <v>74.709999999999994</v>
      </c>
      <c r="I429">
        <v>23.09</v>
      </c>
      <c r="J429">
        <v>9.3000000000000007</v>
      </c>
      <c r="K429">
        <v>24.06</v>
      </c>
    </row>
    <row r="430" spans="1:11" x14ac:dyDescent="0.2">
      <c r="A430" t="s">
        <v>97</v>
      </c>
      <c r="B430" t="s">
        <v>203</v>
      </c>
      <c r="C430" t="s">
        <v>13</v>
      </c>
      <c r="D430" t="s">
        <v>19</v>
      </c>
      <c r="E430" t="s">
        <v>142</v>
      </c>
      <c r="F430">
        <v>674.28</v>
      </c>
      <c r="G430">
        <v>246.21</v>
      </c>
      <c r="H430">
        <v>141.63</v>
      </c>
      <c r="I430">
        <v>43.83</v>
      </c>
      <c r="J430">
        <v>12.06</v>
      </c>
      <c r="K430">
        <v>45.61</v>
      </c>
    </row>
    <row r="431" spans="1:11" x14ac:dyDescent="0.2">
      <c r="A431" t="s">
        <v>71</v>
      </c>
      <c r="B431" t="s">
        <v>318</v>
      </c>
      <c r="C431" t="s">
        <v>13</v>
      </c>
      <c r="D431" t="s">
        <v>19</v>
      </c>
      <c r="E431" t="s">
        <v>168</v>
      </c>
      <c r="F431">
        <v>336</v>
      </c>
      <c r="G431">
        <v>198.49</v>
      </c>
      <c r="H431">
        <v>137.08000000000001</v>
      </c>
      <c r="I431">
        <v>12.33</v>
      </c>
      <c r="J431" t="s">
        <v>37</v>
      </c>
      <c r="K431">
        <v>44.14</v>
      </c>
    </row>
    <row r="432" spans="1:11" x14ac:dyDescent="0.2">
      <c r="A432" t="s">
        <v>43</v>
      </c>
      <c r="B432" t="s">
        <v>95</v>
      </c>
      <c r="C432" t="s">
        <v>13</v>
      </c>
      <c r="D432" t="s">
        <v>19</v>
      </c>
      <c r="E432" t="s">
        <v>80</v>
      </c>
      <c r="F432">
        <v>184.08</v>
      </c>
      <c r="G432">
        <v>81.56</v>
      </c>
      <c r="H432">
        <v>51.53</v>
      </c>
      <c r="I432">
        <v>12.89</v>
      </c>
      <c r="J432" t="s">
        <v>37</v>
      </c>
      <c r="K432">
        <v>16.59</v>
      </c>
    </row>
    <row r="433" spans="1:11" x14ac:dyDescent="0.2">
      <c r="A433" t="s">
        <v>43</v>
      </c>
      <c r="B433" t="s">
        <v>95</v>
      </c>
      <c r="C433" t="s">
        <v>13</v>
      </c>
      <c r="D433" t="s">
        <v>19</v>
      </c>
      <c r="E433" t="s">
        <v>319</v>
      </c>
      <c r="F433">
        <v>36.840000000000003</v>
      </c>
      <c r="G433">
        <v>12.86</v>
      </c>
      <c r="H433">
        <v>3.06</v>
      </c>
      <c r="I433">
        <v>2.29</v>
      </c>
      <c r="J433" t="s">
        <v>37</v>
      </c>
      <c r="K433">
        <v>0.98</v>
      </c>
    </row>
    <row r="434" spans="1:11" x14ac:dyDescent="0.2">
      <c r="A434" t="s">
        <v>43</v>
      </c>
      <c r="B434" t="s">
        <v>95</v>
      </c>
      <c r="C434" t="s">
        <v>13</v>
      </c>
      <c r="D434" t="s">
        <v>19</v>
      </c>
      <c r="E434" t="s">
        <v>270</v>
      </c>
      <c r="F434">
        <v>50.62</v>
      </c>
      <c r="G434">
        <v>30.9</v>
      </c>
      <c r="H434">
        <v>22.85</v>
      </c>
      <c r="I434">
        <v>1.54</v>
      </c>
      <c r="J434">
        <v>3.66</v>
      </c>
      <c r="K434">
        <v>7.36</v>
      </c>
    </row>
    <row r="435" spans="1:11" x14ac:dyDescent="0.2">
      <c r="A435" t="s">
        <v>21</v>
      </c>
      <c r="B435" t="s">
        <v>216</v>
      </c>
      <c r="C435" t="s">
        <v>35</v>
      </c>
      <c r="D435" t="s">
        <v>19</v>
      </c>
      <c r="E435" t="s">
        <v>227</v>
      </c>
      <c r="F435">
        <v>279.36</v>
      </c>
      <c r="G435">
        <v>112.01</v>
      </c>
      <c r="H435">
        <v>64.099999999999994</v>
      </c>
      <c r="I435">
        <v>15.53</v>
      </c>
      <c r="J435" t="s">
        <v>37</v>
      </c>
      <c r="K435">
        <v>20.64</v>
      </c>
    </row>
    <row r="436" spans="1:11" x14ac:dyDescent="0.2">
      <c r="A436" t="s">
        <v>43</v>
      </c>
      <c r="B436" t="s">
        <v>155</v>
      </c>
      <c r="C436" t="s">
        <v>13</v>
      </c>
      <c r="D436" t="s">
        <v>19</v>
      </c>
      <c r="E436" t="s">
        <v>210</v>
      </c>
      <c r="F436">
        <v>302.08</v>
      </c>
      <c r="G436">
        <v>115.22</v>
      </c>
      <c r="H436">
        <v>59.95</v>
      </c>
      <c r="I436">
        <v>16.64</v>
      </c>
      <c r="J436">
        <v>4.55</v>
      </c>
      <c r="K436">
        <v>19.3</v>
      </c>
    </row>
    <row r="437" spans="1:11" x14ac:dyDescent="0.2">
      <c r="A437" t="s">
        <v>16</v>
      </c>
      <c r="B437" t="s">
        <v>52</v>
      </c>
      <c r="C437" t="s">
        <v>18</v>
      </c>
      <c r="D437" t="s">
        <v>19</v>
      </c>
      <c r="E437" t="s">
        <v>231</v>
      </c>
      <c r="F437">
        <v>800.76</v>
      </c>
      <c r="G437">
        <v>472.89</v>
      </c>
      <c r="H437">
        <v>279.61</v>
      </c>
      <c r="I437">
        <v>43.24</v>
      </c>
      <c r="J437">
        <v>31.83</v>
      </c>
      <c r="K437">
        <v>90.04</v>
      </c>
    </row>
    <row r="438" spans="1:11" x14ac:dyDescent="0.2">
      <c r="A438" t="s">
        <v>48</v>
      </c>
      <c r="B438" t="s">
        <v>280</v>
      </c>
      <c r="C438" t="s">
        <v>13</v>
      </c>
      <c r="D438" t="s">
        <v>19</v>
      </c>
      <c r="E438" t="s">
        <v>303</v>
      </c>
      <c r="F438" s="1">
        <v>3936.52</v>
      </c>
      <c r="G438" s="1">
        <v>1683.33</v>
      </c>
      <c r="H438">
        <v>796.96</v>
      </c>
      <c r="I438">
        <v>180.29</v>
      </c>
      <c r="J438" t="s">
        <v>37</v>
      </c>
      <c r="K438">
        <v>256.64</v>
      </c>
    </row>
    <row r="439" spans="1:11" x14ac:dyDescent="0.2">
      <c r="A439" t="s">
        <v>97</v>
      </c>
      <c r="B439" t="s">
        <v>298</v>
      </c>
      <c r="C439" t="s">
        <v>18</v>
      </c>
      <c r="D439" t="s">
        <v>19</v>
      </c>
      <c r="E439" t="s">
        <v>124</v>
      </c>
      <c r="F439">
        <v>169.96</v>
      </c>
      <c r="G439">
        <v>65.91</v>
      </c>
      <c r="H439">
        <v>45.69</v>
      </c>
      <c r="I439">
        <v>7.5</v>
      </c>
      <c r="J439" t="s">
        <v>37</v>
      </c>
      <c r="K439">
        <v>14.71</v>
      </c>
    </row>
    <row r="440" spans="1:11" x14ac:dyDescent="0.2">
      <c r="A440" t="s">
        <v>85</v>
      </c>
      <c r="B440" t="s">
        <v>123</v>
      </c>
      <c r="C440" t="s">
        <v>18</v>
      </c>
      <c r="D440" t="s">
        <v>19</v>
      </c>
      <c r="E440" t="s">
        <v>161</v>
      </c>
      <c r="F440">
        <v>382.32</v>
      </c>
      <c r="G440">
        <v>144.74</v>
      </c>
      <c r="H440">
        <v>7.78</v>
      </c>
      <c r="I440">
        <v>18.850000000000001</v>
      </c>
      <c r="J440" t="s">
        <v>37</v>
      </c>
      <c r="K440">
        <v>2.5</v>
      </c>
    </row>
    <row r="441" spans="1:11" x14ac:dyDescent="0.2">
      <c r="A441" t="s">
        <v>51</v>
      </c>
      <c r="B441" t="s">
        <v>55</v>
      </c>
      <c r="C441" t="s">
        <v>18</v>
      </c>
      <c r="D441" t="s">
        <v>19</v>
      </c>
      <c r="E441" t="s">
        <v>50</v>
      </c>
      <c r="F441" s="1">
        <v>2720</v>
      </c>
      <c r="G441" s="1">
        <v>1544.6</v>
      </c>
      <c r="H441">
        <v>647.79</v>
      </c>
      <c r="I441">
        <v>146.61000000000001</v>
      </c>
      <c r="J441">
        <v>76.48</v>
      </c>
      <c r="K441">
        <v>208.6</v>
      </c>
    </row>
    <row r="442" spans="1:11" x14ac:dyDescent="0.2">
      <c r="A442" t="s">
        <v>97</v>
      </c>
      <c r="B442" t="s">
        <v>55</v>
      </c>
      <c r="C442" t="s">
        <v>18</v>
      </c>
      <c r="D442" t="s">
        <v>19</v>
      </c>
      <c r="E442" t="s">
        <v>76</v>
      </c>
      <c r="F442">
        <v>566.94000000000005</v>
      </c>
      <c r="G442">
        <v>320.5</v>
      </c>
      <c r="H442">
        <v>210.51</v>
      </c>
      <c r="I442">
        <v>38.159999999999997</v>
      </c>
      <c r="J442" t="s">
        <v>37</v>
      </c>
      <c r="K442">
        <v>67.790000000000006</v>
      </c>
    </row>
    <row r="443" spans="1:11" x14ac:dyDescent="0.2">
      <c r="A443" t="s">
        <v>71</v>
      </c>
      <c r="B443" t="s">
        <v>55</v>
      </c>
      <c r="C443" t="s">
        <v>18</v>
      </c>
      <c r="D443" t="s">
        <v>19</v>
      </c>
      <c r="E443" t="s">
        <v>36</v>
      </c>
      <c r="F443">
        <v>180.44</v>
      </c>
      <c r="G443">
        <v>70.16</v>
      </c>
      <c r="H443">
        <v>38.03</v>
      </c>
      <c r="I443">
        <v>10.48</v>
      </c>
      <c r="J443" t="s">
        <v>37</v>
      </c>
      <c r="K443">
        <v>12.24</v>
      </c>
    </row>
    <row r="444" spans="1:11" x14ac:dyDescent="0.2">
      <c r="A444" t="s">
        <v>21</v>
      </c>
      <c r="B444" t="s">
        <v>55</v>
      </c>
      <c r="C444" t="s">
        <v>18</v>
      </c>
      <c r="D444" t="s">
        <v>19</v>
      </c>
      <c r="E444" t="s">
        <v>320</v>
      </c>
      <c r="F444">
        <v>775.6</v>
      </c>
      <c r="G444">
        <v>517.75</v>
      </c>
      <c r="H444">
        <v>85.43</v>
      </c>
      <c r="I444">
        <v>40.950000000000003</v>
      </c>
      <c r="J444" t="s">
        <v>37</v>
      </c>
      <c r="K444">
        <v>27.51</v>
      </c>
    </row>
    <row r="445" spans="1:11" x14ac:dyDescent="0.2">
      <c r="A445" t="s">
        <v>38</v>
      </c>
      <c r="B445" t="s">
        <v>55</v>
      </c>
      <c r="C445" t="s">
        <v>18</v>
      </c>
      <c r="D445" t="s">
        <v>19</v>
      </c>
      <c r="E445" t="s">
        <v>135</v>
      </c>
      <c r="F445">
        <v>550</v>
      </c>
      <c r="G445">
        <v>410.36</v>
      </c>
      <c r="H445">
        <v>256.94</v>
      </c>
      <c r="I445">
        <v>26.46</v>
      </c>
      <c r="J445" t="s">
        <v>37</v>
      </c>
      <c r="K445">
        <v>82.74</v>
      </c>
    </row>
    <row r="446" spans="1:11" x14ac:dyDescent="0.2">
      <c r="A446" t="s">
        <v>38</v>
      </c>
      <c r="B446" t="s">
        <v>55</v>
      </c>
      <c r="C446" t="s">
        <v>18</v>
      </c>
      <c r="D446" t="s">
        <v>19</v>
      </c>
      <c r="E446" t="s">
        <v>174</v>
      </c>
      <c r="F446">
        <v>240</v>
      </c>
      <c r="G446">
        <v>132.13999999999999</v>
      </c>
      <c r="H446">
        <v>76.41</v>
      </c>
      <c r="I446">
        <v>10.82</v>
      </c>
      <c r="J446">
        <v>4.33</v>
      </c>
      <c r="K446">
        <v>24.61</v>
      </c>
    </row>
    <row r="447" spans="1:11" x14ac:dyDescent="0.2">
      <c r="A447" t="s">
        <v>11</v>
      </c>
      <c r="B447" t="s">
        <v>52</v>
      </c>
      <c r="C447" t="s">
        <v>18</v>
      </c>
      <c r="D447" t="s">
        <v>19</v>
      </c>
      <c r="E447" t="s">
        <v>289</v>
      </c>
      <c r="F447" s="1">
        <v>10637.14</v>
      </c>
      <c r="G447" s="1">
        <v>5312.15</v>
      </c>
      <c r="H447" s="1">
        <v>2996.24</v>
      </c>
      <c r="I447">
        <v>344.64</v>
      </c>
      <c r="J447">
        <v>142.94999999999999</v>
      </c>
      <c r="K447">
        <v>979.19</v>
      </c>
    </row>
    <row r="448" spans="1:11" x14ac:dyDescent="0.2">
      <c r="A448" t="s">
        <v>71</v>
      </c>
      <c r="B448" t="s">
        <v>52</v>
      </c>
      <c r="C448" t="s">
        <v>18</v>
      </c>
      <c r="D448" t="s">
        <v>19</v>
      </c>
      <c r="E448" t="s">
        <v>227</v>
      </c>
      <c r="F448" s="1">
        <v>1263.52</v>
      </c>
      <c r="G448">
        <v>641.25</v>
      </c>
      <c r="H448">
        <v>271.24</v>
      </c>
      <c r="I448">
        <v>76.06</v>
      </c>
      <c r="J448">
        <v>16.2</v>
      </c>
      <c r="K448">
        <v>88.64</v>
      </c>
    </row>
    <row r="449" spans="1:11" x14ac:dyDescent="0.2">
      <c r="A449" t="s">
        <v>11</v>
      </c>
      <c r="B449" t="s">
        <v>52</v>
      </c>
      <c r="C449" t="s">
        <v>18</v>
      </c>
      <c r="D449" t="s">
        <v>19</v>
      </c>
      <c r="E449" t="s">
        <v>174</v>
      </c>
      <c r="F449">
        <v>385.6</v>
      </c>
      <c r="G449">
        <v>228.32</v>
      </c>
      <c r="H449">
        <v>153.34</v>
      </c>
      <c r="I449">
        <v>12.22</v>
      </c>
      <c r="J449">
        <v>15.66</v>
      </c>
      <c r="K449">
        <v>50.11</v>
      </c>
    </row>
    <row r="450" spans="1:11" x14ac:dyDescent="0.2">
      <c r="A450" t="s">
        <v>27</v>
      </c>
      <c r="B450" t="s">
        <v>52</v>
      </c>
      <c r="C450" t="s">
        <v>18</v>
      </c>
      <c r="D450" t="s">
        <v>19</v>
      </c>
      <c r="E450" t="s">
        <v>208</v>
      </c>
      <c r="F450">
        <v>89.28</v>
      </c>
      <c r="G450">
        <v>80.81</v>
      </c>
      <c r="H450">
        <v>50.77</v>
      </c>
      <c r="I450">
        <v>3.08</v>
      </c>
      <c r="J450">
        <v>-0.01</v>
      </c>
      <c r="K450">
        <v>16.59</v>
      </c>
    </row>
    <row r="451" spans="1:11" x14ac:dyDescent="0.2">
      <c r="A451" t="s">
        <v>85</v>
      </c>
      <c r="B451" t="s">
        <v>123</v>
      </c>
      <c r="C451" t="s">
        <v>18</v>
      </c>
      <c r="D451" t="s">
        <v>19</v>
      </c>
      <c r="E451" t="s">
        <v>259</v>
      </c>
      <c r="F451" s="1">
        <v>1382.4</v>
      </c>
      <c r="G451">
        <v>616.63</v>
      </c>
      <c r="H451">
        <v>356.17</v>
      </c>
      <c r="I451">
        <v>68.430000000000007</v>
      </c>
      <c r="J451" t="s">
        <v>37</v>
      </c>
      <c r="K451">
        <v>116.4</v>
      </c>
    </row>
    <row r="452" spans="1:11" x14ac:dyDescent="0.2">
      <c r="A452" t="s">
        <v>27</v>
      </c>
      <c r="B452" t="s">
        <v>253</v>
      </c>
      <c r="C452" t="s">
        <v>18</v>
      </c>
      <c r="D452" t="s">
        <v>19</v>
      </c>
      <c r="E452" t="s">
        <v>321</v>
      </c>
      <c r="F452" s="1">
        <v>6256.31</v>
      </c>
      <c r="G452" s="1">
        <v>2698.77</v>
      </c>
      <c r="H452" s="1">
        <v>1328.04</v>
      </c>
      <c r="I452">
        <v>207.08</v>
      </c>
      <c r="J452">
        <v>67.19</v>
      </c>
      <c r="K452">
        <v>434.01</v>
      </c>
    </row>
    <row r="453" spans="1:11" x14ac:dyDescent="0.2">
      <c r="A453" t="s">
        <v>27</v>
      </c>
      <c r="B453" t="s">
        <v>77</v>
      </c>
      <c r="C453" t="s">
        <v>18</v>
      </c>
      <c r="D453" t="s">
        <v>19</v>
      </c>
      <c r="E453" t="s">
        <v>143</v>
      </c>
      <c r="F453">
        <v>384.48</v>
      </c>
      <c r="G453">
        <v>153.18</v>
      </c>
      <c r="H453">
        <v>102.72</v>
      </c>
      <c r="I453">
        <v>12.11</v>
      </c>
      <c r="J453" t="s">
        <v>37</v>
      </c>
      <c r="K453">
        <v>33.08</v>
      </c>
    </row>
    <row r="454" spans="1:11" x14ac:dyDescent="0.2">
      <c r="A454" t="s">
        <v>85</v>
      </c>
      <c r="B454" t="e">
        <f>- WERNER ELECTRIC SUPPLY CO</f>
        <v>#NAME?</v>
      </c>
      <c r="C454" t="s">
        <v>18</v>
      </c>
      <c r="D454" t="s">
        <v>19</v>
      </c>
      <c r="E454" t="s">
        <v>121</v>
      </c>
      <c r="F454">
        <v>707.02</v>
      </c>
      <c r="G454">
        <v>361.37</v>
      </c>
      <c r="H454">
        <v>137.62</v>
      </c>
      <c r="I454">
        <v>45.53</v>
      </c>
      <c r="J454">
        <v>5.56</v>
      </c>
      <c r="K454">
        <v>44.32</v>
      </c>
    </row>
    <row r="455" spans="1:11" x14ac:dyDescent="0.2">
      <c r="A455" t="s">
        <v>85</v>
      </c>
      <c r="B455" t="e">
        <f>- MEDLER ELECTRIC CO INC</f>
        <v>#NAME?</v>
      </c>
      <c r="C455" t="s">
        <v>18</v>
      </c>
      <c r="D455" t="s">
        <v>19</v>
      </c>
      <c r="E455" t="s">
        <v>259</v>
      </c>
      <c r="F455" s="1">
        <v>7542.22</v>
      </c>
      <c r="G455" s="1">
        <v>3032.39</v>
      </c>
      <c r="H455" s="1">
        <v>1544.09</v>
      </c>
      <c r="I455">
        <v>313</v>
      </c>
      <c r="J455">
        <v>130.16999999999999</v>
      </c>
      <c r="K455">
        <v>497.23</v>
      </c>
    </row>
    <row r="456" spans="1:11" x14ac:dyDescent="0.2">
      <c r="A456" t="s">
        <v>21</v>
      </c>
      <c r="B456" t="e">
        <f>- MCNAUGHTON-MCKAY ELECTRIC CO</f>
        <v>#NAME?</v>
      </c>
      <c r="C456" t="s">
        <v>13</v>
      </c>
      <c r="D456" t="s">
        <v>19</v>
      </c>
      <c r="E456" t="s">
        <v>135</v>
      </c>
      <c r="F456" s="1">
        <v>1950.52</v>
      </c>
      <c r="G456">
        <v>878.57</v>
      </c>
      <c r="H456">
        <v>616.65</v>
      </c>
      <c r="I456">
        <v>69.239999999999995</v>
      </c>
      <c r="J456">
        <v>68.91</v>
      </c>
      <c r="K456">
        <v>198.57</v>
      </c>
    </row>
    <row r="457" spans="1:11" x14ac:dyDescent="0.2">
      <c r="A457" t="s">
        <v>85</v>
      </c>
      <c r="B457" t="e">
        <f>- BORDER STATES ELECTRIC</f>
        <v>#NAME?</v>
      </c>
      <c r="C457" t="s">
        <v>18</v>
      </c>
      <c r="D457" t="s">
        <v>19</v>
      </c>
      <c r="E457" t="s">
        <v>47</v>
      </c>
      <c r="F457">
        <v>81.36</v>
      </c>
      <c r="G457">
        <v>51.72</v>
      </c>
      <c r="H457">
        <v>25.32</v>
      </c>
      <c r="I457">
        <v>3.58</v>
      </c>
      <c r="J457">
        <v>3.21</v>
      </c>
      <c r="K457">
        <v>8.15</v>
      </c>
    </row>
    <row r="458" spans="1:11" x14ac:dyDescent="0.2">
      <c r="A458" t="s">
        <v>48</v>
      </c>
      <c r="B458" t="s">
        <v>77</v>
      </c>
      <c r="C458" t="s">
        <v>18</v>
      </c>
      <c r="D458" t="s">
        <v>19</v>
      </c>
      <c r="E458" t="s">
        <v>31</v>
      </c>
      <c r="F458">
        <v>190.44</v>
      </c>
      <c r="G458">
        <v>62.41</v>
      </c>
      <c r="H458">
        <v>30.34</v>
      </c>
      <c r="I458">
        <v>6.59</v>
      </c>
      <c r="J458" t="s">
        <v>37</v>
      </c>
      <c r="K458">
        <v>9.91</v>
      </c>
    </row>
    <row r="459" spans="1:11" x14ac:dyDescent="0.2">
      <c r="A459" t="s">
        <v>85</v>
      </c>
      <c r="B459" t="s">
        <v>77</v>
      </c>
      <c r="C459" t="s">
        <v>18</v>
      </c>
      <c r="D459" t="s">
        <v>19</v>
      </c>
      <c r="E459" t="s">
        <v>322</v>
      </c>
      <c r="F459" s="1">
        <v>2588</v>
      </c>
      <c r="G459" s="1">
        <v>1132.3900000000001</v>
      </c>
      <c r="H459">
        <v>182.25</v>
      </c>
      <c r="I459">
        <v>169</v>
      </c>
      <c r="J459">
        <v>93.25</v>
      </c>
      <c r="K459">
        <v>59.56</v>
      </c>
    </row>
    <row r="460" spans="1:11" x14ac:dyDescent="0.2">
      <c r="A460" t="s">
        <v>97</v>
      </c>
      <c r="B460" t="e">
        <f>- WOLBERG ELECTRICAL SUPPLY CO</f>
        <v>#NAME?</v>
      </c>
      <c r="C460" t="s">
        <v>35</v>
      </c>
      <c r="D460" t="s">
        <v>19</v>
      </c>
      <c r="E460" t="s">
        <v>301</v>
      </c>
      <c r="F460">
        <v>370.68</v>
      </c>
      <c r="G460">
        <v>208.16</v>
      </c>
      <c r="H460">
        <v>138.38</v>
      </c>
      <c r="I460">
        <v>14.98</v>
      </c>
      <c r="J460">
        <v>4.3099999999999996</v>
      </c>
      <c r="K460">
        <v>45.22</v>
      </c>
    </row>
    <row r="461" spans="1:11" x14ac:dyDescent="0.2">
      <c r="A461" t="s">
        <v>48</v>
      </c>
      <c r="B461" t="s">
        <v>17</v>
      </c>
      <c r="C461" t="s">
        <v>18</v>
      </c>
      <c r="D461" t="s">
        <v>19</v>
      </c>
      <c r="E461" t="s">
        <v>262</v>
      </c>
      <c r="F461">
        <v>500.4</v>
      </c>
      <c r="G461">
        <v>204.78</v>
      </c>
      <c r="H461">
        <v>60.25</v>
      </c>
      <c r="I461">
        <v>32.83</v>
      </c>
      <c r="J461">
        <v>15.57</v>
      </c>
      <c r="K461">
        <v>19.690000000000001</v>
      </c>
    </row>
    <row r="462" spans="1:11" x14ac:dyDescent="0.2">
      <c r="A462" t="s">
        <v>51</v>
      </c>
      <c r="B462" t="e">
        <f>- ELECTRIC SUPPLY CENTER CORP</f>
        <v>#NAME?</v>
      </c>
      <c r="C462" t="s">
        <v>35</v>
      </c>
      <c r="D462" t="s">
        <v>19</v>
      </c>
      <c r="E462" t="s">
        <v>177</v>
      </c>
      <c r="F462">
        <v>96</v>
      </c>
      <c r="G462">
        <v>54.3</v>
      </c>
      <c r="H462">
        <v>24.95</v>
      </c>
      <c r="I462">
        <v>6.14</v>
      </c>
      <c r="J462">
        <v>1.1499999999999999</v>
      </c>
      <c r="K462">
        <v>8.15</v>
      </c>
    </row>
    <row r="463" spans="1:11" x14ac:dyDescent="0.2">
      <c r="A463" t="s">
        <v>21</v>
      </c>
      <c r="B463" t="s">
        <v>79</v>
      </c>
      <c r="C463" t="s">
        <v>13</v>
      </c>
      <c r="D463" t="s">
        <v>19</v>
      </c>
      <c r="E463" t="s">
        <v>74</v>
      </c>
      <c r="F463">
        <v>770.7</v>
      </c>
      <c r="G463">
        <v>364.18</v>
      </c>
      <c r="H463">
        <v>236.37</v>
      </c>
      <c r="I463">
        <v>44.08</v>
      </c>
      <c r="J463">
        <v>11.01</v>
      </c>
      <c r="K463">
        <v>77.25</v>
      </c>
    </row>
    <row r="464" spans="1:11" x14ac:dyDescent="0.2">
      <c r="A464" t="s">
        <v>33</v>
      </c>
      <c r="B464" t="s">
        <v>242</v>
      </c>
      <c r="C464" t="s">
        <v>13</v>
      </c>
      <c r="D464" t="s">
        <v>19</v>
      </c>
      <c r="E464" t="s">
        <v>72</v>
      </c>
      <c r="F464" s="1">
        <v>1094.26</v>
      </c>
      <c r="G464">
        <v>589.16</v>
      </c>
      <c r="H464">
        <v>361.55</v>
      </c>
      <c r="I464">
        <v>51.87</v>
      </c>
      <c r="J464">
        <v>16.21</v>
      </c>
      <c r="K464">
        <v>118.16</v>
      </c>
    </row>
    <row r="465" spans="1:11" x14ac:dyDescent="0.2">
      <c r="A465" t="s">
        <v>27</v>
      </c>
      <c r="B465" t="s">
        <v>30</v>
      </c>
      <c r="C465" t="s">
        <v>18</v>
      </c>
      <c r="D465" t="s">
        <v>19</v>
      </c>
      <c r="E465" t="s">
        <v>266</v>
      </c>
      <c r="F465">
        <v>547</v>
      </c>
      <c r="G465">
        <v>262.5</v>
      </c>
      <c r="H465">
        <v>148.28</v>
      </c>
      <c r="I465">
        <v>28.61</v>
      </c>
      <c r="J465">
        <v>9.5500000000000007</v>
      </c>
      <c r="K465">
        <v>48.46</v>
      </c>
    </row>
    <row r="466" spans="1:11" x14ac:dyDescent="0.2">
      <c r="A466" t="s">
        <v>27</v>
      </c>
      <c r="B466" t="s">
        <v>318</v>
      </c>
      <c r="C466" t="s">
        <v>13</v>
      </c>
      <c r="D466" t="s">
        <v>19</v>
      </c>
      <c r="E466" t="s">
        <v>323</v>
      </c>
      <c r="F466">
        <v>890.5</v>
      </c>
      <c r="G466">
        <v>512.02</v>
      </c>
      <c r="H466">
        <v>338.38</v>
      </c>
      <c r="I466">
        <v>29.56</v>
      </c>
      <c r="J466">
        <v>49.04</v>
      </c>
      <c r="K466">
        <v>110.59</v>
      </c>
    </row>
    <row r="467" spans="1:11" x14ac:dyDescent="0.2">
      <c r="A467" t="s">
        <v>51</v>
      </c>
      <c r="B467" t="s">
        <v>92</v>
      </c>
      <c r="C467" t="s">
        <v>18</v>
      </c>
      <c r="D467" t="s">
        <v>19</v>
      </c>
      <c r="E467" t="s">
        <v>59</v>
      </c>
      <c r="F467">
        <v>63</v>
      </c>
      <c r="G467">
        <v>30.57</v>
      </c>
      <c r="H467">
        <v>22.51</v>
      </c>
      <c r="I467">
        <v>3.92</v>
      </c>
      <c r="J467" t="s">
        <v>37</v>
      </c>
      <c r="K467">
        <v>7.36</v>
      </c>
    </row>
    <row r="468" spans="1:11" x14ac:dyDescent="0.2">
      <c r="A468" t="s">
        <v>38</v>
      </c>
      <c r="B468" t="s">
        <v>92</v>
      </c>
      <c r="C468" t="s">
        <v>18</v>
      </c>
      <c r="D468" t="s">
        <v>19</v>
      </c>
      <c r="E468" t="s">
        <v>220</v>
      </c>
      <c r="F468">
        <v>315</v>
      </c>
      <c r="G468">
        <v>152.84</v>
      </c>
      <c r="H468">
        <v>112.56</v>
      </c>
      <c r="I468">
        <v>14.14</v>
      </c>
      <c r="J468" t="s">
        <v>37</v>
      </c>
      <c r="K468">
        <v>36.78</v>
      </c>
    </row>
    <row r="469" spans="1:11" x14ac:dyDescent="0.2">
      <c r="A469" t="s">
        <v>16</v>
      </c>
      <c r="B469" t="s">
        <v>324</v>
      </c>
      <c r="C469" t="s">
        <v>13</v>
      </c>
      <c r="D469" t="s">
        <v>19</v>
      </c>
      <c r="E469" t="s">
        <v>325</v>
      </c>
      <c r="F469">
        <v>321.36</v>
      </c>
      <c r="G469">
        <v>194.22</v>
      </c>
      <c r="H469">
        <v>135.07</v>
      </c>
      <c r="I469">
        <v>22.33</v>
      </c>
      <c r="J469" t="s">
        <v>37</v>
      </c>
      <c r="K469">
        <v>44.14</v>
      </c>
    </row>
    <row r="470" spans="1:11" x14ac:dyDescent="0.2">
      <c r="A470" t="s">
        <v>27</v>
      </c>
      <c r="B470" t="s">
        <v>57</v>
      </c>
      <c r="C470" t="s">
        <v>18</v>
      </c>
      <c r="D470" t="s">
        <v>19</v>
      </c>
      <c r="E470" t="s">
        <v>128</v>
      </c>
      <c r="F470">
        <v>864.9</v>
      </c>
      <c r="G470">
        <v>408.05</v>
      </c>
      <c r="H470">
        <v>287.58999999999997</v>
      </c>
      <c r="I470">
        <v>28.54</v>
      </c>
      <c r="J470">
        <v>10.56</v>
      </c>
      <c r="K470">
        <v>95.82</v>
      </c>
    </row>
    <row r="471" spans="1:11" x14ac:dyDescent="0.2">
      <c r="A471" t="s">
        <v>21</v>
      </c>
      <c r="B471" t="s">
        <v>57</v>
      </c>
      <c r="C471" t="s">
        <v>18</v>
      </c>
      <c r="D471" t="s">
        <v>19</v>
      </c>
      <c r="E471" t="s">
        <v>80</v>
      </c>
      <c r="F471" s="1">
        <v>3349</v>
      </c>
      <c r="G471" s="1">
        <v>1562.82</v>
      </c>
      <c r="H471">
        <v>918.76</v>
      </c>
      <c r="I471">
        <v>185.87</v>
      </c>
      <c r="J471">
        <v>188.73</v>
      </c>
      <c r="K471">
        <v>306.12</v>
      </c>
    </row>
    <row r="472" spans="1:11" x14ac:dyDescent="0.2">
      <c r="A472" t="s">
        <v>33</v>
      </c>
      <c r="B472" t="s">
        <v>94</v>
      </c>
      <c r="C472" t="s">
        <v>13</v>
      </c>
      <c r="D472" t="s">
        <v>19</v>
      </c>
      <c r="E472" t="s">
        <v>322</v>
      </c>
      <c r="F472">
        <v>400.24</v>
      </c>
      <c r="G472">
        <v>135.05000000000001</v>
      </c>
      <c r="H472">
        <v>65.569999999999993</v>
      </c>
      <c r="I472">
        <v>12.41</v>
      </c>
      <c r="J472">
        <v>2.0699999999999998</v>
      </c>
      <c r="K472">
        <v>21.43</v>
      </c>
    </row>
    <row r="473" spans="1:11" x14ac:dyDescent="0.2">
      <c r="A473" t="s">
        <v>51</v>
      </c>
      <c r="B473" t="s">
        <v>95</v>
      </c>
      <c r="C473" t="s">
        <v>13</v>
      </c>
      <c r="D473" t="s">
        <v>19</v>
      </c>
      <c r="E473" t="s">
        <v>134</v>
      </c>
      <c r="F473">
        <v>507.72</v>
      </c>
      <c r="G473">
        <v>299.44</v>
      </c>
      <c r="H473">
        <v>210.86</v>
      </c>
      <c r="I473">
        <v>23.96</v>
      </c>
      <c r="J473">
        <v>34.799999999999997</v>
      </c>
      <c r="K473">
        <v>68.91</v>
      </c>
    </row>
    <row r="474" spans="1:11" x14ac:dyDescent="0.2">
      <c r="A474" t="s">
        <v>71</v>
      </c>
      <c r="B474" t="s">
        <v>95</v>
      </c>
      <c r="C474" t="s">
        <v>13</v>
      </c>
      <c r="D474" t="s">
        <v>19</v>
      </c>
      <c r="E474" t="s">
        <v>101</v>
      </c>
      <c r="F474">
        <v>196</v>
      </c>
      <c r="G474">
        <v>73.09</v>
      </c>
      <c r="H474">
        <v>40.51</v>
      </c>
      <c r="I474">
        <v>9.02</v>
      </c>
      <c r="J474" t="s">
        <v>37</v>
      </c>
      <c r="K474">
        <v>13.24</v>
      </c>
    </row>
    <row r="475" spans="1:11" x14ac:dyDescent="0.2">
      <c r="A475" t="s">
        <v>21</v>
      </c>
      <c r="B475" t="s">
        <v>112</v>
      </c>
      <c r="C475" t="s">
        <v>18</v>
      </c>
      <c r="D475" t="s">
        <v>19</v>
      </c>
      <c r="E475" t="s">
        <v>309</v>
      </c>
      <c r="F475">
        <v>782</v>
      </c>
      <c r="G475">
        <v>411.41</v>
      </c>
      <c r="H475">
        <v>68.33</v>
      </c>
      <c r="I475">
        <v>46.84</v>
      </c>
      <c r="J475" t="s">
        <v>37</v>
      </c>
      <c r="K475">
        <v>22.33</v>
      </c>
    </row>
    <row r="476" spans="1:11" x14ac:dyDescent="0.2">
      <c r="A476" t="s">
        <v>51</v>
      </c>
      <c r="B476" t="s">
        <v>181</v>
      </c>
      <c r="C476" t="s">
        <v>18</v>
      </c>
      <c r="D476" t="s">
        <v>19</v>
      </c>
      <c r="E476" t="s">
        <v>72</v>
      </c>
      <c r="F476">
        <v>979.94</v>
      </c>
      <c r="G476">
        <v>483.78</v>
      </c>
      <c r="H476">
        <v>274.69</v>
      </c>
      <c r="I476">
        <v>43.02</v>
      </c>
      <c r="J476">
        <v>17.43</v>
      </c>
      <c r="K476">
        <v>91.53</v>
      </c>
    </row>
    <row r="477" spans="1:11" x14ac:dyDescent="0.2">
      <c r="A477" t="s">
        <v>33</v>
      </c>
      <c r="B477" t="s">
        <v>12</v>
      </c>
      <c r="C477" t="s">
        <v>13</v>
      </c>
      <c r="D477" t="s">
        <v>19</v>
      </c>
      <c r="E477" t="s">
        <v>326</v>
      </c>
      <c r="F477">
        <v>95.64</v>
      </c>
      <c r="G477">
        <v>50.87</v>
      </c>
      <c r="H477">
        <v>24.47</v>
      </c>
      <c r="I477">
        <v>6.28</v>
      </c>
      <c r="J477" t="s">
        <v>37</v>
      </c>
      <c r="K477">
        <v>8.15</v>
      </c>
    </row>
    <row r="478" spans="1:11" x14ac:dyDescent="0.2">
      <c r="A478" t="s">
        <v>51</v>
      </c>
      <c r="B478" t="s">
        <v>17</v>
      </c>
      <c r="C478" t="s">
        <v>18</v>
      </c>
      <c r="D478" t="s">
        <v>19</v>
      </c>
      <c r="E478" t="s">
        <v>151</v>
      </c>
      <c r="F478">
        <v>429.5</v>
      </c>
      <c r="G478">
        <v>163.22</v>
      </c>
      <c r="H478">
        <v>87.43</v>
      </c>
      <c r="I478">
        <v>20.79</v>
      </c>
      <c r="J478">
        <v>4.17</v>
      </c>
      <c r="K478">
        <v>29.13</v>
      </c>
    </row>
    <row r="479" spans="1:11" x14ac:dyDescent="0.2">
      <c r="A479" t="s">
        <v>33</v>
      </c>
      <c r="B479" t="s">
        <v>17</v>
      </c>
      <c r="C479" t="s">
        <v>18</v>
      </c>
      <c r="D479" t="s">
        <v>19</v>
      </c>
      <c r="E479" t="s">
        <v>111</v>
      </c>
      <c r="F479">
        <v>222.5</v>
      </c>
      <c r="G479">
        <v>94.34</v>
      </c>
      <c r="H479">
        <v>62.08</v>
      </c>
      <c r="I479">
        <v>14.15</v>
      </c>
      <c r="J479">
        <v>6.76</v>
      </c>
      <c r="K479">
        <v>20.69</v>
      </c>
    </row>
    <row r="480" spans="1:11" x14ac:dyDescent="0.2">
      <c r="A480" t="s">
        <v>97</v>
      </c>
      <c r="B480" t="s">
        <v>17</v>
      </c>
      <c r="C480" t="s">
        <v>18</v>
      </c>
      <c r="D480" t="s">
        <v>19</v>
      </c>
      <c r="E480" t="s">
        <v>145</v>
      </c>
      <c r="F480">
        <v>222.5</v>
      </c>
      <c r="G480">
        <v>94.34</v>
      </c>
      <c r="H480">
        <v>62.08</v>
      </c>
      <c r="I480">
        <v>9.23</v>
      </c>
      <c r="J480">
        <v>4.12</v>
      </c>
      <c r="K480">
        <v>20.69</v>
      </c>
    </row>
    <row r="481" spans="1:11" x14ac:dyDescent="0.2">
      <c r="A481" t="s">
        <v>85</v>
      </c>
      <c r="B481" t="s">
        <v>327</v>
      </c>
      <c r="C481" t="s">
        <v>13</v>
      </c>
      <c r="D481" t="s">
        <v>19</v>
      </c>
      <c r="E481" t="s">
        <v>61</v>
      </c>
      <c r="F481" s="1">
        <v>1560.4</v>
      </c>
      <c r="G481">
        <v>851.85</v>
      </c>
      <c r="H481">
        <v>537.35</v>
      </c>
      <c r="I481">
        <v>74.900000000000006</v>
      </c>
      <c r="J481">
        <v>95.87</v>
      </c>
      <c r="K481">
        <v>179.04</v>
      </c>
    </row>
    <row r="482" spans="1:11" x14ac:dyDescent="0.2">
      <c r="A482" t="s">
        <v>16</v>
      </c>
      <c r="B482" t="s">
        <v>311</v>
      </c>
      <c r="C482" t="s">
        <v>13</v>
      </c>
      <c r="D482" t="s">
        <v>19</v>
      </c>
      <c r="E482" t="s">
        <v>218</v>
      </c>
      <c r="F482">
        <v>674.24</v>
      </c>
      <c r="G482">
        <v>364.1</v>
      </c>
      <c r="H482">
        <v>241.41</v>
      </c>
      <c r="I482">
        <v>29.8</v>
      </c>
      <c r="J482">
        <v>5.52</v>
      </c>
      <c r="K482">
        <v>80.44</v>
      </c>
    </row>
    <row r="483" spans="1:11" x14ac:dyDescent="0.2">
      <c r="A483" t="s">
        <v>27</v>
      </c>
      <c r="B483" t="s">
        <v>52</v>
      </c>
      <c r="C483" t="s">
        <v>18</v>
      </c>
      <c r="D483" t="s">
        <v>19</v>
      </c>
      <c r="E483" t="s">
        <v>319</v>
      </c>
      <c r="F483" s="1">
        <v>7050.78</v>
      </c>
      <c r="G483" s="1">
        <v>4303.28</v>
      </c>
      <c r="H483" s="1">
        <v>2797.74</v>
      </c>
      <c r="I483">
        <v>448.43</v>
      </c>
      <c r="J483">
        <v>257.48</v>
      </c>
      <c r="K483">
        <v>914.33</v>
      </c>
    </row>
    <row r="484" spans="1:11" x14ac:dyDescent="0.2">
      <c r="A484" t="s">
        <v>16</v>
      </c>
      <c r="B484" t="s">
        <v>52</v>
      </c>
      <c r="C484" t="s">
        <v>18</v>
      </c>
      <c r="D484" t="s">
        <v>19</v>
      </c>
      <c r="E484" t="s">
        <v>257</v>
      </c>
      <c r="F484">
        <v>424.92</v>
      </c>
      <c r="G484">
        <v>210.37</v>
      </c>
      <c r="H484">
        <v>119.72</v>
      </c>
      <c r="I484">
        <v>29.32</v>
      </c>
      <c r="J484">
        <v>6.38</v>
      </c>
      <c r="K484">
        <v>39.130000000000003</v>
      </c>
    </row>
    <row r="485" spans="1:11" x14ac:dyDescent="0.2">
      <c r="A485" t="s">
        <v>21</v>
      </c>
      <c r="B485" t="s">
        <v>315</v>
      </c>
      <c r="C485" t="s">
        <v>13</v>
      </c>
      <c r="D485" t="s">
        <v>19</v>
      </c>
      <c r="E485" t="s">
        <v>271</v>
      </c>
      <c r="F485" s="1">
        <v>3487.92</v>
      </c>
      <c r="G485" s="1">
        <v>1148.45</v>
      </c>
      <c r="H485">
        <v>683.73</v>
      </c>
      <c r="I485">
        <v>127.66</v>
      </c>
      <c r="J485">
        <v>111.63</v>
      </c>
      <c r="K485">
        <v>227.81</v>
      </c>
    </row>
    <row r="486" spans="1:11" x14ac:dyDescent="0.2">
      <c r="A486" t="s">
        <v>43</v>
      </c>
      <c r="B486" t="s">
        <v>30</v>
      </c>
      <c r="C486" t="s">
        <v>18</v>
      </c>
      <c r="D486" t="s">
        <v>19</v>
      </c>
      <c r="E486" t="s">
        <v>151</v>
      </c>
      <c r="F486">
        <v>163.19999999999999</v>
      </c>
      <c r="G486">
        <v>67.14</v>
      </c>
      <c r="H486">
        <v>45.26</v>
      </c>
      <c r="I486">
        <v>5.52</v>
      </c>
      <c r="J486" t="s">
        <v>37</v>
      </c>
      <c r="K486">
        <v>15.08</v>
      </c>
    </row>
    <row r="487" spans="1:11" x14ac:dyDescent="0.2">
      <c r="A487" t="s">
        <v>11</v>
      </c>
      <c r="B487" t="s">
        <v>328</v>
      </c>
      <c r="C487" t="s">
        <v>13</v>
      </c>
      <c r="D487" t="s">
        <v>19</v>
      </c>
      <c r="E487" t="s">
        <v>65</v>
      </c>
      <c r="F487">
        <v>125.48</v>
      </c>
      <c r="G487">
        <v>63.88</v>
      </c>
      <c r="H487">
        <v>44.16</v>
      </c>
      <c r="I487">
        <v>6.99</v>
      </c>
      <c r="J487">
        <v>3.78</v>
      </c>
      <c r="K487">
        <v>14.71</v>
      </c>
    </row>
    <row r="488" spans="1:11" x14ac:dyDescent="0.2">
      <c r="A488" t="s">
        <v>51</v>
      </c>
      <c r="B488" t="s">
        <v>55</v>
      </c>
      <c r="C488" t="s">
        <v>18</v>
      </c>
      <c r="D488" t="s">
        <v>19</v>
      </c>
      <c r="E488" t="s">
        <v>175</v>
      </c>
      <c r="F488">
        <v>275</v>
      </c>
      <c r="G488">
        <v>191.11</v>
      </c>
      <c r="H488">
        <v>126.59</v>
      </c>
      <c r="I488">
        <v>12.76</v>
      </c>
      <c r="J488" t="s">
        <v>37</v>
      </c>
      <c r="K488">
        <v>41.37</v>
      </c>
    </row>
    <row r="489" spans="1:11" x14ac:dyDescent="0.2">
      <c r="A489" t="s">
        <v>16</v>
      </c>
      <c r="B489" t="s">
        <v>55</v>
      </c>
      <c r="C489" t="s">
        <v>18</v>
      </c>
      <c r="D489" t="s">
        <v>19</v>
      </c>
      <c r="E489" t="s">
        <v>329</v>
      </c>
      <c r="F489">
        <v>557.96</v>
      </c>
      <c r="G489">
        <v>250.55</v>
      </c>
      <c r="H489">
        <v>122.94</v>
      </c>
      <c r="I489">
        <v>29.4</v>
      </c>
      <c r="J489" t="s">
        <v>37</v>
      </c>
      <c r="K489">
        <v>40.18</v>
      </c>
    </row>
    <row r="490" spans="1:11" x14ac:dyDescent="0.2">
      <c r="A490" t="s">
        <v>51</v>
      </c>
      <c r="B490" t="s">
        <v>133</v>
      </c>
      <c r="C490" t="s">
        <v>13</v>
      </c>
      <c r="D490" t="s">
        <v>19</v>
      </c>
      <c r="E490" t="s">
        <v>266</v>
      </c>
      <c r="F490">
        <v>353.02</v>
      </c>
      <c r="G490">
        <v>163.43</v>
      </c>
      <c r="H490">
        <v>103.04</v>
      </c>
      <c r="I490">
        <v>21.04</v>
      </c>
      <c r="J490">
        <v>15.31</v>
      </c>
      <c r="K490">
        <v>34.33</v>
      </c>
    </row>
    <row r="491" spans="1:11" x14ac:dyDescent="0.2">
      <c r="A491" t="s">
        <v>16</v>
      </c>
      <c r="B491" t="s">
        <v>330</v>
      </c>
      <c r="C491" t="s">
        <v>13</v>
      </c>
      <c r="D491" t="s">
        <v>19</v>
      </c>
      <c r="E491" t="s">
        <v>173</v>
      </c>
      <c r="F491">
        <v>844.92</v>
      </c>
      <c r="G491">
        <v>487.47</v>
      </c>
      <c r="H491">
        <v>298.8</v>
      </c>
      <c r="I491">
        <v>27.71</v>
      </c>
      <c r="J491">
        <v>-17.559999999999999</v>
      </c>
      <c r="K491">
        <v>99.56</v>
      </c>
    </row>
    <row r="492" spans="1:11" x14ac:dyDescent="0.2">
      <c r="A492" t="s">
        <v>51</v>
      </c>
      <c r="B492" t="s">
        <v>202</v>
      </c>
      <c r="C492" t="s">
        <v>18</v>
      </c>
      <c r="D492" t="s">
        <v>19</v>
      </c>
      <c r="E492" t="s">
        <v>269</v>
      </c>
      <c r="F492">
        <v>179.55</v>
      </c>
      <c r="G492">
        <v>61.1</v>
      </c>
      <c r="H492">
        <v>36.1</v>
      </c>
      <c r="I492">
        <v>5.76</v>
      </c>
      <c r="J492">
        <v>1.95</v>
      </c>
      <c r="K492">
        <v>12.03</v>
      </c>
    </row>
    <row r="493" spans="1:11" x14ac:dyDescent="0.2">
      <c r="A493" t="s">
        <v>33</v>
      </c>
      <c r="B493" t="s">
        <v>203</v>
      </c>
      <c r="C493" t="s">
        <v>13</v>
      </c>
      <c r="D493" t="s">
        <v>19</v>
      </c>
      <c r="E493" t="s">
        <v>111</v>
      </c>
      <c r="F493">
        <v>424.68</v>
      </c>
      <c r="G493">
        <v>151.94</v>
      </c>
      <c r="H493">
        <v>85.81</v>
      </c>
      <c r="I493">
        <v>29.35</v>
      </c>
      <c r="J493">
        <v>10.99</v>
      </c>
      <c r="K493">
        <v>28.59</v>
      </c>
    </row>
    <row r="494" spans="1:11" x14ac:dyDescent="0.2">
      <c r="A494" t="s">
        <v>38</v>
      </c>
      <c r="B494" t="s">
        <v>92</v>
      </c>
      <c r="C494" t="s">
        <v>18</v>
      </c>
      <c r="D494" t="s">
        <v>19</v>
      </c>
      <c r="E494" t="s">
        <v>142</v>
      </c>
      <c r="F494">
        <v>189</v>
      </c>
      <c r="G494">
        <v>90.41</v>
      </c>
      <c r="H494">
        <v>66.239999999999995</v>
      </c>
      <c r="I494">
        <v>7.82</v>
      </c>
      <c r="J494" t="s">
        <v>37</v>
      </c>
      <c r="K494">
        <v>22.07</v>
      </c>
    </row>
    <row r="495" spans="1:11" x14ac:dyDescent="0.2">
      <c r="A495" t="s">
        <v>11</v>
      </c>
      <c r="B495" t="s">
        <v>277</v>
      </c>
      <c r="C495" t="s">
        <v>13</v>
      </c>
      <c r="D495" t="s">
        <v>19</v>
      </c>
      <c r="E495" t="s">
        <v>186</v>
      </c>
      <c r="F495">
        <v>536.64</v>
      </c>
      <c r="G495">
        <v>361.17</v>
      </c>
      <c r="H495">
        <v>270.14</v>
      </c>
      <c r="I495">
        <v>17.66</v>
      </c>
      <c r="J495">
        <v>16.97</v>
      </c>
      <c r="K495">
        <v>88.28</v>
      </c>
    </row>
    <row r="496" spans="1:11" x14ac:dyDescent="0.2">
      <c r="A496" t="s">
        <v>48</v>
      </c>
      <c r="B496" t="s">
        <v>95</v>
      </c>
      <c r="C496" t="s">
        <v>13</v>
      </c>
      <c r="D496" t="s">
        <v>19</v>
      </c>
      <c r="E496" t="s">
        <v>193</v>
      </c>
      <c r="F496">
        <v>313.98</v>
      </c>
      <c r="G496">
        <v>83.36</v>
      </c>
      <c r="H496">
        <v>34.92</v>
      </c>
      <c r="I496">
        <v>14.1</v>
      </c>
      <c r="J496" t="s">
        <v>37</v>
      </c>
      <c r="K496">
        <v>11.63</v>
      </c>
    </row>
    <row r="497" spans="1:11" x14ac:dyDescent="0.2">
      <c r="A497" t="s">
        <v>48</v>
      </c>
      <c r="B497" t="s">
        <v>95</v>
      </c>
      <c r="C497" t="s">
        <v>13</v>
      </c>
      <c r="D497" t="s">
        <v>19</v>
      </c>
      <c r="E497" t="s">
        <v>65</v>
      </c>
      <c r="F497">
        <v>232.08</v>
      </c>
      <c r="G497">
        <v>91.03</v>
      </c>
      <c r="H497">
        <v>60.35</v>
      </c>
      <c r="I497">
        <v>12.67</v>
      </c>
      <c r="J497">
        <v>6.55</v>
      </c>
      <c r="K497">
        <v>20.11</v>
      </c>
    </row>
    <row r="498" spans="1:11" x14ac:dyDescent="0.2">
      <c r="A498" t="s">
        <v>97</v>
      </c>
      <c r="B498" t="s">
        <v>95</v>
      </c>
      <c r="C498" t="s">
        <v>13</v>
      </c>
      <c r="D498" t="s">
        <v>19</v>
      </c>
      <c r="E498" t="s">
        <v>301</v>
      </c>
      <c r="F498" s="1">
        <v>1125.96</v>
      </c>
      <c r="G498">
        <v>393.16</v>
      </c>
      <c r="H498">
        <v>286.67</v>
      </c>
      <c r="I498">
        <v>61.03</v>
      </c>
      <c r="J498">
        <v>69.17</v>
      </c>
      <c r="K498">
        <v>95.52</v>
      </c>
    </row>
    <row r="499" spans="1:11" x14ac:dyDescent="0.2">
      <c r="A499" t="s">
        <v>11</v>
      </c>
      <c r="B499" t="s">
        <v>112</v>
      </c>
      <c r="C499" t="s">
        <v>18</v>
      </c>
      <c r="D499" t="s">
        <v>19</v>
      </c>
      <c r="E499" t="s">
        <v>59</v>
      </c>
      <c r="F499">
        <v>262.8</v>
      </c>
      <c r="G499">
        <v>121.79</v>
      </c>
      <c r="H499">
        <v>90.53</v>
      </c>
      <c r="I499">
        <v>11.9</v>
      </c>
      <c r="J499" t="s">
        <v>37</v>
      </c>
      <c r="K499">
        <v>30.16</v>
      </c>
    </row>
    <row r="500" spans="1:11" x14ac:dyDescent="0.2">
      <c r="A500" t="s">
        <v>43</v>
      </c>
      <c r="B500" t="e">
        <f>- WERNER ELECTRIC SUPPLY CO</f>
        <v>#NAME?</v>
      </c>
      <c r="C500" t="s">
        <v>18</v>
      </c>
      <c r="D500" t="s">
        <v>19</v>
      </c>
      <c r="E500" t="s">
        <v>141</v>
      </c>
      <c r="F500" s="1">
        <v>1056.72</v>
      </c>
      <c r="G500">
        <v>506.29</v>
      </c>
      <c r="H500">
        <v>114.2</v>
      </c>
      <c r="I500">
        <v>37.619999999999997</v>
      </c>
      <c r="J500">
        <v>7.33</v>
      </c>
      <c r="K500">
        <v>37.32</v>
      </c>
    </row>
    <row r="501" spans="1:11" x14ac:dyDescent="0.2">
      <c r="A501" t="s">
        <v>43</v>
      </c>
      <c r="B501" t="e">
        <f>- WABASH ELECTRIC SUPPLY</f>
        <v>#NAME?</v>
      </c>
      <c r="C501" t="s">
        <v>13</v>
      </c>
      <c r="D501" t="s">
        <v>19</v>
      </c>
      <c r="E501" t="s">
        <v>321</v>
      </c>
      <c r="F501">
        <v>948.04</v>
      </c>
      <c r="G501">
        <v>406.52</v>
      </c>
      <c r="H501">
        <v>237.82</v>
      </c>
      <c r="I501">
        <v>33.85</v>
      </c>
      <c r="J501">
        <v>26.22</v>
      </c>
      <c r="K501">
        <v>77.72</v>
      </c>
    </row>
    <row r="502" spans="1:11" x14ac:dyDescent="0.2">
      <c r="A502" t="s">
        <v>27</v>
      </c>
      <c r="B502" t="e">
        <f>- RAYMOND DE STEIGER</f>
        <v>#NAME?</v>
      </c>
      <c r="C502" t="s">
        <v>13</v>
      </c>
      <c r="D502" t="s">
        <v>19</v>
      </c>
      <c r="E502" t="s">
        <v>31</v>
      </c>
      <c r="F502">
        <v>379.32</v>
      </c>
      <c r="G502">
        <v>135.55000000000001</v>
      </c>
      <c r="H502">
        <v>89.66</v>
      </c>
      <c r="I502">
        <v>24.09</v>
      </c>
      <c r="J502">
        <v>3.71</v>
      </c>
      <c r="K502">
        <v>29.3</v>
      </c>
    </row>
    <row r="503" spans="1:11" x14ac:dyDescent="0.2">
      <c r="A503" t="s">
        <v>85</v>
      </c>
      <c r="B503" t="e">
        <f>- FRENCH GERLEMAN</f>
        <v>#NAME?</v>
      </c>
      <c r="C503" t="s">
        <v>18</v>
      </c>
      <c r="D503" t="s">
        <v>19</v>
      </c>
      <c r="E503" t="s">
        <v>331</v>
      </c>
      <c r="F503">
        <v>680.68</v>
      </c>
      <c r="G503">
        <v>337.82</v>
      </c>
      <c r="H503">
        <v>237.17</v>
      </c>
      <c r="I503">
        <v>45.74</v>
      </c>
      <c r="J503">
        <v>5.49</v>
      </c>
      <c r="K503">
        <v>77.510000000000005</v>
      </c>
    </row>
    <row r="504" spans="1:11" x14ac:dyDescent="0.2">
      <c r="A504" t="s">
        <v>27</v>
      </c>
      <c r="B504" t="e">
        <f>- CRUM ELECTRIC SUPPLY CO</f>
        <v>#NAME?</v>
      </c>
      <c r="C504" t="s">
        <v>13</v>
      </c>
      <c r="D504" t="s">
        <v>19</v>
      </c>
      <c r="E504" t="s">
        <v>186</v>
      </c>
      <c r="F504">
        <v>800.22</v>
      </c>
      <c r="G504">
        <v>495</v>
      </c>
      <c r="H504">
        <v>331.25</v>
      </c>
      <c r="I504">
        <v>30.73</v>
      </c>
      <c r="J504">
        <v>48.25</v>
      </c>
      <c r="K504">
        <v>108.26</v>
      </c>
    </row>
    <row r="505" spans="1:11" x14ac:dyDescent="0.2">
      <c r="A505" t="s">
        <v>11</v>
      </c>
      <c r="B505" t="e">
        <f>- BORDER STATES ELECTRIC</f>
        <v>#NAME?</v>
      </c>
      <c r="C505" t="s">
        <v>18</v>
      </c>
      <c r="D505" t="s">
        <v>19</v>
      </c>
      <c r="E505" t="s">
        <v>87</v>
      </c>
      <c r="F505" s="1">
        <v>8392.4599999999991</v>
      </c>
      <c r="G505" s="1">
        <v>4877.0600000000004</v>
      </c>
      <c r="H505" s="1">
        <v>2916.11</v>
      </c>
      <c r="I505">
        <v>304.64999999999998</v>
      </c>
      <c r="J505">
        <v>254.33</v>
      </c>
      <c r="K505">
        <v>953.01</v>
      </c>
    </row>
    <row r="506" spans="1:11" x14ac:dyDescent="0.2">
      <c r="A506" t="s">
        <v>38</v>
      </c>
      <c r="B506" t="s">
        <v>57</v>
      </c>
      <c r="C506" t="s">
        <v>18</v>
      </c>
      <c r="D506" t="s">
        <v>19</v>
      </c>
      <c r="E506" t="s">
        <v>66</v>
      </c>
      <c r="F506" s="1">
        <v>14252.86</v>
      </c>
      <c r="G506" s="1">
        <v>8021.83</v>
      </c>
      <c r="H506" s="1">
        <v>4941.55</v>
      </c>
      <c r="I506">
        <v>520.23</v>
      </c>
      <c r="J506">
        <v>195.66</v>
      </c>
      <c r="K506" s="1">
        <v>1646.47</v>
      </c>
    </row>
    <row r="507" spans="1:11" x14ac:dyDescent="0.2">
      <c r="A507" t="s">
        <v>27</v>
      </c>
      <c r="B507" t="s">
        <v>57</v>
      </c>
      <c r="C507" t="s">
        <v>18</v>
      </c>
      <c r="D507" t="s">
        <v>19</v>
      </c>
      <c r="E507" t="s">
        <v>148</v>
      </c>
      <c r="F507">
        <v>373.22</v>
      </c>
      <c r="G507">
        <v>218.52</v>
      </c>
      <c r="H507">
        <v>143.52000000000001</v>
      </c>
      <c r="I507">
        <v>18.29</v>
      </c>
      <c r="J507">
        <v>4.53</v>
      </c>
      <c r="K507">
        <v>47.82</v>
      </c>
    </row>
    <row r="508" spans="1:11" x14ac:dyDescent="0.2">
      <c r="A508" t="s">
        <v>27</v>
      </c>
      <c r="B508" t="s">
        <v>57</v>
      </c>
      <c r="C508" t="s">
        <v>18</v>
      </c>
      <c r="D508" t="s">
        <v>19</v>
      </c>
      <c r="E508" t="s">
        <v>325</v>
      </c>
      <c r="F508" s="1">
        <v>7897.94</v>
      </c>
      <c r="G508" s="1">
        <v>4613.4399999999996</v>
      </c>
      <c r="H508" s="1">
        <v>2858.79</v>
      </c>
      <c r="I508">
        <v>432.81</v>
      </c>
      <c r="J508">
        <v>179.2</v>
      </c>
      <c r="K508">
        <v>952.52</v>
      </c>
    </row>
    <row r="509" spans="1:11" x14ac:dyDescent="0.2">
      <c r="A509" t="s">
        <v>71</v>
      </c>
      <c r="B509" t="s">
        <v>57</v>
      </c>
      <c r="C509" t="s">
        <v>18</v>
      </c>
      <c r="D509" t="s">
        <v>19</v>
      </c>
      <c r="E509" t="s">
        <v>173</v>
      </c>
      <c r="F509">
        <v>350</v>
      </c>
      <c r="G509">
        <v>119.72</v>
      </c>
      <c r="H509">
        <v>8.51</v>
      </c>
      <c r="I509">
        <v>19.5</v>
      </c>
      <c r="J509" t="s">
        <v>37</v>
      </c>
      <c r="K509">
        <v>2.83</v>
      </c>
    </row>
    <row r="510" spans="1:11" x14ac:dyDescent="0.2">
      <c r="A510" t="s">
        <v>38</v>
      </c>
      <c r="B510" t="s">
        <v>332</v>
      </c>
      <c r="C510" t="s">
        <v>35</v>
      </c>
      <c r="D510" t="s">
        <v>19</v>
      </c>
      <c r="E510" t="s">
        <v>325</v>
      </c>
      <c r="F510">
        <v>88.8</v>
      </c>
      <c r="G510">
        <v>32.6</v>
      </c>
      <c r="H510">
        <v>4.7</v>
      </c>
      <c r="I510">
        <v>3.14</v>
      </c>
      <c r="J510" t="s">
        <v>37</v>
      </c>
      <c r="K510">
        <v>1.57</v>
      </c>
    </row>
    <row r="511" spans="1:11" x14ac:dyDescent="0.2">
      <c r="A511" t="s">
        <v>38</v>
      </c>
      <c r="B511" t="s">
        <v>17</v>
      </c>
      <c r="C511" t="s">
        <v>18</v>
      </c>
      <c r="D511" t="s">
        <v>19</v>
      </c>
      <c r="E511" t="s">
        <v>87</v>
      </c>
      <c r="F511">
        <v>241</v>
      </c>
      <c r="G511">
        <v>89.22</v>
      </c>
      <c r="H511">
        <v>47.69</v>
      </c>
      <c r="I511">
        <v>12.34</v>
      </c>
      <c r="J511">
        <v>4.13</v>
      </c>
      <c r="K511">
        <v>15.89</v>
      </c>
    </row>
    <row r="512" spans="1:11" x14ac:dyDescent="0.2">
      <c r="A512" t="s">
        <v>11</v>
      </c>
      <c r="B512" t="s">
        <v>290</v>
      </c>
      <c r="C512" t="s">
        <v>13</v>
      </c>
      <c r="D512" t="s">
        <v>19</v>
      </c>
      <c r="E512" t="s">
        <v>66</v>
      </c>
      <c r="F512">
        <v>420.6</v>
      </c>
      <c r="G512">
        <v>194.41</v>
      </c>
      <c r="H512">
        <v>132.47999999999999</v>
      </c>
      <c r="I512">
        <v>22.71</v>
      </c>
      <c r="J512">
        <v>18.39</v>
      </c>
      <c r="K512">
        <v>44.14</v>
      </c>
    </row>
    <row r="513" spans="1:11" x14ac:dyDescent="0.2">
      <c r="A513" t="s">
        <v>21</v>
      </c>
      <c r="B513" t="s">
        <v>291</v>
      </c>
      <c r="C513" t="s">
        <v>18</v>
      </c>
      <c r="D513" t="s">
        <v>19</v>
      </c>
      <c r="E513" t="s">
        <v>134</v>
      </c>
      <c r="F513" s="1">
        <v>1962.05</v>
      </c>
      <c r="G513" s="1">
        <v>1108.77</v>
      </c>
      <c r="H513">
        <v>770.8</v>
      </c>
      <c r="I513">
        <v>116.55</v>
      </c>
      <c r="J513">
        <v>62.84</v>
      </c>
      <c r="K513">
        <v>256.82</v>
      </c>
    </row>
    <row r="514" spans="1:11" x14ac:dyDescent="0.2">
      <c r="A514" t="s">
        <v>21</v>
      </c>
      <c r="B514" t="s">
        <v>30</v>
      </c>
      <c r="C514" t="s">
        <v>18</v>
      </c>
      <c r="D514" t="s">
        <v>19</v>
      </c>
      <c r="E514" t="s">
        <v>72</v>
      </c>
      <c r="F514" s="1">
        <v>8993.92</v>
      </c>
      <c r="G514" s="1">
        <v>4298.3999999999996</v>
      </c>
      <c r="H514" s="1">
        <v>3179.54</v>
      </c>
      <c r="I514">
        <v>393.93</v>
      </c>
      <c r="J514" t="s">
        <v>37</v>
      </c>
      <c r="K514" s="1">
        <v>1059.3900000000001</v>
      </c>
    </row>
    <row r="515" spans="1:11" x14ac:dyDescent="0.2">
      <c r="A515" t="s">
        <v>16</v>
      </c>
      <c r="B515" t="s">
        <v>30</v>
      </c>
      <c r="C515" t="s">
        <v>18</v>
      </c>
      <c r="D515" t="s">
        <v>19</v>
      </c>
      <c r="E515" t="s">
        <v>162</v>
      </c>
      <c r="F515">
        <v>791.8</v>
      </c>
      <c r="G515">
        <v>383.88</v>
      </c>
      <c r="H515">
        <v>235.57</v>
      </c>
      <c r="I515">
        <v>54.24</v>
      </c>
      <c r="J515">
        <v>20.14</v>
      </c>
      <c r="K515">
        <v>78.489999999999995</v>
      </c>
    </row>
    <row r="516" spans="1:11" x14ac:dyDescent="0.2">
      <c r="A516" t="s">
        <v>43</v>
      </c>
      <c r="B516" t="s">
        <v>30</v>
      </c>
      <c r="C516" t="s">
        <v>18</v>
      </c>
      <c r="D516" t="s">
        <v>19</v>
      </c>
      <c r="E516" t="s">
        <v>40</v>
      </c>
      <c r="F516">
        <v>489.89</v>
      </c>
      <c r="G516">
        <v>224.58</v>
      </c>
      <c r="H516">
        <v>95.31</v>
      </c>
      <c r="I516">
        <v>14.75</v>
      </c>
      <c r="J516">
        <v>8.89</v>
      </c>
      <c r="K516">
        <v>31.76</v>
      </c>
    </row>
    <row r="517" spans="1:11" x14ac:dyDescent="0.2">
      <c r="A517" t="s">
        <v>48</v>
      </c>
      <c r="B517" t="s">
        <v>294</v>
      </c>
      <c r="C517" t="s">
        <v>18</v>
      </c>
      <c r="D517" t="s">
        <v>19</v>
      </c>
      <c r="E517" t="s">
        <v>200</v>
      </c>
      <c r="F517" s="1">
        <v>2143.7199999999998</v>
      </c>
      <c r="G517" s="1">
        <v>1057.08</v>
      </c>
      <c r="H517">
        <v>598.91</v>
      </c>
      <c r="I517">
        <v>70.959999999999994</v>
      </c>
      <c r="J517">
        <v>14.78</v>
      </c>
      <c r="K517">
        <v>199.55</v>
      </c>
    </row>
    <row r="518" spans="1:11" x14ac:dyDescent="0.2">
      <c r="A518" t="s">
        <v>48</v>
      </c>
      <c r="B518" t="s">
        <v>333</v>
      </c>
      <c r="C518" t="s">
        <v>18</v>
      </c>
      <c r="D518" t="s">
        <v>19</v>
      </c>
      <c r="E518" t="s">
        <v>260</v>
      </c>
      <c r="F518">
        <v>354</v>
      </c>
      <c r="G518">
        <v>191.94</v>
      </c>
      <c r="H518">
        <v>86.02</v>
      </c>
      <c r="I518">
        <v>21.77</v>
      </c>
      <c r="J518">
        <v>13.81</v>
      </c>
      <c r="K518">
        <v>28.66</v>
      </c>
    </row>
    <row r="519" spans="1:11" x14ac:dyDescent="0.2">
      <c r="A519" t="s">
        <v>33</v>
      </c>
      <c r="B519" t="s">
        <v>334</v>
      </c>
      <c r="C519" t="s">
        <v>13</v>
      </c>
      <c r="D519" t="s">
        <v>19</v>
      </c>
      <c r="E519" t="s">
        <v>223</v>
      </c>
      <c r="F519">
        <v>731</v>
      </c>
      <c r="G519">
        <v>470.91</v>
      </c>
      <c r="H519">
        <v>168.85</v>
      </c>
      <c r="I519">
        <v>35.89</v>
      </c>
      <c r="J519">
        <v>11.73</v>
      </c>
      <c r="K519">
        <v>56.26</v>
      </c>
    </row>
    <row r="520" spans="1:11" x14ac:dyDescent="0.2">
      <c r="A520" t="s">
        <v>97</v>
      </c>
      <c r="B520" t="s">
        <v>95</v>
      </c>
      <c r="C520" t="s">
        <v>13</v>
      </c>
      <c r="D520" t="s">
        <v>19</v>
      </c>
      <c r="E520" t="s">
        <v>63</v>
      </c>
      <c r="F520" s="1">
        <v>1707.48</v>
      </c>
      <c r="G520">
        <v>570.53</v>
      </c>
      <c r="H520">
        <v>405.54</v>
      </c>
      <c r="I520">
        <v>66.42</v>
      </c>
      <c r="J520">
        <v>95.8</v>
      </c>
      <c r="K520">
        <v>135.12</v>
      </c>
    </row>
    <row r="521" spans="1:11" x14ac:dyDescent="0.2">
      <c r="A521" t="s">
        <v>48</v>
      </c>
      <c r="B521" t="s">
        <v>112</v>
      </c>
      <c r="C521" t="s">
        <v>18</v>
      </c>
      <c r="D521" t="s">
        <v>19</v>
      </c>
      <c r="E521" t="s">
        <v>151</v>
      </c>
      <c r="F521" s="1">
        <v>2542.08</v>
      </c>
      <c r="G521" s="1">
        <v>1048.0899999999999</v>
      </c>
      <c r="H521">
        <v>637.63</v>
      </c>
      <c r="I521">
        <v>157.35</v>
      </c>
      <c r="J521">
        <v>51.18</v>
      </c>
      <c r="K521">
        <v>212.45</v>
      </c>
    </row>
    <row r="522" spans="1:11" x14ac:dyDescent="0.2">
      <c r="A522" t="s">
        <v>85</v>
      </c>
      <c r="B522" t="s">
        <v>153</v>
      </c>
      <c r="C522" t="s">
        <v>18</v>
      </c>
      <c r="D522" t="s">
        <v>19</v>
      </c>
      <c r="E522" t="s">
        <v>237</v>
      </c>
      <c r="F522" s="1">
        <v>21485</v>
      </c>
      <c r="G522" s="1">
        <v>13991.62</v>
      </c>
      <c r="H522" s="1">
        <v>9300.5</v>
      </c>
      <c r="I522">
        <v>930.3</v>
      </c>
      <c r="J522" t="s">
        <v>37</v>
      </c>
      <c r="K522" s="1">
        <v>3098.82</v>
      </c>
    </row>
    <row r="523" spans="1:11" x14ac:dyDescent="0.2">
      <c r="A523" t="s">
        <v>71</v>
      </c>
      <c r="B523" t="s">
        <v>52</v>
      </c>
      <c r="C523" t="s">
        <v>18</v>
      </c>
      <c r="D523" t="s">
        <v>19</v>
      </c>
      <c r="E523" t="s">
        <v>72</v>
      </c>
      <c r="F523" s="1">
        <v>1914.35</v>
      </c>
      <c r="G523" s="1">
        <v>1053.96</v>
      </c>
      <c r="H523">
        <v>530.54</v>
      </c>
      <c r="I523">
        <v>76.959999999999994</v>
      </c>
      <c r="J523">
        <v>66.739999999999995</v>
      </c>
      <c r="K523">
        <v>176.77</v>
      </c>
    </row>
    <row r="524" spans="1:11" x14ac:dyDescent="0.2">
      <c r="A524" t="s">
        <v>38</v>
      </c>
      <c r="B524" t="s">
        <v>52</v>
      </c>
      <c r="C524" t="s">
        <v>18</v>
      </c>
      <c r="D524" t="s">
        <v>19</v>
      </c>
      <c r="E524" t="s">
        <v>147</v>
      </c>
      <c r="F524">
        <v>539.48</v>
      </c>
      <c r="G524">
        <v>263.31</v>
      </c>
      <c r="H524">
        <v>151.58000000000001</v>
      </c>
      <c r="I524">
        <v>19.21</v>
      </c>
      <c r="J524" t="s">
        <v>37</v>
      </c>
      <c r="K524">
        <v>50.5</v>
      </c>
    </row>
    <row r="525" spans="1:11" x14ac:dyDescent="0.2">
      <c r="A525" t="s">
        <v>11</v>
      </c>
      <c r="B525" t="s">
        <v>52</v>
      </c>
      <c r="C525" t="s">
        <v>18</v>
      </c>
      <c r="D525" t="s">
        <v>19</v>
      </c>
      <c r="E525" t="s">
        <v>255</v>
      </c>
      <c r="F525">
        <v>584.91999999999996</v>
      </c>
      <c r="G525">
        <v>326.10000000000002</v>
      </c>
      <c r="H525">
        <v>188.64</v>
      </c>
      <c r="I525">
        <v>36.56</v>
      </c>
      <c r="J525">
        <v>28.69</v>
      </c>
      <c r="K525">
        <v>62.85</v>
      </c>
    </row>
    <row r="526" spans="1:11" x14ac:dyDescent="0.2">
      <c r="A526" t="s">
        <v>16</v>
      </c>
      <c r="B526" t="s">
        <v>298</v>
      </c>
      <c r="C526" t="s">
        <v>18</v>
      </c>
      <c r="D526" t="s">
        <v>19</v>
      </c>
      <c r="E526" t="s">
        <v>335</v>
      </c>
      <c r="F526" s="1">
        <v>3920.42</v>
      </c>
      <c r="G526" s="1">
        <v>1765.26</v>
      </c>
      <c r="H526">
        <v>474.39</v>
      </c>
      <c r="I526">
        <v>164.27</v>
      </c>
      <c r="J526">
        <v>2.89</v>
      </c>
      <c r="K526">
        <v>158.06</v>
      </c>
    </row>
    <row r="527" spans="1:11" x14ac:dyDescent="0.2">
      <c r="A527" t="s">
        <v>38</v>
      </c>
      <c r="B527" t="s">
        <v>123</v>
      </c>
      <c r="C527" t="s">
        <v>18</v>
      </c>
      <c r="D527" t="s">
        <v>19</v>
      </c>
      <c r="E527" t="s">
        <v>167</v>
      </c>
      <c r="F527">
        <v>382.32</v>
      </c>
      <c r="G527">
        <v>144.47999999999999</v>
      </c>
      <c r="H527">
        <v>7.52</v>
      </c>
      <c r="I527">
        <v>15.56</v>
      </c>
      <c r="J527" t="s">
        <v>37</v>
      </c>
      <c r="K527">
        <v>2.5</v>
      </c>
    </row>
    <row r="528" spans="1:11" x14ac:dyDescent="0.2">
      <c r="A528" t="s">
        <v>38</v>
      </c>
      <c r="B528" t="s">
        <v>299</v>
      </c>
      <c r="C528" t="s">
        <v>18</v>
      </c>
      <c r="D528" t="s">
        <v>19</v>
      </c>
      <c r="E528" t="s">
        <v>99</v>
      </c>
      <c r="F528">
        <v>434</v>
      </c>
      <c r="G528">
        <v>149.41999999999999</v>
      </c>
      <c r="H528">
        <v>62.61</v>
      </c>
      <c r="I528">
        <v>15.88</v>
      </c>
      <c r="J528" t="s">
        <v>37</v>
      </c>
      <c r="K528">
        <v>20.86</v>
      </c>
    </row>
    <row r="529" spans="1:11" x14ac:dyDescent="0.2">
      <c r="A529" t="s">
        <v>21</v>
      </c>
      <c r="B529" t="s">
        <v>55</v>
      </c>
      <c r="C529" t="s">
        <v>18</v>
      </c>
      <c r="D529" t="s">
        <v>19</v>
      </c>
      <c r="E529" t="s">
        <v>68</v>
      </c>
      <c r="F529">
        <v>275</v>
      </c>
      <c r="G529">
        <v>188.69</v>
      </c>
      <c r="H529">
        <v>124.16</v>
      </c>
      <c r="I529">
        <v>8.8800000000000008</v>
      </c>
      <c r="J529" t="s">
        <v>37</v>
      </c>
      <c r="K529">
        <v>41.37</v>
      </c>
    </row>
    <row r="530" spans="1:11" x14ac:dyDescent="0.2">
      <c r="A530" t="s">
        <v>85</v>
      </c>
      <c r="B530" t="s">
        <v>55</v>
      </c>
      <c r="C530" t="s">
        <v>18</v>
      </c>
      <c r="D530" t="s">
        <v>19</v>
      </c>
      <c r="E530" t="s">
        <v>246</v>
      </c>
      <c r="F530">
        <v>258.83999999999997</v>
      </c>
      <c r="G530">
        <v>162.69999999999999</v>
      </c>
      <c r="H530">
        <v>47.92</v>
      </c>
      <c r="I530">
        <v>11.75</v>
      </c>
      <c r="J530">
        <v>2.58</v>
      </c>
      <c r="K530">
        <v>15.97</v>
      </c>
    </row>
    <row r="531" spans="1:11" x14ac:dyDescent="0.2">
      <c r="A531" t="s">
        <v>85</v>
      </c>
      <c r="B531" t="s">
        <v>55</v>
      </c>
      <c r="C531" t="s">
        <v>18</v>
      </c>
      <c r="D531" t="s">
        <v>19</v>
      </c>
      <c r="E531" t="s">
        <v>325</v>
      </c>
      <c r="F531" s="1">
        <v>1269.72</v>
      </c>
      <c r="G531">
        <v>653.62</v>
      </c>
      <c r="H531">
        <v>383.25</v>
      </c>
      <c r="I531">
        <v>71.23</v>
      </c>
      <c r="J531">
        <v>71.05</v>
      </c>
      <c r="K531">
        <v>127.69</v>
      </c>
    </row>
    <row r="532" spans="1:11" x14ac:dyDescent="0.2">
      <c r="A532" t="s">
        <v>43</v>
      </c>
      <c r="B532" t="s">
        <v>336</v>
      </c>
      <c r="C532" t="s">
        <v>35</v>
      </c>
      <c r="D532" t="s">
        <v>19</v>
      </c>
      <c r="E532" t="s">
        <v>170</v>
      </c>
      <c r="F532">
        <v>215.16</v>
      </c>
      <c r="G532">
        <v>79.84</v>
      </c>
      <c r="H532">
        <v>49.8</v>
      </c>
      <c r="I532">
        <v>15</v>
      </c>
      <c r="J532" t="s">
        <v>37</v>
      </c>
      <c r="K532">
        <v>16.59</v>
      </c>
    </row>
    <row r="533" spans="1:11" x14ac:dyDescent="0.2">
      <c r="A533" t="s">
        <v>71</v>
      </c>
      <c r="B533" t="s">
        <v>282</v>
      </c>
      <c r="C533" t="s">
        <v>35</v>
      </c>
      <c r="D533" t="s">
        <v>19</v>
      </c>
      <c r="E533" t="s">
        <v>200</v>
      </c>
      <c r="F533">
        <v>648</v>
      </c>
      <c r="G533">
        <v>283.02999999999997</v>
      </c>
      <c r="H533">
        <v>186.25</v>
      </c>
      <c r="I533">
        <v>45.1</v>
      </c>
      <c r="J533" t="s">
        <v>37</v>
      </c>
      <c r="K533">
        <v>62.06</v>
      </c>
    </row>
    <row r="534" spans="1:11" x14ac:dyDescent="0.2">
      <c r="A534" t="s">
        <v>97</v>
      </c>
      <c r="B534" t="s">
        <v>77</v>
      </c>
      <c r="C534" t="s">
        <v>18</v>
      </c>
      <c r="D534" t="s">
        <v>19</v>
      </c>
      <c r="E534" t="s">
        <v>165</v>
      </c>
      <c r="F534">
        <v>80.400000000000006</v>
      </c>
      <c r="G534">
        <v>31.69</v>
      </c>
      <c r="H534">
        <v>22.63</v>
      </c>
      <c r="I534">
        <v>2.77</v>
      </c>
      <c r="J534" t="s">
        <v>37</v>
      </c>
      <c r="K534">
        <v>7.54</v>
      </c>
    </row>
    <row r="535" spans="1:11" x14ac:dyDescent="0.2">
      <c r="A535" t="s">
        <v>85</v>
      </c>
      <c r="B535" t="s">
        <v>77</v>
      </c>
      <c r="C535" t="s">
        <v>18</v>
      </c>
      <c r="D535" t="s">
        <v>19</v>
      </c>
      <c r="E535" t="s">
        <v>313</v>
      </c>
      <c r="F535">
        <v>80.400000000000006</v>
      </c>
      <c r="G535">
        <v>31.69</v>
      </c>
      <c r="H535">
        <v>22.63</v>
      </c>
      <c r="I535">
        <v>2.5</v>
      </c>
      <c r="J535" t="s">
        <v>37</v>
      </c>
      <c r="K535">
        <v>7.54</v>
      </c>
    </row>
    <row r="536" spans="1:11" x14ac:dyDescent="0.2">
      <c r="A536" t="s">
        <v>43</v>
      </c>
      <c r="B536" t="e">
        <f>- WERNER ELECTRIC SUPPLY CO</f>
        <v>#NAME?</v>
      </c>
      <c r="C536" t="s">
        <v>18</v>
      </c>
      <c r="D536" t="s">
        <v>19</v>
      </c>
      <c r="E536" t="s">
        <v>61</v>
      </c>
      <c r="F536" s="1">
        <v>1005.14</v>
      </c>
      <c r="G536">
        <v>401.33</v>
      </c>
      <c r="H536">
        <v>229.48</v>
      </c>
      <c r="I536">
        <v>56.49</v>
      </c>
      <c r="J536">
        <v>20.93</v>
      </c>
      <c r="K536">
        <v>76.459999999999994</v>
      </c>
    </row>
    <row r="537" spans="1:11" x14ac:dyDescent="0.2">
      <c r="A537" t="s">
        <v>38</v>
      </c>
      <c r="B537" t="e">
        <f>- SCHAEDLER/YESCO DISTRIBUTION</f>
        <v>#NAME?</v>
      </c>
      <c r="C537" t="s">
        <v>13</v>
      </c>
      <c r="D537" t="s">
        <v>19</v>
      </c>
      <c r="E537" t="s">
        <v>233</v>
      </c>
      <c r="F537" s="1">
        <v>2222.98</v>
      </c>
      <c r="G537" s="1">
        <v>1024.5</v>
      </c>
      <c r="H537">
        <v>621.34</v>
      </c>
      <c r="I537">
        <v>90.03</v>
      </c>
      <c r="J537">
        <v>29.38</v>
      </c>
      <c r="K537">
        <v>207.02</v>
      </c>
    </row>
    <row r="538" spans="1:11" x14ac:dyDescent="0.2">
      <c r="A538" t="s">
        <v>85</v>
      </c>
      <c r="B538" t="s">
        <v>57</v>
      </c>
      <c r="C538" t="s">
        <v>18</v>
      </c>
      <c r="D538" t="s">
        <v>19</v>
      </c>
      <c r="E538" t="s">
        <v>198</v>
      </c>
      <c r="F538">
        <v>727</v>
      </c>
      <c r="G538">
        <v>325.42</v>
      </c>
      <c r="H538">
        <v>227.32</v>
      </c>
      <c r="I538">
        <v>45.8</v>
      </c>
      <c r="J538">
        <v>4.55</v>
      </c>
      <c r="K538">
        <v>73.2</v>
      </c>
    </row>
    <row r="539" spans="1:11" x14ac:dyDescent="0.2">
      <c r="A539" t="s">
        <v>51</v>
      </c>
      <c r="B539" t="s">
        <v>17</v>
      </c>
      <c r="C539" t="s">
        <v>18</v>
      </c>
      <c r="D539" t="s">
        <v>19</v>
      </c>
      <c r="E539" t="s">
        <v>248</v>
      </c>
      <c r="F539">
        <v>246</v>
      </c>
      <c r="G539">
        <v>102.6</v>
      </c>
      <c r="H539">
        <v>49.33</v>
      </c>
      <c r="I539">
        <v>16.73</v>
      </c>
      <c r="J539">
        <v>3.61</v>
      </c>
      <c r="K539">
        <v>15.89</v>
      </c>
    </row>
    <row r="540" spans="1:11" x14ac:dyDescent="0.2">
      <c r="A540" t="s">
        <v>48</v>
      </c>
      <c r="B540" t="s">
        <v>114</v>
      </c>
      <c r="C540" t="s">
        <v>13</v>
      </c>
      <c r="D540" t="s">
        <v>19</v>
      </c>
      <c r="E540" t="s">
        <v>177</v>
      </c>
      <c r="F540" s="1">
        <v>2062.8000000000002</v>
      </c>
      <c r="G540" s="1">
        <v>1200.72</v>
      </c>
      <c r="H540">
        <v>890.99</v>
      </c>
      <c r="I540">
        <v>128.51</v>
      </c>
      <c r="J540">
        <v>36.76</v>
      </c>
      <c r="K540">
        <v>286.92</v>
      </c>
    </row>
    <row r="541" spans="1:11" x14ac:dyDescent="0.2">
      <c r="A541" t="s">
        <v>51</v>
      </c>
      <c r="B541" t="e">
        <f>- H LEFF ELECTRIC CO INC</f>
        <v>#NAME?</v>
      </c>
      <c r="C541" t="s">
        <v>13</v>
      </c>
      <c r="D541" t="s">
        <v>19</v>
      </c>
      <c r="E541" t="s">
        <v>270</v>
      </c>
      <c r="F541">
        <v>850.26</v>
      </c>
      <c r="G541">
        <v>473.44</v>
      </c>
      <c r="H541">
        <v>312.66000000000003</v>
      </c>
      <c r="I541">
        <v>57.22</v>
      </c>
      <c r="J541">
        <v>8.26</v>
      </c>
      <c r="K541">
        <v>104.18</v>
      </c>
    </row>
    <row r="542" spans="1:11" x14ac:dyDescent="0.2">
      <c r="A542" t="s">
        <v>33</v>
      </c>
      <c r="B542" t="e">
        <f>- ETCO ELECTRIC SUPPLY INC</f>
        <v>#NAME?</v>
      </c>
      <c r="C542" t="s">
        <v>13</v>
      </c>
      <c r="D542" t="s">
        <v>19</v>
      </c>
      <c r="E542" t="s">
        <v>271</v>
      </c>
      <c r="F542" s="1">
        <v>1433.62</v>
      </c>
      <c r="G542">
        <v>541.6</v>
      </c>
      <c r="H542">
        <v>287.89999999999998</v>
      </c>
      <c r="I542">
        <v>91.32</v>
      </c>
      <c r="J542">
        <v>15.16</v>
      </c>
      <c r="K542">
        <v>95.92</v>
      </c>
    </row>
    <row r="543" spans="1:11" x14ac:dyDescent="0.2">
      <c r="A543" t="s">
        <v>43</v>
      </c>
      <c r="B543" t="e">
        <f>- ELECTRICAL WHOLESALE SUPPLY</f>
        <v>#NAME?</v>
      </c>
      <c r="C543" t="s">
        <v>13</v>
      </c>
      <c r="D543" t="s">
        <v>19</v>
      </c>
      <c r="E543" t="s">
        <v>47</v>
      </c>
      <c r="F543" s="1">
        <v>2535.2399999999998</v>
      </c>
      <c r="G543" s="1">
        <v>1543.63</v>
      </c>
      <c r="H543" s="1">
        <v>1023.63</v>
      </c>
      <c r="I543">
        <v>152.62</v>
      </c>
      <c r="J543">
        <v>177.89</v>
      </c>
      <c r="K543">
        <v>341.06</v>
      </c>
    </row>
    <row r="544" spans="1:11" x14ac:dyDescent="0.2">
      <c r="A544" t="s">
        <v>71</v>
      </c>
      <c r="B544" t="s">
        <v>30</v>
      </c>
      <c r="C544" t="s">
        <v>18</v>
      </c>
      <c r="D544" t="s">
        <v>19</v>
      </c>
      <c r="E544" t="s">
        <v>31</v>
      </c>
      <c r="F544">
        <v>240.54</v>
      </c>
      <c r="G544">
        <v>110.39</v>
      </c>
      <c r="H544">
        <v>64.95</v>
      </c>
      <c r="I544">
        <v>9.3800000000000008</v>
      </c>
      <c r="J544">
        <v>7.13</v>
      </c>
      <c r="K544">
        <v>20.92</v>
      </c>
    </row>
    <row r="545" spans="1:11" x14ac:dyDescent="0.2">
      <c r="A545" t="s">
        <v>38</v>
      </c>
      <c r="B545" t="s">
        <v>337</v>
      </c>
      <c r="C545" t="s">
        <v>18</v>
      </c>
      <c r="D545" t="s">
        <v>19</v>
      </c>
      <c r="E545" t="s">
        <v>182</v>
      </c>
      <c r="F545">
        <v>894.72</v>
      </c>
      <c r="G545">
        <v>519.66999999999996</v>
      </c>
      <c r="H545">
        <v>374.68</v>
      </c>
      <c r="I545">
        <v>41.43</v>
      </c>
      <c r="J545">
        <v>40.450000000000003</v>
      </c>
      <c r="K545">
        <v>120.65</v>
      </c>
    </row>
    <row r="546" spans="1:11" x14ac:dyDescent="0.2">
      <c r="A546" t="s">
        <v>33</v>
      </c>
      <c r="B546" t="s">
        <v>117</v>
      </c>
      <c r="C546" t="s">
        <v>13</v>
      </c>
      <c r="D546" t="s">
        <v>19</v>
      </c>
      <c r="E546" t="s">
        <v>338</v>
      </c>
      <c r="F546">
        <v>337.44</v>
      </c>
      <c r="G546">
        <v>186.24</v>
      </c>
      <c r="H546">
        <v>124.89</v>
      </c>
      <c r="I546">
        <v>20.69</v>
      </c>
      <c r="J546" t="s">
        <v>37</v>
      </c>
      <c r="K546">
        <v>40.22</v>
      </c>
    </row>
    <row r="547" spans="1:11" x14ac:dyDescent="0.2">
      <c r="A547" t="s">
        <v>16</v>
      </c>
      <c r="B547" t="s">
        <v>95</v>
      </c>
      <c r="C547" t="s">
        <v>13</v>
      </c>
      <c r="D547" t="s">
        <v>19</v>
      </c>
      <c r="E547" t="s">
        <v>339</v>
      </c>
      <c r="F547">
        <v>696.24</v>
      </c>
      <c r="G547">
        <v>279.36</v>
      </c>
      <c r="H547">
        <v>187.34</v>
      </c>
      <c r="I547">
        <v>37.81</v>
      </c>
      <c r="J547" t="s">
        <v>37</v>
      </c>
      <c r="K547">
        <v>60.33</v>
      </c>
    </row>
    <row r="548" spans="1:11" x14ac:dyDescent="0.2">
      <c r="A548" t="s">
        <v>11</v>
      </c>
      <c r="B548" t="s">
        <v>146</v>
      </c>
      <c r="C548" t="s">
        <v>13</v>
      </c>
      <c r="D548" t="s">
        <v>19</v>
      </c>
      <c r="E548" t="s">
        <v>238</v>
      </c>
      <c r="F548" s="1">
        <v>4145.4799999999996</v>
      </c>
      <c r="G548" s="1">
        <v>1946.28</v>
      </c>
      <c r="H548" s="1">
        <v>1076.92</v>
      </c>
      <c r="I548">
        <v>200.23</v>
      </c>
      <c r="J548">
        <v>134.27000000000001</v>
      </c>
      <c r="K548">
        <v>346.79</v>
      </c>
    </row>
    <row r="549" spans="1:11" x14ac:dyDescent="0.2">
      <c r="A549" t="s">
        <v>16</v>
      </c>
      <c r="B549" t="s">
        <v>149</v>
      </c>
      <c r="C549" t="s">
        <v>35</v>
      </c>
      <c r="D549" t="s">
        <v>19</v>
      </c>
      <c r="E549" t="s">
        <v>241</v>
      </c>
      <c r="F549">
        <v>255.06</v>
      </c>
      <c r="G549">
        <v>64.91</v>
      </c>
      <c r="H549">
        <v>27.56</v>
      </c>
      <c r="I549">
        <v>16.829999999999998</v>
      </c>
      <c r="J549" t="s">
        <v>37</v>
      </c>
      <c r="K549">
        <v>9.18</v>
      </c>
    </row>
    <row r="550" spans="1:11" x14ac:dyDescent="0.2">
      <c r="A550" t="s">
        <v>71</v>
      </c>
      <c r="B550" t="s">
        <v>52</v>
      </c>
      <c r="C550" t="s">
        <v>18</v>
      </c>
      <c r="D550" t="s">
        <v>19</v>
      </c>
      <c r="E550" t="s">
        <v>257</v>
      </c>
      <c r="F550">
        <v>908.46</v>
      </c>
      <c r="G550">
        <v>520.17999999999995</v>
      </c>
      <c r="H550">
        <v>327.8</v>
      </c>
      <c r="I550">
        <v>51.6</v>
      </c>
      <c r="J550" t="s">
        <v>37</v>
      </c>
      <c r="K550">
        <v>105.56</v>
      </c>
    </row>
    <row r="551" spans="1:11" x14ac:dyDescent="0.2">
      <c r="A551" t="s">
        <v>43</v>
      </c>
      <c r="B551" t="s">
        <v>52</v>
      </c>
      <c r="C551" t="s">
        <v>18</v>
      </c>
      <c r="D551" t="s">
        <v>19</v>
      </c>
      <c r="E551" t="s">
        <v>326</v>
      </c>
      <c r="F551">
        <v>624.17999999999995</v>
      </c>
      <c r="G551">
        <v>316.75</v>
      </c>
      <c r="H551">
        <v>226.22</v>
      </c>
      <c r="I551">
        <v>41.32</v>
      </c>
      <c r="J551" t="s">
        <v>37</v>
      </c>
      <c r="K551">
        <v>72.849999999999994</v>
      </c>
    </row>
    <row r="552" spans="1:11" x14ac:dyDescent="0.2">
      <c r="A552" t="s">
        <v>16</v>
      </c>
      <c r="B552" t="s">
        <v>52</v>
      </c>
      <c r="C552" t="s">
        <v>18</v>
      </c>
      <c r="D552" t="s">
        <v>19</v>
      </c>
      <c r="E552" t="s">
        <v>340</v>
      </c>
      <c r="F552" s="1">
        <v>5959.2</v>
      </c>
      <c r="G552" s="1">
        <v>2106.9699999999998</v>
      </c>
      <c r="H552">
        <v>722.49</v>
      </c>
      <c r="I552">
        <v>274.12</v>
      </c>
      <c r="J552">
        <v>244.44</v>
      </c>
      <c r="K552">
        <v>232.66</v>
      </c>
    </row>
    <row r="553" spans="1:11" x14ac:dyDescent="0.2">
      <c r="A553" t="s">
        <v>43</v>
      </c>
      <c r="B553" t="s">
        <v>52</v>
      </c>
      <c r="C553" t="s">
        <v>18</v>
      </c>
      <c r="D553" t="s">
        <v>19</v>
      </c>
      <c r="E553" t="s">
        <v>142</v>
      </c>
      <c r="F553">
        <v>188</v>
      </c>
      <c r="G553">
        <v>77.23</v>
      </c>
      <c r="H553">
        <v>32.39</v>
      </c>
      <c r="I553">
        <v>11.19</v>
      </c>
      <c r="J553" t="s">
        <v>37</v>
      </c>
      <c r="K553">
        <v>10.43</v>
      </c>
    </row>
    <row r="554" spans="1:11" x14ac:dyDescent="0.2">
      <c r="A554" t="s">
        <v>97</v>
      </c>
      <c r="B554" t="s">
        <v>253</v>
      </c>
      <c r="C554" t="s">
        <v>18</v>
      </c>
      <c r="D554" t="s">
        <v>19</v>
      </c>
      <c r="E554" t="s">
        <v>170</v>
      </c>
      <c r="F554" s="1">
        <v>6118.02</v>
      </c>
      <c r="G554" s="1">
        <v>2812.8</v>
      </c>
      <c r="H554" s="1">
        <v>1421.86</v>
      </c>
      <c r="I554">
        <v>406.85</v>
      </c>
      <c r="J554">
        <v>65.02</v>
      </c>
      <c r="K554">
        <v>457.87</v>
      </c>
    </row>
    <row r="555" spans="1:11" x14ac:dyDescent="0.2">
      <c r="A555" t="s">
        <v>16</v>
      </c>
      <c r="B555" t="s">
        <v>341</v>
      </c>
      <c r="C555" t="s">
        <v>13</v>
      </c>
      <c r="D555" t="s">
        <v>19</v>
      </c>
      <c r="E555" t="s">
        <v>225</v>
      </c>
      <c r="F555">
        <v>745.2</v>
      </c>
      <c r="G555">
        <v>268.75</v>
      </c>
      <c r="H555">
        <v>142.41</v>
      </c>
      <c r="I555">
        <v>32.270000000000003</v>
      </c>
      <c r="J555" t="s">
        <v>37</v>
      </c>
      <c r="K555">
        <v>45.86</v>
      </c>
    </row>
    <row r="556" spans="1:11" x14ac:dyDescent="0.2">
      <c r="A556" t="s">
        <v>51</v>
      </c>
      <c r="B556" t="s">
        <v>55</v>
      </c>
      <c r="C556" t="s">
        <v>18</v>
      </c>
      <c r="D556" t="s">
        <v>19</v>
      </c>
      <c r="E556" t="s">
        <v>121</v>
      </c>
      <c r="F556">
        <v>264</v>
      </c>
      <c r="G556">
        <v>130.96</v>
      </c>
      <c r="H556">
        <v>70.59</v>
      </c>
      <c r="I556">
        <v>9.82</v>
      </c>
      <c r="J556" t="s">
        <v>37</v>
      </c>
      <c r="K556">
        <v>22.73</v>
      </c>
    </row>
    <row r="557" spans="1:11" x14ac:dyDescent="0.2">
      <c r="A557" t="s">
        <v>43</v>
      </c>
      <c r="B557" t="s">
        <v>55</v>
      </c>
      <c r="C557" t="s">
        <v>18</v>
      </c>
      <c r="D557" t="s">
        <v>19</v>
      </c>
      <c r="E557" t="s">
        <v>342</v>
      </c>
      <c r="F557">
        <v>492</v>
      </c>
      <c r="G557">
        <v>252.25</v>
      </c>
      <c r="H557">
        <v>36.619999999999997</v>
      </c>
      <c r="I557">
        <v>28.44</v>
      </c>
      <c r="J557">
        <v>4.07</v>
      </c>
      <c r="K557">
        <v>11.79</v>
      </c>
    </row>
    <row r="558" spans="1:11" x14ac:dyDescent="0.2">
      <c r="A558" t="s">
        <v>71</v>
      </c>
      <c r="B558" t="s">
        <v>55</v>
      </c>
      <c r="C558" t="s">
        <v>18</v>
      </c>
      <c r="D558" t="s">
        <v>19</v>
      </c>
      <c r="E558" t="s">
        <v>32</v>
      </c>
      <c r="F558">
        <v>69.760000000000005</v>
      </c>
      <c r="G558">
        <v>41.64</v>
      </c>
      <c r="H558">
        <v>31.22</v>
      </c>
      <c r="I558">
        <v>4.09</v>
      </c>
      <c r="J558">
        <v>2.38</v>
      </c>
      <c r="K558">
        <v>10.050000000000001</v>
      </c>
    </row>
    <row r="559" spans="1:11" x14ac:dyDescent="0.2">
      <c r="A559" t="s">
        <v>11</v>
      </c>
      <c r="B559" t="s">
        <v>55</v>
      </c>
      <c r="C559" t="s">
        <v>18</v>
      </c>
      <c r="D559" t="s">
        <v>19</v>
      </c>
      <c r="E559" t="s">
        <v>270</v>
      </c>
      <c r="F559">
        <v>709.28</v>
      </c>
      <c r="G559">
        <v>404.58</v>
      </c>
      <c r="H559">
        <v>249.66</v>
      </c>
      <c r="I559">
        <v>35.53</v>
      </c>
      <c r="J559" t="s">
        <v>37</v>
      </c>
      <c r="K559">
        <v>80.400000000000006</v>
      </c>
    </row>
    <row r="560" spans="1:11" x14ac:dyDescent="0.2">
      <c r="A560" t="s">
        <v>27</v>
      </c>
      <c r="B560" t="s">
        <v>77</v>
      </c>
      <c r="C560" t="s">
        <v>18</v>
      </c>
      <c r="D560" t="s">
        <v>19</v>
      </c>
      <c r="E560" t="s">
        <v>264</v>
      </c>
      <c r="F560">
        <v>263.44</v>
      </c>
      <c r="G560">
        <v>106.6</v>
      </c>
      <c r="H560">
        <v>78.06</v>
      </c>
      <c r="I560">
        <v>15.62</v>
      </c>
      <c r="J560">
        <v>1.84</v>
      </c>
      <c r="K560">
        <v>25.14</v>
      </c>
    </row>
    <row r="561" spans="1:11" x14ac:dyDescent="0.2">
      <c r="A561" t="s">
        <v>38</v>
      </c>
      <c r="B561" t="s">
        <v>77</v>
      </c>
      <c r="C561" t="s">
        <v>18</v>
      </c>
      <c r="D561" t="s">
        <v>19</v>
      </c>
      <c r="E561" t="s">
        <v>109</v>
      </c>
      <c r="F561">
        <v>186</v>
      </c>
      <c r="G561">
        <v>98.2</v>
      </c>
      <c r="H561">
        <v>57.03</v>
      </c>
      <c r="I561">
        <v>6.34</v>
      </c>
      <c r="J561" t="s">
        <v>37</v>
      </c>
      <c r="K561">
        <v>18.37</v>
      </c>
    </row>
    <row r="562" spans="1:11" x14ac:dyDescent="0.2">
      <c r="A562" t="s">
        <v>43</v>
      </c>
      <c r="B562" t="s">
        <v>283</v>
      </c>
      <c r="C562" t="s">
        <v>35</v>
      </c>
      <c r="D562" t="s">
        <v>19</v>
      </c>
      <c r="E562" t="s">
        <v>269</v>
      </c>
      <c r="F562">
        <v>114.2</v>
      </c>
      <c r="G562">
        <v>45.01</v>
      </c>
      <c r="H562">
        <v>21.38</v>
      </c>
      <c r="I562">
        <v>4.4800000000000004</v>
      </c>
      <c r="J562">
        <v>0.98</v>
      </c>
      <c r="K562">
        <v>6.89</v>
      </c>
    </row>
    <row r="563" spans="1:11" x14ac:dyDescent="0.2">
      <c r="A563" t="s">
        <v>43</v>
      </c>
      <c r="B563" t="e">
        <f>- SCHAEDLER/YESCO DISTRIBUTION</f>
        <v>#NAME?</v>
      </c>
      <c r="C563" t="s">
        <v>13</v>
      </c>
      <c r="D563" t="s">
        <v>19</v>
      </c>
      <c r="E563" t="s">
        <v>193</v>
      </c>
      <c r="F563" s="1">
        <v>2940.34</v>
      </c>
      <c r="G563" s="1">
        <v>1371.36</v>
      </c>
      <c r="H563">
        <v>830.96</v>
      </c>
      <c r="I563">
        <v>119.67</v>
      </c>
      <c r="J563">
        <v>44.07</v>
      </c>
      <c r="K563">
        <v>267.58999999999997</v>
      </c>
    </row>
    <row r="564" spans="1:11" x14ac:dyDescent="0.2">
      <c r="A564" t="s">
        <v>97</v>
      </c>
      <c r="B564" t="s">
        <v>52</v>
      </c>
      <c r="C564" t="s">
        <v>18</v>
      </c>
      <c r="D564" t="s">
        <v>19</v>
      </c>
      <c r="E564" t="s">
        <v>230</v>
      </c>
      <c r="F564" s="1">
        <v>2364.7800000000002</v>
      </c>
      <c r="G564" s="1">
        <v>1477.25</v>
      </c>
      <c r="H564">
        <v>816.54</v>
      </c>
      <c r="I564">
        <v>86.79</v>
      </c>
      <c r="J564">
        <v>22.2</v>
      </c>
      <c r="K564">
        <v>272.06</v>
      </c>
    </row>
    <row r="565" spans="1:11" x14ac:dyDescent="0.2">
      <c r="A565" t="s">
        <v>11</v>
      </c>
      <c r="B565" t="s">
        <v>52</v>
      </c>
      <c r="C565" t="s">
        <v>18</v>
      </c>
      <c r="D565" t="s">
        <v>19</v>
      </c>
      <c r="E565" t="s">
        <v>166</v>
      </c>
      <c r="F565">
        <v>178.32</v>
      </c>
      <c r="G565">
        <v>125.51</v>
      </c>
      <c r="H565">
        <v>17.690000000000001</v>
      </c>
      <c r="I565">
        <v>8.6</v>
      </c>
      <c r="J565" t="s">
        <v>37</v>
      </c>
      <c r="K565">
        <v>5.9</v>
      </c>
    </row>
    <row r="566" spans="1:11" x14ac:dyDescent="0.2">
      <c r="A566" t="s">
        <v>33</v>
      </c>
      <c r="B566" t="s">
        <v>123</v>
      </c>
      <c r="C566" t="s">
        <v>18</v>
      </c>
      <c r="D566" t="s">
        <v>19</v>
      </c>
      <c r="E566" t="s">
        <v>229</v>
      </c>
      <c r="F566">
        <v>274.56</v>
      </c>
      <c r="G566">
        <v>126.78</v>
      </c>
      <c r="H566">
        <v>90.53</v>
      </c>
      <c r="I566">
        <v>16.23</v>
      </c>
      <c r="J566">
        <v>8.2100000000000009</v>
      </c>
      <c r="K566">
        <v>30.16</v>
      </c>
    </row>
    <row r="567" spans="1:11" x14ac:dyDescent="0.2">
      <c r="A567" t="s">
        <v>38</v>
      </c>
      <c r="B567" t="s">
        <v>123</v>
      </c>
      <c r="C567" t="s">
        <v>18</v>
      </c>
      <c r="D567" t="s">
        <v>19</v>
      </c>
      <c r="E567" t="s">
        <v>249</v>
      </c>
      <c r="F567">
        <v>372</v>
      </c>
      <c r="G567">
        <v>235.99</v>
      </c>
      <c r="H567">
        <v>114.7</v>
      </c>
      <c r="I567">
        <v>12.31</v>
      </c>
      <c r="J567" t="s">
        <v>37</v>
      </c>
      <c r="K567">
        <v>38.22</v>
      </c>
    </row>
    <row r="568" spans="1:11" x14ac:dyDescent="0.2">
      <c r="A568" t="s">
        <v>97</v>
      </c>
      <c r="B568" t="e">
        <f>- IAC, INC.</f>
        <v>#NAME?</v>
      </c>
      <c r="C568" t="s">
        <v>13</v>
      </c>
      <c r="D568" t="s">
        <v>19</v>
      </c>
      <c r="E568" t="s">
        <v>248</v>
      </c>
      <c r="F568" s="1">
        <v>1385.8</v>
      </c>
      <c r="G568">
        <v>674.27</v>
      </c>
      <c r="H568">
        <v>385.98</v>
      </c>
      <c r="I568">
        <v>85.92</v>
      </c>
      <c r="J568">
        <v>18.18</v>
      </c>
      <c r="K568">
        <v>124.29</v>
      </c>
    </row>
    <row r="569" spans="1:11" x14ac:dyDescent="0.2">
      <c r="A569" t="s">
        <v>21</v>
      </c>
      <c r="B569" t="s">
        <v>12</v>
      </c>
      <c r="C569" t="s">
        <v>13</v>
      </c>
      <c r="D569" t="s">
        <v>19</v>
      </c>
      <c r="E569" t="s">
        <v>195</v>
      </c>
      <c r="F569">
        <v>317.8</v>
      </c>
      <c r="G569">
        <v>171.64</v>
      </c>
      <c r="H569">
        <v>102.09</v>
      </c>
      <c r="I569">
        <v>19.829999999999998</v>
      </c>
      <c r="J569">
        <v>8.84</v>
      </c>
      <c r="K569">
        <v>33.36</v>
      </c>
    </row>
    <row r="570" spans="1:11" x14ac:dyDescent="0.2">
      <c r="A570" t="s">
        <v>48</v>
      </c>
      <c r="B570" t="s">
        <v>291</v>
      </c>
      <c r="C570" t="s">
        <v>18</v>
      </c>
      <c r="D570" t="s">
        <v>19</v>
      </c>
      <c r="E570" t="s">
        <v>288</v>
      </c>
      <c r="F570" s="1">
        <v>7747.46</v>
      </c>
      <c r="G570" s="1">
        <v>4806.66</v>
      </c>
      <c r="H570" s="1">
        <v>3445.53</v>
      </c>
      <c r="I570">
        <v>375.75</v>
      </c>
      <c r="J570">
        <v>100.56</v>
      </c>
      <c r="K570" s="1">
        <v>1126.03</v>
      </c>
    </row>
    <row r="571" spans="1:11" x14ac:dyDescent="0.2">
      <c r="A571" t="s">
        <v>38</v>
      </c>
      <c r="B571" t="s">
        <v>261</v>
      </c>
      <c r="C571" t="s">
        <v>13</v>
      </c>
      <c r="D571" t="s">
        <v>19</v>
      </c>
      <c r="E571" t="s">
        <v>243</v>
      </c>
      <c r="F571">
        <v>105</v>
      </c>
      <c r="G571">
        <v>70.05</v>
      </c>
      <c r="H571">
        <v>41.72</v>
      </c>
      <c r="I571">
        <v>6.3</v>
      </c>
      <c r="J571" t="s">
        <v>37</v>
      </c>
      <c r="K571">
        <v>13.64</v>
      </c>
    </row>
    <row r="572" spans="1:11" x14ac:dyDescent="0.2">
      <c r="A572" t="s">
        <v>16</v>
      </c>
      <c r="B572" t="s">
        <v>343</v>
      </c>
      <c r="C572" t="s">
        <v>13</v>
      </c>
      <c r="D572" t="s">
        <v>19</v>
      </c>
      <c r="E572" t="s">
        <v>251</v>
      </c>
      <c r="F572">
        <v>618</v>
      </c>
      <c r="G572">
        <v>289.35000000000002</v>
      </c>
      <c r="H572">
        <v>128.63999999999999</v>
      </c>
      <c r="I572">
        <v>37.64</v>
      </c>
      <c r="J572" t="s">
        <v>37</v>
      </c>
      <c r="K572">
        <v>42.04</v>
      </c>
    </row>
    <row r="573" spans="1:11" x14ac:dyDescent="0.2">
      <c r="A573" t="s">
        <v>11</v>
      </c>
      <c r="B573" t="s">
        <v>265</v>
      </c>
      <c r="C573" t="s">
        <v>13</v>
      </c>
      <c r="D573" t="s">
        <v>19</v>
      </c>
      <c r="E573" t="s">
        <v>78</v>
      </c>
      <c r="F573">
        <v>612.12</v>
      </c>
      <c r="G573">
        <v>366.69</v>
      </c>
      <c r="H573">
        <v>263.38</v>
      </c>
      <c r="I573">
        <v>34.28</v>
      </c>
      <c r="J573">
        <v>41.31</v>
      </c>
      <c r="K573">
        <v>86.07</v>
      </c>
    </row>
    <row r="574" spans="1:11" x14ac:dyDescent="0.2">
      <c r="A574" t="s">
        <v>38</v>
      </c>
      <c r="B574" t="s">
        <v>293</v>
      </c>
      <c r="C574" t="s">
        <v>13</v>
      </c>
      <c r="D574" t="s">
        <v>19</v>
      </c>
      <c r="E574" t="s">
        <v>122</v>
      </c>
      <c r="F574" s="1">
        <v>3207.64</v>
      </c>
      <c r="G574" s="1">
        <v>1437.95</v>
      </c>
      <c r="H574">
        <v>990.49</v>
      </c>
      <c r="I574">
        <v>213.95</v>
      </c>
      <c r="J574">
        <v>99.04</v>
      </c>
      <c r="K574">
        <v>323.7</v>
      </c>
    </row>
    <row r="575" spans="1:11" x14ac:dyDescent="0.2">
      <c r="A575" t="s">
        <v>71</v>
      </c>
      <c r="B575" t="s">
        <v>30</v>
      </c>
      <c r="C575" t="s">
        <v>18</v>
      </c>
      <c r="D575" t="s">
        <v>19</v>
      </c>
      <c r="E575" t="s">
        <v>320</v>
      </c>
      <c r="F575">
        <v>81.680000000000007</v>
      </c>
      <c r="G575">
        <v>30.7</v>
      </c>
      <c r="H575">
        <v>22.51</v>
      </c>
      <c r="I575">
        <v>3.04</v>
      </c>
      <c r="J575">
        <v>2.59</v>
      </c>
      <c r="K575">
        <v>7.36</v>
      </c>
    </row>
    <row r="576" spans="1:11" x14ac:dyDescent="0.2">
      <c r="A576" t="s">
        <v>11</v>
      </c>
      <c r="B576" t="s">
        <v>294</v>
      </c>
      <c r="C576" t="s">
        <v>18</v>
      </c>
      <c r="D576" t="s">
        <v>19</v>
      </c>
      <c r="E576" t="s">
        <v>143</v>
      </c>
      <c r="F576" s="1">
        <v>4254.58</v>
      </c>
      <c r="G576" s="1">
        <v>2119.98</v>
      </c>
      <c r="H576" s="1">
        <v>1347.41</v>
      </c>
      <c r="I576">
        <v>255.7</v>
      </c>
      <c r="J576">
        <v>53.51</v>
      </c>
      <c r="K576">
        <v>440.34</v>
      </c>
    </row>
    <row r="577" spans="1:11" x14ac:dyDescent="0.2">
      <c r="A577" t="s">
        <v>71</v>
      </c>
      <c r="B577" t="s">
        <v>169</v>
      </c>
      <c r="C577" t="s">
        <v>13</v>
      </c>
      <c r="D577" t="s">
        <v>19</v>
      </c>
      <c r="E577" t="s">
        <v>147</v>
      </c>
      <c r="F577" s="1">
        <v>2620.3200000000002</v>
      </c>
      <c r="G577" s="1">
        <v>1359.56</v>
      </c>
      <c r="H577">
        <v>592.71</v>
      </c>
      <c r="I577">
        <v>94.07</v>
      </c>
      <c r="J577">
        <v>65.739999999999995</v>
      </c>
      <c r="K577">
        <v>197.48</v>
      </c>
    </row>
    <row r="578" spans="1:11" x14ac:dyDescent="0.2">
      <c r="A578" t="s">
        <v>48</v>
      </c>
      <c r="B578" t="s">
        <v>55</v>
      </c>
      <c r="C578" t="s">
        <v>18</v>
      </c>
      <c r="D578" t="s">
        <v>19</v>
      </c>
      <c r="E578" t="s">
        <v>322</v>
      </c>
      <c r="F578" s="1">
        <v>1084.4000000000001</v>
      </c>
      <c r="G578">
        <v>451.61</v>
      </c>
      <c r="H578">
        <v>252.36</v>
      </c>
      <c r="I578">
        <v>57.8</v>
      </c>
      <c r="J578">
        <v>63.67</v>
      </c>
      <c r="K578">
        <v>84.08</v>
      </c>
    </row>
    <row r="579" spans="1:11" x14ac:dyDescent="0.2">
      <c r="A579" t="s">
        <v>33</v>
      </c>
      <c r="B579" t="s">
        <v>55</v>
      </c>
      <c r="C579" t="s">
        <v>18</v>
      </c>
      <c r="D579" t="s">
        <v>19</v>
      </c>
      <c r="E579" t="s">
        <v>239</v>
      </c>
      <c r="F579">
        <v>145.5</v>
      </c>
      <c r="G579">
        <v>68.989999999999995</v>
      </c>
      <c r="H579">
        <v>39.74</v>
      </c>
      <c r="I579">
        <v>4.54</v>
      </c>
      <c r="J579">
        <v>2.91</v>
      </c>
      <c r="K579">
        <v>13.24</v>
      </c>
    </row>
    <row r="580" spans="1:11" x14ac:dyDescent="0.2">
      <c r="A580" t="s">
        <v>48</v>
      </c>
      <c r="B580" t="s">
        <v>55</v>
      </c>
      <c r="C580" t="s">
        <v>18</v>
      </c>
      <c r="D580" t="s">
        <v>19</v>
      </c>
      <c r="E580" t="s">
        <v>157</v>
      </c>
      <c r="F580">
        <v>403.68</v>
      </c>
      <c r="G580">
        <v>233.33</v>
      </c>
      <c r="H580">
        <v>139.61000000000001</v>
      </c>
      <c r="I580">
        <v>15.66</v>
      </c>
      <c r="J580" t="s">
        <v>37</v>
      </c>
      <c r="K580">
        <v>46.52</v>
      </c>
    </row>
    <row r="581" spans="1:11" x14ac:dyDescent="0.2">
      <c r="A581" t="s">
        <v>38</v>
      </c>
      <c r="B581" t="s">
        <v>333</v>
      </c>
      <c r="C581" t="s">
        <v>18</v>
      </c>
      <c r="D581" t="s">
        <v>19</v>
      </c>
      <c r="E581" t="s">
        <v>163</v>
      </c>
      <c r="F581">
        <v>406.8</v>
      </c>
      <c r="G581">
        <v>159.83000000000001</v>
      </c>
      <c r="H581">
        <v>109.44</v>
      </c>
      <c r="I581">
        <v>23.19</v>
      </c>
      <c r="J581" t="s">
        <v>37</v>
      </c>
      <c r="K581">
        <v>35.770000000000003</v>
      </c>
    </row>
    <row r="582" spans="1:11" x14ac:dyDescent="0.2">
      <c r="A582" t="s">
        <v>97</v>
      </c>
      <c r="B582" t="s">
        <v>95</v>
      </c>
      <c r="C582" t="s">
        <v>13</v>
      </c>
      <c r="D582" t="s">
        <v>19</v>
      </c>
      <c r="E582" t="s">
        <v>185</v>
      </c>
      <c r="F582">
        <v>348.12</v>
      </c>
      <c r="G582">
        <v>138.31</v>
      </c>
      <c r="H582">
        <v>92.3</v>
      </c>
      <c r="I582">
        <v>10.9</v>
      </c>
      <c r="J582" t="s">
        <v>37</v>
      </c>
      <c r="K582">
        <v>30.16</v>
      </c>
    </row>
    <row r="583" spans="1:11" x14ac:dyDescent="0.2">
      <c r="A583" t="s">
        <v>38</v>
      </c>
      <c r="B583" t="s">
        <v>95</v>
      </c>
      <c r="C583" t="s">
        <v>13</v>
      </c>
      <c r="D583" t="s">
        <v>19</v>
      </c>
      <c r="E583" t="s">
        <v>185</v>
      </c>
      <c r="F583">
        <v>934.68</v>
      </c>
      <c r="G583">
        <v>330.41</v>
      </c>
      <c r="H583">
        <v>238.43</v>
      </c>
      <c r="I583">
        <v>45.24</v>
      </c>
      <c r="J583">
        <v>97.63</v>
      </c>
      <c r="K583">
        <v>77.92</v>
      </c>
    </row>
    <row r="584" spans="1:11" x14ac:dyDescent="0.2">
      <c r="A584" t="s">
        <v>33</v>
      </c>
      <c r="B584" t="s">
        <v>95</v>
      </c>
      <c r="C584" t="s">
        <v>13</v>
      </c>
      <c r="D584" t="s">
        <v>19</v>
      </c>
      <c r="E584" t="s">
        <v>82</v>
      </c>
      <c r="F584" s="1">
        <v>2478.84</v>
      </c>
      <c r="G584">
        <v>845.6</v>
      </c>
      <c r="H584">
        <v>607.70000000000005</v>
      </c>
      <c r="I584">
        <v>125.18</v>
      </c>
      <c r="J584">
        <v>96.19</v>
      </c>
      <c r="K584">
        <v>198.6</v>
      </c>
    </row>
    <row r="585" spans="1:11" x14ac:dyDescent="0.2">
      <c r="A585" t="s">
        <v>97</v>
      </c>
      <c r="B585" t="e">
        <f>- WILLE ELECTRIC SUPPLY</f>
        <v>#NAME?</v>
      </c>
      <c r="C585" t="s">
        <v>13</v>
      </c>
      <c r="D585" t="s">
        <v>19</v>
      </c>
      <c r="E585" t="s">
        <v>80</v>
      </c>
      <c r="F585">
        <v>617</v>
      </c>
      <c r="G585">
        <v>378.71</v>
      </c>
      <c r="H585">
        <v>244.86</v>
      </c>
      <c r="I585">
        <v>41.89</v>
      </c>
      <c r="J585">
        <v>18.72</v>
      </c>
      <c r="K585">
        <v>81.58</v>
      </c>
    </row>
    <row r="586" spans="1:11" x14ac:dyDescent="0.2">
      <c r="A586" t="s">
        <v>97</v>
      </c>
      <c r="B586" t="s">
        <v>112</v>
      </c>
      <c r="C586" t="s">
        <v>18</v>
      </c>
      <c r="D586" t="s">
        <v>19</v>
      </c>
      <c r="E586" t="s">
        <v>322</v>
      </c>
      <c r="F586" s="1">
        <v>3246.24</v>
      </c>
      <c r="G586" s="1">
        <v>1347.37</v>
      </c>
      <c r="H586">
        <v>945.47</v>
      </c>
      <c r="I586">
        <v>202.89</v>
      </c>
      <c r="J586">
        <v>73.180000000000007</v>
      </c>
      <c r="K586">
        <v>308.99</v>
      </c>
    </row>
    <row r="587" spans="1:11" x14ac:dyDescent="0.2">
      <c r="A587" t="s">
        <v>33</v>
      </c>
      <c r="B587" t="e">
        <f>- TURTLE &amp; HUGHES INC</f>
        <v>#NAME?</v>
      </c>
      <c r="C587" t="s">
        <v>18</v>
      </c>
      <c r="D587" t="s">
        <v>19</v>
      </c>
      <c r="E587" t="s">
        <v>344</v>
      </c>
      <c r="F587" s="1">
        <v>6242</v>
      </c>
      <c r="G587" s="1">
        <v>3572.59</v>
      </c>
      <c r="H587" s="1">
        <v>2423.54</v>
      </c>
      <c r="I587">
        <v>400.11</v>
      </c>
      <c r="J587">
        <v>146.1</v>
      </c>
      <c r="K587">
        <v>807.5</v>
      </c>
    </row>
    <row r="588" spans="1:11" x14ac:dyDescent="0.2">
      <c r="A588" t="s">
        <v>27</v>
      </c>
      <c r="B588" t="e">
        <f>- MEDLER ELECTRIC CO INC</f>
        <v>#NAME?</v>
      </c>
      <c r="C588" t="s">
        <v>18</v>
      </c>
      <c r="D588" t="s">
        <v>19</v>
      </c>
      <c r="E588" t="s">
        <v>329</v>
      </c>
      <c r="F588" s="1">
        <v>1564.44</v>
      </c>
      <c r="G588">
        <v>527.61</v>
      </c>
      <c r="H588">
        <v>260.47000000000003</v>
      </c>
      <c r="I588">
        <v>83.7</v>
      </c>
      <c r="J588">
        <v>13.8</v>
      </c>
      <c r="K588">
        <v>86.79</v>
      </c>
    </row>
    <row r="589" spans="1:11" x14ac:dyDescent="0.2">
      <c r="A589" t="s">
        <v>16</v>
      </c>
      <c r="B589" t="e">
        <f>- MCNAUGHTON-MCKAY ELECTRIC CO</f>
        <v>#NAME?</v>
      </c>
      <c r="C589" t="s">
        <v>13</v>
      </c>
      <c r="D589" t="s">
        <v>19</v>
      </c>
      <c r="E589" t="s">
        <v>56</v>
      </c>
      <c r="F589" s="1">
        <v>1358.1</v>
      </c>
      <c r="G589">
        <v>591.99</v>
      </c>
      <c r="H589">
        <v>398.75</v>
      </c>
      <c r="I589">
        <v>58.4</v>
      </c>
      <c r="J589">
        <v>18.170000000000002</v>
      </c>
      <c r="K589">
        <v>132.86000000000001</v>
      </c>
    </row>
    <row r="590" spans="1:11" x14ac:dyDescent="0.2">
      <c r="A590" t="s">
        <v>38</v>
      </c>
      <c r="B590" t="e">
        <f>- BILLOWS ELECTRIC SUPPLY CO</f>
        <v>#NAME?</v>
      </c>
      <c r="C590" t="s">
        <v>18</v>
      </c>
      <c r="D590" t="s">
        <v>19</v>
      </c>
      <c r="E590" t="s">
        <v>235</v>
      </c>
      <c r="F590" s="1">
        <v>3451.88</v>
      </c>
      <c r="G590" s="1">
        <v>1573.86</v>
      </c>
      <c r="H590">
        <v>944.07</v>
      </c>
      <c r="I590">
        <v>185.37</v>
      </c>
      <c r="J590">
        <v>30.76</v>
      </c>
      <c r="K590">
        <v>314.55</v>
      </c>
    </row>
    <row r="591" spans="1:11" x14ac:dyDescent="0.2">
      <c r="A591" t="s">
        <v>16</v>
      </c>
      <c r="B591" t="s">
        <v>345</v>
      </c>
      <c r="C591" t="s">
        <v>13</v>
      </c>
      <c r="D591" t="s">
        <v>19</v>
      </c>
      <c r="E591" t="s">
        <v>141</v>
      </c>
      <c r="F591">
        <v>828.6</v>
      </c>
      <c r="G591">
        <v>367.19</v>
      </c>
      <c r="H591">
        <v>195.45</v>
      </c>
      <c r="I591">
        <v>39.36</v>
      </c>
      <c r="J591">
        <v>97.01</v>
      </c>
      <c r="K591">
        <v>63.87</v>
      </c>
    </row>
    <row r="592" spans="1:11" x14ac:dyDescent="0.2">
      <c r="A592" t="s">
        <v>27</v>
      </c>
      <c r="B592" t="s">
        <v>52</v>
      </c>
      <c r="C592" t="s">
        <v>18</v>
      </c>
      <c r="D592" t="s">
        <v>19</v>
      </c>
      <c r="E592" t="s">
        <v>168</v>
      </c>
      <c r="F592">
        <v>368.62</v>
      </c>
      <c r="G592">
        <v>258.04000000000002</v>
      </c>
      <c r="H592">
        <v>42.44</v>
      </c>
      <c r="I592">
        <v>21.56</v>
      </c>
      <c r="J592">
        <v>4.7300000000000004</v>
      </c>
      <c r="K592">
        <v>13.87</v>
      </c>
    </row>
    <row r="593" spans="1:11" x14ac:dyDescent="0.2">
      <c r="A593" t="s">
        <v>71</v>
      </c>
      <c r="B593" t="s">
        <v>52</v>
      </c>
      <c r="C593" t="s">
        <v>18</v>
      </c>
      <c r="D593" t="s">
        <v>19</v>
      </c>
      <c r="E593" t="s">
        <v>320</v>
      </c>
      <c r="F593">
        <v>476</v>
      </c>
      <c r="G593">
        <v>251.5</v>
      </c>
      <c r="H593">
        <v>157.19</v>
      </c>
      <c r="I593">
        <v>25.23</v>
      </c>
      <c r="J593" t="s">
        <v>37</v>
      </c>
      <c r="K593">
        <v>51.37</v>
      </c>
    </row>
    <row r="594" spans="1:11" x14ac:dyDescent="0.2">
      <c r="A594" t="s">
        <v>11</v>
      </c>
      <c r="B594" t="s">
        <v>52</v>
      </c>
      <c r="C594" t="s">
        <v>18</v>
      </c>
      <c r="D594" t="s">
        <v>19</v>
      </c>
      <c r="E594" t="s">
        <v>89</v>
      </c>
      <c r="F594" s="1">
        <v>2570.7800000000002</v>
      </c>
      <c r="G594" s="1">
        <v>1381.84</v>
      </c>
      <c r="H594">
        <v>779.47</v>
      </c>
      <c r="I594">
        <v>121.85</v>
      </c>
      <c r="J594">
        <v>18.29</v>
      </c>
      <c r="K594">
        <v>254.74</v>
      </c>
    </row>
    <row r="595" spans="1:11" x14ac:dyDescent="0.2">
      <c r="A595" t="s">
        <v>48</v>
      </c>
      <c r="B595" t="s">
        <v>298</v>
      </c>
      <c r="C595" t="s">
        <v>18</v>
      </c>
      <c r="D595" t="s">
        <v>19</v>
      </c>
      <c r="E595" t="s">
        <v>301</v>
      </c>
      <c r="F595" s="1">
        <v>1009.92</v>
      </c>
      <c r="G595">
        <v>464.7</v>
      </c>
      <c r="H595">
        <v>234.68</v>
      </c>
      <c r="I595">
        <v>31.61</v>
      </c>
      <c r="J595" t="s">
        <v>37</v>
      </c>
      <c r="K595">
        <v>76.7</v>
      </c>
    </row>
    <row r="596" spans="1:11" x14ac:dyDescent="0.2">
      <c r="A596" t="s">
        <v>21</v>
      </c>
      <c r="B596" t="s">
        <v>123</v>
      </c>
      <c r="C596" t="s">
        <v>18</v>
      </c>
      <c r="D596" t="s">
        <v>19</v>
      </c>
      <c r="E596" t="s">
        <v>36</v>
      </c>
      <c r="F596">
        <v>819.24</v>
      </c>
      <c r="G596">
        <v>386.48</v>
      </c>
      <c r="H596">
        <v>275.88</v>
      </c>
      <c r="I596">
        <v>29.74</v>
      </c>
      <c r="J596" t="s">
        <v>37</v>
      </c>
      <c r="K596">
        <v>90.16</v>
      </c>
    </row>
    <row r="597" spans="1:11" x14ac:dyDescent="0.2">
      <c r="A597" t="s">
        <v>21</v>
      </c>
      <c r="B597" t="s">
        <v>300</v>
      </c>
      <c r="C597" t="s">
        <v>13</v>
      </c>
      <c r="D597" t="s">
        <v>19</v>
      </c>
      <c r="E597" t="s">
        <v>218</v>
      </c>
      <c r="F597">
        <v>844.02</v>
      </c>
      <c r="G597">
        <v>494.25</v>
      </c>
      <c r="H597">
        <v>369.19</v>
      </c>
      <c r="I597">
        <v>30.89</v>
      </c>
      <c r="J597" t="s">
        <v>37</v>
      </c>
      <c r="K597">
        <v>120.65</v>
      </c>
    </row>
    <row r="598" spans="1:11" x14ac:dyDescent="0.2">
      <c r="A598" t="s">
        <v>97</v>
      </c>
      <c r="B598" t="s">
        <v>98</v>
      </c>
      <c r="C598" t="s">
        <v>18</v>
      </c>
      <c r="D598" t="s">
        <v>19</v>
      </c>
      <c r="E598" t="s">
        <v>195</v>
      </c>
      <c r="F598">
        <v>273.72000000000003</v>
      </c>
      <c r="G598">
        <v>84.04</v>
      </c>
      <c r="H598">
        <v>35.6</v>
      </c>
      <c r="I598">
        <v>8.51</v>
      </c>
      <c r="J598" t="s">
        <v>37</v>
      </c>
      <c r="K598">
        <v>11.63</v>
      </c>
    </row>
    <row r="599" spans="1:11" x14ac:dyDescent="0.2">
      <c r="A599" t="s">
        <v>16</v>
      </c>
      <c r="B599" t="e">
        <f>- WERNER ELECTRIC SUPPLY CO</f>
        <v>#NAME?</v>
      </c>
      <c r="C599" t="s">
        <v>18</v>
      </c>
      <c r="D599" t="s">
        <v>19</v>
      </c>
      <c r="E599" t="s">
        <v>107</v>
      </c>
      <c r="F599" s="1">
        <v>1047.08</v>
      </c>
      <c r="G599">
        <v>407.84</v>
      </c>
      <c r="H599">
        <v>214.83</v>
      </c>
      <c r="I599">
        <v>72.459999999999994</v>
      </c>
      <c r="J599">
        <v>18.43</v>
      </c>
      <c r="K599">
        <v>70.209999999999994</v>
      </c>
    </row>
    <row r="600" spans="1:11" x14ac:dyDescent="0.2">
      <c r="A600" t="s">
        <v>43</v>
      </c>
      <c r="B600" t="e">
        <f>- H LEFF ELECTRIC CO INC</f>
        <v>#NAME?</v>
      </c>
      <c r="C600" t="s">
        <v>13</v>
      </c>
      <c r="D600" t="s">
        <v>19</v>
      </c>
      <c r="E600" t="s">
        <v>134</v>
      </c>
      <c r="F600">
        <v>898.38</v>
      </c>
      <c r="G600">
        <v>519.38</v>
      </c>
      <c r="H600">
        <v>299.64</v>
      </c>
      <c r="I600">
        <v>33.6</v>
      </c>
      <c r="J600">
        <v>6.07</v>
      </c>
      <c r="K600">
        <v>97.93</v>
      </c>
    </row>
    <row r="601" spans="1:11" x14ac:dyDescent="0.2">
      <c r="A601" t="s">
        <v>33</v>
      </c>
      <c r="B601" t="e">
        <f>- ELECTRICAL WHOLESALE SUPPLY</f>
        <v>#NAME?</v>
      </c>
      <c r="C601" t="s">
        <v>13</v>
      </c>
      <c r="D601" t="s">
        <v>19</v>
      </c>
      <c r="E601" t="s">
        <v>320</v>
      </c>
      <c r="F601" s="1">
        <v>1940.53</v>
      </c>
      <c r="G601" s="1">
        <v>1212.96</v>
      </c>
      <c r="H601">
        <v>819.15</v>
      </c>
      <c r="I601">
        <v>131.18</v>
      </c>
      <c r="J601">
        <v>132.29</v>
      </c>
      <c r="K601">
        <v>267.7</v>
      </c>
    </row>
    <row r="602" spans="1:11" x14ac:dyDescent="0.2">
      <c r="A602" t="s">
        <v>38</v>
      </c>
      <c r="B602" t="s">
        <v>346</v>
      </c>
      <c r="C602" t="s">
        <v>13</v>
      </c>
      <c r="D602" t="s">
        <v>19</v>
      </c>
      <c r="E602" t="s">
        <v>87</v>
      </c>
      <c r="F602" s="1">
        <v>2066.52</v>
      </c>
      <c r="G602">
        <v>984.77</v>
      </c>
      <c r="H602">
        <v>675.33</v>
      </c>
      <c r="I602">
        <v>68.61</v>
      </c>
      <c r="J602">
        <v>253.69</v>
      </c>
      <c r="K602">
        <v>220.7</v>
      </c>
    </row>
    <row r="603" spans="1:11" x14ac:dyDescent="0.2">
      <c r="A603" t="s">
        <v>16</v>
      </c>
      <c r="B603" t="s">
        <v>57</v>
      </c>
      <c r="C603" t="s">
        <v>18</v>
      </c>
      <c r="D603" t="s">
        <v>19</v>
      </c>
      <c r="E603" t="s">
        <v>102</v>
      </c>
      <c r="F603" s="1">
        <v>5962.52</v>
      </c>
      <c r="G603" s="1">
        <v>3088.8</v>
      </c>
      <c r="H603" s="1">
        <v>1842.71</v>
      </c>
      <c r="I603">
        <v>378.62</v>
      </c>
      <c r="J603">
        <v>296.12</v>
      </c>
      <c r="K603">
        <v>613.97</v>
      </c>
    </row>
    <row r="604" spans="1:11" x14ac:dyDescent="0.2">
      <c r="A604" t="s">
        <v>43</v>
      </c>
      <c r="B604" t="s">
        <v>57</v>
      </c>
      <c r="C604" t="s">
        <v>18</v>
      </c>
      <c r="D604" t="s">
        <v>19</v>
      </c>
      <c r="E604" t="s">
        <v>65</v>
      </c>
      <c r="F604" s="1">
        <v>17842.060000000001</v>
      </c>
      <c r="G604" s="1">
        <v>9743.4599999999991</v>
      </c>
      <c r="H604" s="1">
        <v>6322.46</v>
      </c>
      <c r="I604">
        <v>554.89</v>
      </c>
      <c r="J604">
        <v>464.77</v>
      </c>
      <c r="K604" s="1">
        <v>2106.5700000000002</v>
      </c>
    </row>
    <row r="605" spans="1:11" x14ac:dyDescent="0.2">
      <c r="A605" t="s">
        <v>85</v>
      </c>
      <c r="B605" t="s">
        <v>196</v>
      </c>
      <c r="C605" t="s">
        <v>13</v>
      </c>
      <c r="D605" t="s">
        <v>19</v>
      </c>
      <c r="E605" t="s">
        <v>288</v>
      </c>
      <c r="F605">
        <v>399.04</v>
      </c>
      <c r="G605">
        <v>183.93</v>
      </c>
      <c r="H605">
        <v>133.58000000000001</v>
      </c>
      <c r="I605">
        <v>19.829999999999998</v>
      </c>
      <c r="J605">
        <v>3.64</v>
      </c>
      <c r="K605">
        <v>44.51</v>
      </c>
    </row>
    <row r="606" spans="1:11" x14ac:dyDescent="0.2">
      <c r="A606" t="s">
        <v>85</v>
      </c>
      <c r="B606" t="s">
        <v>347</v>
      </c>
      <c r="C606" t="s">
        <v>13</v>
      </c>
      <c r="D606" t="s">
        <v>19</v>
      </c>
      <c r="E606" t="s">
        <v>70</v>
      </c>
      <c r="F606">
        <v>312</v>
      </c>
      <c r="G606">
        <v>172.75</v>
      </c>
      <c r="H606">
        <v>101.82</v>
      </c>
      <c r="I606">
        <v>12.79</v>
      </c>
      <c r="J606">
        <v>4.66</v>
      </c>
      <c r="K606">
        <v>33.93</v>
      </c>
    </row>
    <row r="607" spans="1:11" x14ac:dyDescent="0.2">
      <c r="A607" t="s">
        <v>43</v>
      </c>
      <c r="B607" t="s">
        <v>348</v>
      </c>
      <c r="C607" t="s">
        <v>35</v>
      </c>
      <c r="D607" t="s">
        <v>19</v>
      </c>
      <c r="E607" t="s">
        <v>206</v>
      </c>
      <c r="F607">
        <v>277</v>
      </c>
      <c r="G607">
        <v>125.19</v>
      </c>
      <c r="H607">
        <v>63.12</v>
      </c>
      <c r="I607">
        <v>18.670000000000002</v>
      </c>
      <c r="J607" t="s">
        <v>37</v>
      </c>
      <c r="K607">
        <v>21.03</v>
      </c>
    </row>
    <row r="608" spans="1:11" x14ac:dyDescent="0.2">
      <c r="A608" t="s">
        <v>33</v>
      </c>
      <c r="B608" t="s">
        <v>95</v>
      </c>
      <c r="C608" t="s">
        <v>13</v>
      </c>
      <c r="D608" t="s">
        <v>19</v>
      </c>
      <c r="E608" t="s">
        <v>255</v>
      </c>
      <c r="F608">
        <v>419.4</v>
      </c>
      <c r="G608">
        <v>178.16</v>
      </c>
      <c r="H608">
        <v>111.65</v>
      </c>
      <c r="I608">
        <v>26.97</v>
      </c>
      <c r="J608">
        <v>-14.56</v>
      </c>
      <c r="K608">
        <v>37.200000000000003</v>
      </c>
    </row>
    <row r="609" spans="1:11" x14ac:dyDescent="0.2">
      <c r="A609" t="s">
        <v>21</v>
      </c>
      <c r="B609" t="s">
        <v>349</v>
      </c>
      <c r="C609" t="s">
        <v>13</v>
      </c>
      <c r="D609" t="s">
        <v>19</v>
      </c>
      <c r="E609" t="s">
        <v>15</v>
      </c>
      <c r="F609" s="1">
        <v>1200</v>
      </c>
      <c r="G609">
        <v>773.91</v>
      </c>
      <c r="H609">
        <v>267.95999999999998</v>
      </c>
      <c r="I609">
        <v>76.8</v>
      </c>
      <c r="J609">
        <v>-13.84</v>
      </c>
      <c r="K609">
        <v>89.28</v>
      </c>
    </row>
    <row r="610" spans="1:11" x14ac:dyDescent="0.2">
      <c r="A610" t="s">
        <v>48</v>
      </c>
      <c r="B610" t="s">
        <v>108</v>
      </c>
      <c r="C610" t="s">
        <v>13</v>
      </c>
      <c r="D610" t="s">
        <v>19</v>
      </c>
      <c r="E610" t="s">
        <v>111</v>
      </c>
      <c r="F610" s="1">
        <v>13496.95</v>
      </c>
      <c r="G610" s="1">
        <v>6335.58</v>
      </c>
      <c r="H610" s="1">
        <v>3984.52</v>
      </c>
      <c r="I610">
        <v>627.61</v>
      </c>
      <c r="J610">
        <v>97</v>
      </c>
      <c r="K610" s="1">
        <v>1327.6</v>
      </c>
    </row>
    <row r="611" spans="1:11" x14ac:dyDescent="0.2">
      <c r="A611" t="s">
        <v>11</v>
      </c>
      <c r="B611" t="s">
        <v>112</v>
      </c>
      <c r="C611" t="s">
        <v>18</v>
      </c>
      <c r="D611" t="s">
        <v>19</v>
      </c>
      <c r="E611" t="s">
        <v>113</v>
      </c>
      <c r="F611">
        <v>347</v>
      </c>
      <c r="G611">
        <v>236.21</v>
      </c>
      <c r="H611">
        <v>44.69</v>
      </c>
      <c r="I611">
        <v>23.04</v>
      </c>
      <c r="J611">
        <v>4.2699999999999996</v>
      </c>
      <c r="K611">
        <v>14.89</v>
      </c>
    </row>
    <row r="612" spans="1:11" x14ac:dyDescent="0.2">
      <c r="A612" t="s">
        <v>16</v>
      </c>
      <c r="B612" t="s">
        <v>52</v>
      </c>
      <c r="C612" t="s">
        <v>18</v>
      </c>
      <c r="D612" t="s">
        <v>19</v>
      </c>
      <c r="E612" t="s">
        <v>350</v>
      </c>
      <c r="F612">
        <v>957.66</v>
      </c>
      <c r="G612">
        <v>501.62</v>
      </c>
      <c r="H612">
        <v>331.01</v>
      </c>
      <c r="I612">
        <v>43.57</v>
      </c>
      <c r="J612">
        <v>48.32</v>
      </c>
      <c r="K612">
        <v>110.29</v>
      </c>
    </row>
    <row r="613" spans="1:11" x14ac:dyDescent="0.2">
      <c r="A613" t="s">
        <v>38</v>
      </c>
      <c r="B613" t="s">
        <v>52</v>
      </c>
      <c r="C613" t="s">
        <v>18</v>
      </c>
      <c r="D613" t="s">
        <v>19</v>
      </c>
      <c r="E613" t="s">
        <v>61</v>
      </c>
      <c r="F613">
        <v>428.4</v>
      </c>
      <c r="G613">
        <v>190.16</v>
      </c>
      <c r="H613">
        <v>135.79</v>
      </c>
      <c r="I613">
        <v>14.69</v>
      </c>
      <c r="J613" t="s">
        <v>37</v>
      </c>
      <c r="K613">
        <v>45.24</v>
      </c>
    </row>
    <row r="614" spans="1:11" x14ac:dyDescent="0.2">
      <c r="A614" t="s">
        <v>27</v>
      </c>
      <c r="B614" t="s">
        <v>52</v>
      </c>
      <c r="C614" t="s">
        <v>18</v>
      </c>
      <c r="D614" t="s">
        <v>19</v>
      </c>
      <c r="E614" t="s">
        <v>233</v>
      </c>
      <c r="F614">
        <v>89.5</v>
      </c>
      <c r="G614">
        <v>60.59</v>
      </c>
      <c r="H614">
        <v>34.11</v>
      </c>
      <c r="I614">
        <v>2.85</v>
      </c>
      <c r="J614">
        <v>0</v>
      </c>
      <c r="K614">
        <v>11.37</v>
      </c>
    </row>
    <row r="615" spans="1:11" x14ac:dyDescent="0.2">
      <c r="A615" t="s">
        <v>27</v>
      </c>
      <c r="B615" t="s">
        <v>52</v>
      </c>
      <c r="C615" t="s">
        <v>18</v>
      </c>
      <c r="D615" t="s">
        <v>19</v>
      </c>
      <c r="E615" t="s">
        <v>116</v>
      </c>
      <c r="F615">
        <v>93.06</v>
      </c>
      <c r="G615">
        <v>56.19</v>
      </c>
      <c r="H615">
        <v>37.69</v>
      </c>
      <c r="I615">
        <v>4.09</v>
      </c>
      <c r="J615">
        <v>1.67</v>
      </c>
      <c r="K615">
        <v>12.56</v>
      </c>
    </row>
    <row r="616" spans="1:11" x14ac:dyDescent="0.2">
      <c r="A616" t="s">
        <v>11</v>
      </c>
      <c r="B616" t="s">
        <v>52</v>
      </c>
      <c r="C616" t="s">
        <v>18</v>
      </c>
      <c r="D616" t="s">
        <v>19</v>
      </c>
      <c r="E616" t="s">
        <v>160</v>
      </c>
      <c r="F616">
        <v>187.92</v>
      </c>
      <c r="G616">
        <v>129.13999999999999</v>
      </c>
      <c r="H616">
        <v>88.32</v>
      </c>
      <c r="I616">
        <v>12.59</v>
      </c>
      <c r="J616">
        <v>4.67</v>
      </c>
      <c r="K616">
        <v>29.43</v>
      </c>
    </row>
    <row r="617" spans="1:11" x14ac:dyDescent="0.2">
      <c r="A617" t="s">
        <v>21</v>
      </c>
      <c r="B617" t="s">
        <v>52</v>
      </c>
      <c r="C617" t="s">
        <v>18</v>
      </c>
      <c r="D617" t="s">
        <v>19</v>
      </c>
      <c r="E617" t="s">
        <v>78</v>
      </c>
      <c r="F617">
        <v>876.75</v>
      </c>
      <c r="G617">
        <v>552.94000000000005</v>
      </c>
      <c r="H617">
        <v>262.82</v>
      </c>
      <c r="I617">
        <v>29.28</v>
      </c>
      <c r="J617" t="s">
        <v>37</v>
      </c>
      <c r="K617">
        <v>87.57</v>
      </c>
    </row>
    <row r="618" spans="1:11" x14ac:dyDescent="0.2">
      <c r="A618" t="s">
        <v>71</v>
      </c>
      <c r="B618" t="s">
        <v>123</v>
      </c>
      <c r="C618" t="s">
        <v>18</v>
      </c>
      <c r="D618" t="s">
        <v>19</v>
      </c>
      <c r="E618" t="s">
        <v>115</v>
      </c>
      <c r="F618">
        <v>331.98</v>
      </c>
      <c r="G618">
        <v>130.16</v>
      </c>
      <c r="H618">
        <v>90.53</v>
      </c>
      <c r="I618">
        <v>21.61</v>
      </c>
      <c r="J618" t="s">
        <v>37</v>
      </c>
      <c r="K618">
        <v>30.16</v>
      </c>
    </row>
    <row r="619" spans="1:11" x14ac:dyDescent="0.2">
      <c r="A619" t="s">
        <v>21</v>
      </c>
      <c r="B619" t="s">
        <v>351</v>
      </c>
      <c r="C619" t="s">
        <v>13</v>
      </c>
      <c r="D619" t="s">
        <v>19</v>
      </c>
      <c r="E619" t="s">
        <v>302</v>
      </c>
      <c r="F619" s="1">
        <v>1420.02</v>
      </c>
      <c r="G619">
        <v>391.48</v>
      </c>
      <c r="H619">
        <v>178.4</v>
      </c>
      <c r="I619">
        <v>92.02</v>
      </c>
      <c r="J619">
        <v>107.87</v>
      </c>
      <c r="K619">
        <v>59.44</v>
      </c>
    </row>
    <row r="620" spans="1:11" x14ac:dyDescent="0.2">
      <c r="A620" t="s">
        <v>38</v>
      </c>
      <c r="B620" t="s">
        <v>55</v>
      </c>
      <c r="C620" t="s">
        <v>18</v>
      </c>
      <c r="D620" t="s">
        <v>19</v>
      </c>
      <c r="E620" t="s">
        <v>212</v>
      </c>
      <c r="F620">
        <v>381.6</v>
      </c>
      <c r="G620">
        <v>215.06</v>
      </c>
      <c r="H620">
        <v>103.26</v>
      </c>
      <c r="I620">
        <v>14.69</v>
      </c>
      <c r="J620" t="s">
        <v>37</v>
      </c>
      <c r="K620">
        <v>34.4</v>
      </c>
    </row>
    <row r="621" spans="1:11" x14ac:dyDescent="0.2">
      <c r="A621" t="s">
        <v>51</v>
      </c>
      <c r="B621" t="s">
        <v>55</v>
      </c>
      <c r="C621" t="s">
        <v>18</v>
      </c>
      <c r="D621" t="s">
        <v>19</v>
      </c>
      <c r="E621" t="s">
        <v>352</v>
      </c>
      <c r="F621" s="1">
        <v>1163.4000000000001</v>
      </c>
      <c r="G621">
        <v>772.33</v>
      </c>
      <c r="H621">
        <v>123.85</v>
      </c>
      <c r="I621">
        <v>67.94</v>
      </c>
      <c r="J621" t="s">
        <v>37</v>
      </c>
      <c r="K621">
        <v>41.27</v>
      </c>
    </row>
    <row r="622" spans="1:11" x14ac:dyDescent="0.2">
      <c r="A622" t="s">
        <v>38</v>
      </c>
      <c r="B622" t="s">
        <v>55</v>
      </c>
      <c r="C622" t="s">
        <v>18</v>
      </c>
      <c r="D622" t="s">
        <v>19</v>
      </c>
      <c r="E622" t="s">
        <v>177</v>
      </c>
      <c r="F622">
        <v>412.5</v>
      </c>
      <c r="G622">
        <v>283.02999999999997</v>
      </c>
      <c r="H622">
        <v>186.25</v>
      </c>
      <c r="I622">
        <v>14.44</v>
      </c>
      <c r="J622" t="s">
        <v>37</v>
      </c>
      <c r="K622">
        <v>62.06</v>
      </c>
    </row>
    <row r="623" spans="1:11" x14ac:dyDescent="0.2">
      <c r="A623" t="s">
        <v>16</v>
      </c>
      <c r="B623" t="e">
        <f>- WERNER ELECTRIC SUPPLY CO</f>
        <v>#NAME?</v>
      </c>
      <c r="C623" t="s">
        <v>18</v>
      </c>
      <c r="D623" t="s">
        <v>19</v>
      </c>
      <c r="E623" t="s">
        <v>68</v>
      </c>
      <c r="F623">
        <v>309.8</v>
      </c>
      <c r="G623">
        <v>136.59</v>
      </c>
      <c r="H623">
        <v>44.16</v>
      </c>
      <c r="I623">
        <v>17.809999999999999</v>
      </c>
      <c r="J623">
        <v>1.19</v>
      </c>
      <c r="K623">
        <v>14.71</v>
      </c>
    </row>
    <row r="624" spans="1:11" x14ac:dyDescent="0.2">
      <c r="A624" t="s">
        <v>11</v>
      </c>
      <c r="B624" t="e">
        <f>- RAYMOND DE STEIGER</f>
        <v>#NAME?</v>
      </c>
      <c r="C624" t="s">
        <v>13</v>
      </c>
      <c r="D624" t="s">
        <v>19</v>
      </c>
      <c r="E624" t="s">
        <v>215</v>
      </c>
      <c r="F624">
        <v>312.48</v>
      </c>
      <c r="G624">
        <v>112.38</v>
      </c>
      <c r="H624">
        <v>75.38</v>
      </c>
      <c r="I624">
        <v>12.97</v>
      </c>
      <c r="J624">
        <v>7.92</v>
      </c>
      <c r="K624">
        <v>25.12</v>
      </c>
    </row>
    <row r="625" spans="1:11" x14ac:dyDescent="0.2">
      <c r="A625" t="s">
        <v>97</v>
      </c>
      <c r="B625" t="e">
        <f>- FAIRMONT SUPPLY</f>
        <v>#NAME?</v>
      </c>
      <c r="C625" t="s">
        <v>18</v>
      </c>
      <c r="D625" t="s">
        <v>19</v>
      </c>
      <c r="E625" t="s">
        <v>125</v>
      </c>
      <c r="F625">
        <v>86.52</v>
      </c>
      <c r="G625">
        <v>25.51</v>
      </c>
      <c r="H625">
        <v>5.91</v>
      </c>
      <c r="I625">
        <v>5.41</v>
      </c>
      <c r="J625">
        <v>0.59</v>
      </c>
      <c r="K625">
        <v>1.97</v>
      </c>
    </row>
    <row r="626" spans="1:11" x14ac:dyDescent="0.2">
      <c r="A626" t="s">
        <v>11</v>
      </c>
      <c r="B626" t="e">
        <f>- FAIRMONT SUPPLY</f>
        <v>#NAME?</v>
      </c>
      <c r="C626" t="s">
        <v>18</v>
      </c>
      <c r="D626" t="s">
        <v>19</v>
      </c>
      <c r="E626" t="s">
        <v>63</v>
      </c>
      <c r="F626">
        <v>314.60000000000002</v>
      </c>
      <c r="G626">
        <v>112.89</v>
      </c>
      <c r="H626">
        <v>82.98</v>
      </c>
      <c r="I626">
        <v>14.57</v>
      </c>
      <c r="J626" t="s">
        <v>37</v>
      </c>
      <c r="K626">
        <v>27.65</v>
      </c>
    </row>
    <row r="627" spans="1:11" x14ac:dyDescent="0.2">
      <c r="A627" t="s">
        <v>43</v>
      </c>
      <c r="B627" t="e">
        <f>- BUCKLES-SMITH ELECTRIC</f>
        <v>#NAME?</v>
      </c>
      <c r="C627" t="s">
        <v>35</v>
      </c>
      <c r="D627" t="s">
        <v>19</v>
      </c>
      <c r="E627" t="s">
        <v>80</v>
      </c>
      <c r="F627">
        <v>274.45999999999998</v>
      </c>
      <c r="G627">
        <v>163.29</v>
      </c>
      <c r="H627">
        <v>42.37</v>
      </c>
      <c r="I627">
        <v>13.61</v>
      </c>
      <c r="J627">
        <v>6.74</v>
      </c>
      <c r="K627">
        <v>14.12</v>
      </c>
    </row>
    <row r="628" spans="1:11" x14ac:dyDescent="0.2">
      <c r="A628" t="s">
        <v>71</v>
      </c>
      <c r="B628" t="e">
        <f>- BORDER STATES ELECTRIC</f>
        <v>#NAME?</v>
      </c>
      <c r="C628" t="s">
        <v>18</v>
      </c>
      <c r="D628" t="s">
        <v>19</v>
      </c>
      <c r="E628" t="s">
        <v>233</v>
      </c>
      <c r="F628" s="1">
        <v>5976.42</v>
      </c>
      <c r="G628" s="1">
        <v>3307.34</v>
      </c>
      <c r="H628" s="1">
        <v>1887.56</v>
      </c>
      <c r="I628">
        <v>355</v>
      </c>
      <c r="J628">
        <v>320.14999999999998</v>
      </c>
      <c r="K628">
        <v>628.91999999999996</v>
      </c>
    </row>
    <row r="629" spans="1:11" x14ac:dyDescent="0.2">
      <c r="A629" t="s">
        <v>71</v>
      </c>
      <c r="B629" t="s">
        <v>79</v>
      </c>
      <c r="C629" t="s">
        <v>13</v>
      </c>
      <c r="D629" t="s">
        <v>353</v>
      </c>
      <c r="E629" t="s">
        <v>31</v>
      </c>
      <c r="F629">
        <v>199.44</v>
      </c>
      <c r="G629">
        <v>186.19</v>
      </c>
      <c r="H629">
        <v>411.22</v>
      </c>
      <c r="I629">
        <v>10.25</v>
      </c>
      <c r="J629">
        <v>26.46</v>
      </c>
      <c r="K629">
        <v>132.41999999999999</v>
      </c>
    </row>
    <row r="630" spans="1:11" x14ac:dyDescent="0.2">
      <c r="A630" t="s">
        <v>16</v>
      </c>
      <c r="B630" t="s">
        <v>242</v>
      </c>
      <c r="C630" t="s">
        <v>13</v>
      </c>
      <c r="D630" t="s">
        <v>353</v>
      </c>
      <c r="E630" t="s">
        <v>240</v>
      </c>
      <c r="F630" s="1">
        <v>7670</v>
      </c>
      <c r="G630">
        <v>283.56</v>
      </c>
      <c r="H630" s="1">
        <v>1361.17</v>
      </c>
      <c r="I630">
        <v>418.78</v>
      </c>
      <c r="J630">
        <v>52.2</v>
      </c>
      <c r="K630">
        <v>340.92</v>
      </c>
    </row>
    <row r="631" spans="1:11" x14ac:dyDescent="0.2">
      <c r="A631" t="s">
        <v>16</v>
      </c>
      <c r="B631" t="s">
        <v>30</v>
      </c>
      <c r="C631" t="s">
        <v>18</v>
      </c>
      <c r="D631" t="s">
        <v>353</v>
      </c>
      <c r="E631" t="s">
        <v>266</v>
      </c>
      <c r="F631">
        <v>978</v>
      </c>
      <c r="G631">
        <v>255.05</v>
      </c>
      <c r="H631">
        <v>49.35</v>
      </c>
      <c r="I631">
        <v>47.24</v>
      </c>
      <c r="J631">
        <v>13.8</v>
      </c>
      <c r="K631">
        <v>15.89</v>
      </c>
    </row>
    <row r="632" spans="1:11" x14ac:dyDescent="0.2">
      <c r="A632" t="s">
        <v>51</v>
      </c>
      <c r="B632" t="s">
        <v>318</v>
      </c>
      <c r="C632" t="s">
        <v>13</v>
      </c>
      <c r="D632" t="s">
        <v>353</v>
      </c>
      <c r="E632" t="s">
        <v>84</v>
      </c>
      <c r="F632" s="1">
        <v>2847.8</v>
      </c>
      <c r="G632">
        <v>270.63</v>
      </c>
      <c r="H632">
        <v>818.07</v>
      </c>
      <c r="I632">
        <v>108.22</v>
      </c>
      <c r="J632">
        <v>64.39</v>
      </c>
      <c r="K632">
        <v>474.18</v>
      </c>
    </row>
    <row r="633" spans="1:11" x14ac:dyDescent="0.2">
      <c r="A633" t="s">
        <v>11</v>
      </c>
      <c r="B633" t="s">
        <v>92</v>
      </c>
      <c r="C633" t="s">
        <v>18</v>
      </c>
      <c r="D633" t="s">
        <v>353</v>
      </c>
      <c r="E633" t="s">
        <v>72</v>
      </c>
      <c r="F633" s="1">
        <v>19303.2</v>
      </c>
      <c r="G633" s="1">
        <v>11407.04</v>
      </c>
      <c r="H633" s="1">
        <v>10928.03</v>
      </c>
      <c r="I633" s="1">
        <v>1144.68</v>
      </c>
      <c r="J633">
        <v>-282.75</v>
      </c>
      <c r="K633" s="1">
        <v>1407.62</v>
      </c>
    </row>
    <row r="634" spans="1:11" x14ac:dyDescent="0.2">
      <c r="A634" t="s">
        <v>33</v>
      </c>
      <c r="B634" t="s">
        <v>92</v>
      </c>
      <c r="C634" t="s">
        <v>18</v>
      </c>
      <c r="D634" t="s">
        <v>353</v>
      </c>
      <c r="E634" t="s">
        <v>89</v>
      </c>
      <c r="F634" s="1">
        <v>4018</v>
      </c>
      <c r="G634" s="1">
        <v>1586.97</v>
      </c>
      <c r="H634">
        <v>394.82</v>
      </c>
      <c r="I634">
        <v>186.84</v>
      </c>
      <c r="J634">
        <v>7.02</v>
      </c>
      <c r="K634">
        <v>211.9</v>
      </c>
    </row>
    <row r="635" spans="1:11" x14ac:dyDescent="0.2">
      <c r="A635" t="s">
        <v>11</v>
      </c>
      <c r="B635" t="s">
        <v>324</v>
      </c>
      <c r="C635" t="s">
        <v>13</v>
      </c>
      <c r="D635" t="s">
        <v>353</v>
      </c>
      <c r="E635" t="s">
        <v>257</v>
      </c>
      <c r="F635" s="1">
        <v>2570.2399999999998</v>
      </c>
      <c r="G635" s="1">
        <v>3762.32</v>
      </c>
      <c r="H635" s="1">
        <v>1299.3399999999999</v>
      </c>
      <c r="I635">
        <v>97.16</v>
      </c>
      <c r="J635">
        <v>103.36</v>
      </c>
      <c r="K635">
        <v>366.11</v>
      </c>
    </row>
    <row r="636" spans="1:11" x14ac:dyDescent="0.2">
      <c r="A636" t="s">
        <v>38</v>
      </c>
      <c r="B636" t="s">
        <v>57</v>
      </c>
      <c r="C636" t="s">
        <v>18</v>
      </c>
      <c r="D636" t="s">
        <v>353</v>
      </c>
      <c r="E636" t="s">
        <v>292</v>
      </c>
      <c r="F636">
        <v>225</v>
      </c>
      <c r="G636">
        <v>268.75</v>
      </c>
      <c r="H636">
        <v>199.37</v>
      </c>
      <c r="I636">
        <v>9.34</v>
      </c>
      <c r="J636" t="s">
        <v>37</v>
      </c>
      <c r="K636">
        <v>64.2</v>
      </c>
    </row>
    <row r="637" spans="1:11" x14ac:dyDescent="0.2">
      <c r="A637" t="s">
        <v>71</v>
      </c>
      <c r="B637" t="s">
        <v>57</v>
      </c>
      <c r="C637" t="s">
        <v>18</v>
      </c>
      <c r="D637" t="s">
        <v>353</v>
      </c>
      <c r="E637" t="s">
        <v>236</v>
      </c>
      <c r="F637" s="1">
        <v>2680.44</v>
      </c>
      <c r="G637" s="1">
        <v>1335.64</v>
      </c>
      <c r="H637">
        <v>401.17</v>
      </c>
      <c r="I637">
        <v>90.33</v>
      </c>
      <c r="J637">
        <v>104.51</v>
      </c>
      <c r="K637">
        <v>129.18</v>
      </c>
    </row>
    <row r="638" spans="1:11" x14ac:dyDescent="0.2">
      <c r="A638" t="s">
        <v>38</v>
      </c>
      <c r="B638" t="s">
        <v>94</v>
      </c>
      <c r="C638" t="s">
        <v>13</v>
      </c>
      <c r="D638" t="s">
        <v>353</v>
      </c>
      <c r="E638" t="s">
        <v>269</v>
      </c>
      <c r="F638">
        <v>982.8</v>
      </c>
      <c r="G638">
        <v>164</v>
      </c>
      <c r="H638">
        <v>126.59</v>
      </c>
      <c r="I638">
        <v>34.69</v>
      </c>
      <c r="J638">
        <v>11.17</v>
      </c>
      <c r="K638">
        <v>40.76</v>
      </c>
    </row>
    <row r="639" spans="1:11" x14ac:dyDescent="0.2">
      <c r="A639" t="s">
        <v>33</v>
      </c>
      <c r="B639" t="s">
        <v>95</v>
      </c>
      <c r="C639" t="s">
        <v>13</v>
      </c>
      <c r="D639" t="s">
        <v>353</v>
      </c>
      <c r="E639" t="s">
        <v>262</v>
      </c>
      <c r="F639" s="1">
        <v>14436</v>
      </c>
      <c r="G639" s="1">
        <v>11668.89</v>
      </c>
      <c r="H639" s="1">
        <v>5058</v>
      </c>
      <c r="I639">
        <v>697.26</v>
      </c>
      <c r="J639">
        <v>611.1</v>
      </c>
      <c r="K639" s="1">
        <v>1447.8</v>
      </c>
    </row>
    <row r="640" spans="1:11" x14ac:dyDescent="0.2">
      <c r="A640" t="s">
        <v>48</v>
      </c>
      <c r="B640" t="s">
        <v>95</v>
      </c>
      <c r="C640" t="s">
        <v>13</v>
      </c>
      <c r="D640" t="s">
        <v>353</v>
      </c>
      <c r="E640" t="s">
        <v>226</v>
      </c>
      <c r="F640">
        <v>888</v>
      </c>
      <c r="G640">
        <v>783</v>
      </c>
      <c r="H640">
        <v>648.02</v>
      </c>
      <c r="I640">
        <v>39.96</v>
      </c>
      <c r="J640" t="s">
        <v>37</v>
      </c>
      <c r="K640">
        <v>208.68</v>
      </c>
    </row>
    <row r="641" spans="1:11" x14ac:dyDescent="0.2">
      <c r="A641" t="s">
        <v>51</v>
      </c>
      <c r="B641" t="s">
        <v>112</v>
      </c>
      <c r="C641" t="s">
        <v>18</v>
      </c>
      <c r="D641" t="s">
        <v>353</v>
      </c>
      <c r="E641" t="s">
        <v>61</v>
      </c>
      <c r="F641" s="1">
        <v>2419.36</v>
      </c>
      <c r="G641" s="1">
        <v>6653.58</v>
      </c>
      <c r="H641" s="1">
        <v>4990.84</v>
      </c>
      <c r="I641">
        <v>153.63</v>
      </c>
      <c r="J641">
        <v>274.02999999999997</v>
      </c>
      <c r="K641" s="1">
        <v>1808.04</v>
      </c>
    </row>
    <row r="642" spans="1:11" x14ac:dyDescent="0.2">
      <c r="A642" t="s">
        <v>48</v>
      </c>
      <c r="B642" t="s">
        <v>181</v>
      </c>
      <c r="C642" t="s">
        <v>18</v>
      </c>
      <c r="D642" t="s">
        <v>353</v>
      </c>
      <c r="E642" t="s">
        <v>56</v>
      </c>
      <c r="F642" s="1">
        <v>10216.200000000001</v>
      </c>
      <c r="G642" s="1">
        <v>10542.16</v>
      </c>
      <c r="H642" s="1">
        <v>3054.95</v>
      </c>
      <c r="I642">
        <v>501.62</v>
      </c>
      <c r="J642">
        <v>624.79999999999995</v>
      </c>
      <c r="K642" s="1">
        <v>1180.51</v>
      </c>
    </row>
    <row r="643" spans="1:11" x14ac:dyDescent="0.2">
      <c r="A643" t="s">
        <v>16</v>
      </c>
      <c r="B643" t="s">
        <v>12</v>
      </c>
      <c r="C643" t="s">
        <v>13</v>
      </c>
      <c r="D643" t="s">
        <v>353</v>
      </c>
      <c r="E643" t="s">
        <v>278</v>
      </c>
      <c r="F643" s="1">
        <v>2970.88</v>
      </c>
      <c r="G643">
        <v>796.64</v>
      </c>
      <c r="H643" s="1">
        <v>1644.91</v>
      </c>
      <c r="I643">
        <v>162.21</v>
      </c>
      <c r="J643">
        <v>106.01</v>
      </c>
      <c r="K643">
        <v>588.54999999999995</v>
      </c>
    </row>
    <row r="644" spans="1:11" x14ac:dyDescent="0.2">
      <c r="A644" t="s">
        <v>33</v>
      </c>
      <c r="B644" t="s">
        <v>17</v>
      </c>
      <c r="C644" t="s">
        <v>18</v>
      </c>
      <c r="D644" t="s">
        <v>353</v>
      </c>
      <c r="E644" t="s">
        <v>107</v>
      </c>
      <c r="F644" s="1">
        <v>1985.52</v>
      </c>
      <c r="G644" s="1">
        <v>2295.77</v>
      </c>
      <c r="H644" s="1">
        <v>1333.68</v>
      </c>
      <c r="I644">
        <v>86.17</v>
      </c>
      <c r="J644" t="s">
        <v>37</v>
      </c>
      <c r="K644">
        <v>601.26</v>
      </c>
    </row>
    <row r="645" spans="1:11" x14ac:dyDescent="0.2">
      <c r="A645" t="s">
        <v>16</v>
      </c>
      <c r="B645" t="s">
        <v>17</v>
      </c>
      <c r="C645" t="s">
        <v>18</v>
      </c>
      <c r="D645" t="s">
        <v>353</v>
      </c>
      <c r="E645" t="s">
        <v>218</v>
      </c>
      <c r="F645" s="1">
        <v>17668.240000000002</v>
      </c>
      <c r="G645" s="1">
        <v>14228.61</v>
      </c>
      <c r="H645" s="1">
        <v>9202.67</v>
      </c>
      <c r="I645" s="1">
        <v>1035.3599999999999</v>
      </c>
      <c r="J645">
        <v>123.23</v>
      </c>
      <c r="K645" s="1">
        <v>5926.89</v>
      </c>
    </row>
    <row r="646" spans="1:11" x14ac:dyDescent="0.2">
      <c r="A646" t="s">
        <v>21</v>
      </c>
      <c r="B646" t="s">
        <v>17</v>
      </c>
      <c r="C646" t="s">
        <v>18</v>
      </c>
      <c r="D646" t="s">
        <v>353</v>
      </c>
      <c r="E646" t="s">
        <v>223</v>
      </c>
      <c r="F646" s="1">
        <v>16457.759999999998</v>
      </c>
      <c r="G646" s="1">
        <v>21703.91</v>
      </c>
      <c r="H646" s="1">
        <v>15112.83</v>
      </c>
      <c r="I646">
        <v>821.24</v>
      </c>
      <c r="J646">
        <v>213.1</v>
      </c>
      <c r="K646" s="1">
        <v>2433.31</v>
      </c>
    </row>
    <row r="647" spans="1:11" x14ac:dyDescent="0.2">
      <c r="A647" t="s">
        <v>48</v>
      </c>
      <c r="B647" t="s">
        <v>327</v>
      </c>
      <c r="C647" t="s">
        <v>13</v>
      </c>
      <c r="D647" t="s">
        <v>353</v>
      </c>
      <c r="E647" t="s">
        <v>45</v>
      </c>
      <c r="F647" s="1">
        <v>1378</v>
      </c>
      <c r="G647" s="1">
        <v>1376.07</v>
      </c>
      <c r="H647" s="1">
        <v>1304.27</v>
      </c>
      <c r="I647">
        <v>91.77</v>
      </c>
      <c r="J647">
        <v>100.1</v>
      </c>
      <c r="K647">
        <v>980</v>
      </c>
    </row>
    <row r="648" spans="1:11" x14ac:dyDescent="0.2">
      <c r="A648" t="s">
        <v>16</v>
      </c>
      <c r="B648" t="s">
        <v>311</v>
      </c>
      <c r="C648" t="s">
        <v>13</v>
      </c>
      <c r="D648" t="s">
        <v>353</v>
      </c>
      <c r="E648" t="s">
        <v>168</v>
      </c>
      <c r="F648" s="1">
        <v>7023.6</v>
      </c>
      <c r="G648" s="1">
        <v>2540.3000000000002</v>
      </c>
      <c r="H648">
        <v>861.5</v>
      </c>
      <c r="I648">
        <v>486.74</v>
      </c>
      <c r="J648">
        <v>101.05</v>
      </c>
      <c r="K648">
        <v>208.07</v>
      </c>
    </row>
    <row r="649" spans="1:11" x14ac:dyDescent="0.2">
      <c r="A649" t="s">
        <v>21</v>
      </c>
      <c r="B649" t="s">
        <v>52</v>
      </c>
      <c r="C649" t="s">
        <v>18</v>
      </c>
      <c r="D649" t="s">
        <v>353</v>
      </c>
      <c r="E649" t="s">
        <v>209</v>
      </c>
      <c r="F649" s="1">
        <v>17181.28</v>
      </c>
      <c r="G649" s="1">
        <v>2069.2800000000002</v>
      </c>
      <c r="H649">
        <v>534.42999999999995</v>
      </c>
      <c r="I649">
        <v>958.72</v>
      </c>
      <c r="J649">
        <v>192.3</v>
      </c>
      <c r="K649">
        <v>172.1</v>
      </c>
    </row>
    <row r="650" spans="1:11" x14ac:dyDescent="0.2">
      <c r="A650" t="s">
        <v>71</v>
      </c>
      <c r="B650" t="s">
        <v>52</v>
      </c>
      <c r="C650" t="s">
        <v>18</v>
      </c>
      <c r="D650" t="s">
        <v>353</v>
      </c>
      <c r="E650" t="s">
        <v>177</v>
      </c>
      <c r="F650" s="1">
        <v>2365.92</v>
      </c>
      <c r="G650">
        <v>790.37</v>
      </c>
      <c r="H650">
        <v>285.19</v>
      </c>
      <c r="I650">
        <v>75.47</v>
      </c>
      <c r="J650" t="s">
        <v>37</v>
      </c>
      <c r="K650">
        <v>55.1</v>
      </c>
    </row>
    <row r="651" spans="1:11" x14ac:dyDescent="0.2">
      <c r="A651" t="s">
        <v>33</v>
      </c>
      <c r="B651" t="s">
        <v>315</v>
      </c>
      <c r="C651" t="s">
        <v>13</v>
      </c>
      <c r="D651" t="s">
        <v>353</v>
      </c>
      <c r="E651" t="s">
        <v>297</v>
      </c>
      <c r="F651" s="1">
        <v>1342.8</v>
      </c>
      <c r="G651" s="1">
        <v>1283.81</v>
      </c>
      <c r="H651">
        <v>740.21</v>
      </c>
      <c r="I651">
        <v>89.16</v>
      </c>
      <c r="J651" t="s">
        <v>37</v>
      </c>
      <c r="K651">
        <v>238.36</v>
      </c>
    </row>
    <row r="652" spans="1:11" x14ac:dyDescent="0.2">
      <c r="A652" t="s">
        <v>27</v>
      </c>
      <c r="B652" t="s">
        <v>30</v>
      </c>
      <c r="C652" t="s">
        <v>18</v>
      </c>
      <c r="D652" t="s">
        <v>353</v>
      </c>
      <c r="E652" t="s">
        <v>255</v>
      </c>
      <c r="F652">
        <v>451.84</v>
      </c>
      <c r="G652">
        <v>372.47</v>
      </c>
      <c r="H652" s="1">
        <v>1248.92</v>
      </c>
      <c r="I652">
        <v>17.12</v>
      </c>
      <c r="J652" t="s">
        <v>37</v>
      </c>
      <c r="K652">
        <v>201.09</v>
      </c>
    </row>
    <row r="653" spans="1:11" x14ac:dyDescent="0.2">
      <c r="A653" t="s">
        <v>11</v>
      </c>
      <c r="B653" t="s">
        <v>328</v>
      </c>
      <c r="C653" t="s">
        <v>13</v>
      </c>
      <c r="D653" t="s">
        <v>353</v>
      </c>
      <c r="E653" t="s">
        <v>42</v>
      </c>
      <c r="F653" s="1">
        <v>8556.1</v>
      </c>
      <c r="G653" s="1">
        <v>4844.87</v>
      </c>
      <c r="H653" s="1">
        <v>2034.66</v>
      </c>
      <c r="I653">
        <v>568.13</v>
      </c>
      <c r="J653">
        <v>201.87</v>
      </c>
      <c r="K653" s="1">
        <v>1965.6</v>
      </c>
    </row>
    <row r="654" spans="1:11" x14ac:dyDescent="0.2">
      <c r="A654" t="s">
        <v>85</v>
      </c>
      <c r="B654" t="s">
        <v>55</v>
      </c>
      <c r="C654" t="s">
        <v>18</v>
      </c>
      <c r="D654" t="s">
        <v>353</v>
      </c>
      <c r="E654" t="s">
        <v>178</v>
      </c>
      <c r="F654" s="1">
        <v>2594.88</v>
      </c>
      <c r="G654" s="1">
        <v>1123.18</v>
      </c>
      <c r="H654">
        <v>470.71</v>
      </c>
      <c r="I654">
        <v>85.89</v>
      </c>
      <c r="J654">
        <v>3.4</v>
      </c>
      <c r="K654">
        <v>378.95</v>
      </c>
    </row>
    <row r="655" spans="1:11" x14ac:dyDescent="0.2">
      <c r="A655" t="s">
        <v>97</v>
      </c>
      <c r="B655" t="s">
        <v>55</v>
      </c>
      <c r="C655" t="s">
        <v>18</v>
      </c>
      <c r="D655" t="s">
        <v>353</v>
      </c>
      <c r="E655" t="s">
        <v>251</v>
      </c>
      <c r="F655" s="1">
        <v>8477.68</v>
      </c>
      <c r="G655" s="1">
        <v>5096.17</v>
      </c>
      <c r="H655" s="1">
        <v>4121.17</v>
      </c>
      <c r="I655">
        <v>305.2</v>
      </c>
      <c r="J655">
        <v>17.3</v>
      </c>
      <c r="K655" s="1">
        <v>1990.65</v>
      </c>
    </row>
    <row r="656" spans="1:11" x14ac:dyDescent="0.2">
      <c r="A656" t="s">
        <v>97</v>
      </c>
      <c r="B656" t="s">
        <v>133</v>
      </c>
      <c r="C656" t="s">
        <v>13</v>
      </c>
      <c r="D656" t="s">
        <v>353</v>
      </c>
      <c r="E656" t="s">
        <v>303</v>
      </c>
      <c r="F656" s="1">
        <v>1436.4</v>
      </c>
      <c r="G656">
        <v>436.47</v>
      </c>
      <c r="H656">
        <v>298.83</v>
      </c>
      <c r="I656">
        <v>65.069999999999993</v>
      </c>
      <c r="J656">
        <v>6.87</v>
      </c>
      <c r="K656">
        <v>36.090000000000003</v>
      </c>
    </row>
    <row r="657" spans="1:11" x14ac:dyDescent="0.2">
      <c r="A657" t="s">
        <v>51</v>
      </c>
      <c r="B657" t="s">
        <v>330</v>
      </c>
      <c r="C657" t="s">
        <v>13</v>
      </c>
      <c r="D657" t="s">
        <v>353</v>
      </c>
      <c r="E657" t="s">
        <v>61</v>
      </c>
      <c r="F657" s="1">
        <v>2750.72</v>
      </c>
      <c r="G657" s="1">
        <v>1701.51</v>
      </c>
      <c r="H657" s="1">
        <v>1642.96</v>
      </c>
      <c r="I657">
        <v>95.17</v>
      </c>
      <c r="J657">
        <v>25.21</v>
      </c>
      <c r="K657">
        <v>75.58</v>
      </c>
    </row>
    <row r="658" spans="1:11" x14ac:dyDescent="0.2">
      <c r="A658" t="s">
        <v>27</v>
      </c>
      <c r="B658" t="s">
        <v>202</v>
      </c>
      <c r="C658" t="s">
        <v>18</v>
      </c>
      <c r="D658" t="s">
        <v>353</v>
      </c>
      <c r="E658" t="s">
        <v>68</v>
      </c>
      <c r="F658" s="1">
        <v>54710.28</v>
      </c>
      <c r="G658" s="1">
        <v>18694.18</v>
      </c>
      <c r="H658" s="1">
        <v>4372.1099999999997</v>
      </c>
      <c r="I658" s="1">
        <v>3720.3</v>
      </c>
      <c r="J658" s="1">
        <v>1016.49</v>
      </c>
      <c r="K658" s="1">
        <v>1407.91</v>
      </c>
    </row>
    <row r="659" spans="1:11" x14ac:dyDescent="0.2">
      <c r="A659" t="s">
        <v>38</v>
      </c>
      <c r="B659" t="s">
        <v>203</v>
      </c>
      <c r="C659" t="s">
        <v>13</v>
      </c>
      <c r="D659" t="s">
        <v>353</v>
      </c>
      <c r="E659" t="s">
        <v>152</v>
      </c>
      <c r="F659" s="1">
        <v>1246.56</v>
      </c>
      <c r="G659">
        <v>659.86</v>
      </c>
      <c r="H659">
        <v>353.78</v>
      </c>
      <c r="I659">
        <v>40.51</v>
      </c>
      <c r="J659" t="s">
        <v>37</v>
      </c>
      <c r="K659">
        <v>189.88</v>
      </c>
    </row>
    <row r="660" spans="1:11" x14ac:dyDescent="0.2">
      <c r="A660" t="s">
        <v>27</v>
      </c>
      <c r="B660" t="s">
        <v>92</v>
      </c>
      <c r="C660" t="s">
        <v>18</v>
      </c>
      <c r="D660" t="s">
        <v>353</v>
      </c>
      <c r="E660" t="s">
        <v>227</v>
      </c>
      <c r="F660" s="1">
        <v>2706</v>
      </c>
      <c r="G660">
        <v>726.05</v>
      </c>
      <c r="H660" s="1">
        <v>1022.29</v>
      </c>
      <c r="I660">
        <v>143.96</v>
      </c>
      <c r="J660">
        <v>56.8</v>
      </c>
      <c r="K660">
        <v>219.47</v>
      </c>
    </row>
    <row r="661" spans="1:11" x14ac:dyDescent="0.2">
      <c r="A661" t="s">
        <v>51</v>
      </c>
      <c r="B661" t="s">
        <v>277</v>
      </c>
      <c r="C661" t="s">
        <v>13</v>
      </c>
      <c r="D661" t="s">
        <v>353</v>
      </c>
      <c r="E661" t="s">
        <v>119</v>
      </c>
      <c r="F661" s="1">
        <v>4042.2</v>
      </c>
      <c r="G661" s="1">
        <v>5716.69</v>
      </c>
      <c r="H661" s="1">
        <v>2668</v>
      </c>
      <c r="I661">
        <v>146.72999999999999</v>
      </c>
      <c r="J661">
        <v>388.63</v>
      </c>
      <c r="K661">
        <v>429.57</v>
      </c>
    </row>
    <row r="662" spans="1:11" x14ac:dyDescent="0.2">
      <c r="A662" t="s">
        <v>51</v>
      </c>
      <c r="B662" t="s">
        <v>95</v>
      </c>
      <c r="C662" t="s">
        <v>13</v>
      </c>
      <c r="D662" t="s">
        <v>353</v>
      </c>
      <c r="E662" t="s">
        <v>132</v>
      </c>
      <c r="F662" s="1">
        <v>1348.92</v>
      </c>
      <c r="G662" s="1">
        <v>1571.04</v>
      </c>
      <c r="H662" s="1">
        <v>1465.57</v>
      </c>
      <c r="I662">
        <v>48.97</v>
      </c>
      <c r="J662">
        <v>99.12</v>
      </c>
      <c r="K662">
        <v>262.19</v>
      </c>
    </row>
    <row r="663" spans="1:11" x14ac:dyDescent="0.2">
      <c r="A663" t="s">
        <v>97</v>
      </c>
      <c r="B663" t="s">
        <v>95</v>
      </c>
      <c r="C663" t="s">
        <v>13</v>
      </c>
      <c r="D663" t="s">
        <v>353</v>
      </c>
      <c r="E663" t="s">
        <v>270</v>
      </c>
      <c r="F663" s="1">
        <v>1659.6</v>
      </c>
      <c r="G663">
        <v>876.3</v>
      </c>
      <c r="H663">
        <v>275.86</v>
      </c>
      <c r="I663">
        <v>61.07</v>
      </c>
      <c r="J663" t="s">
        <v>37</v>
      </c>
      <c r="K663">
        <v>59.22</v>
      </c>
    </row>
    <row r="664" spans="1:11" x14ac:dyDescent="0.2">
      <c r="A664" t="s">
        <v>11</v>
      </c>
      <c r="B664" t="s">
        <v>95</v>
      </c>
      <c r="C664" t="s">
        <v>13</v>
      </c>
      <c r="D664" t="s">
        <v>353</v>
      </c>
      <c r="E664" t="s">
        <v>239</v>
      </c>
      <c r="F664" s="1">
        <v>3658.44</v>
      </c>
      <c r="G664">
        <v>509.81</v>
      </c>
      <c r="H664" s="1">
        <v>1255.29</v>
      </c>
      <c r="I664">
        <v>140.12</v>
      </c>
      <c r="J664">
        <v>56.82</v>
      </c>
      <c r="K664">
        <v>404.23</v>
      </c>
    </row>
    <row r="665" spans="1:11" x14ac:dyDescent="0.2">
      <c r="A665" t="s">
        <v>27</v>
      </c>
      <c r="B665" t="s">
        <v>112</v>
      </c>
      <c r="C665" t="s">
        <v>18</v>
      </c>
      <c r="D665" t="s">
        <v>353</v>
      </c>
      <c r="E665" t="s">
        <v>262</v>
      </c>
      <c r="F665" s="1">
        <v>13568.48</v>
      </c>
      <c r="G665" s="1">
        <v>4758.2700000000004</v>
      </c>
      <c r="H665" s="1">
        <v>3314.82</v>
      </c>
      <c r="I665">
        <v>769.33</v>
      </c>
      <c r="J665">
        <v>314.68</v>
      </c>
      <c r="K665">
        <v>133.43</v>
      </c>
    </row>
    <row r="666" spans="1:11" x14ac:dyDescent="0.2">
      <c r="A666" t="s">
        <v>21</v>
      </c>
      <c r="B666" t="e">
        <f>- WERNER ELECTRIC SUPPLY CO</f>
        <v>#NAME?</v>
      </c>
      <c r="C666" t="s">
        <v>18</v>
      </c>
      <c r="D666" t="s">
        <v>353</v>
      </c>
      <c r="E666" t="s">
        <v>208</v>
      </c>
      <c r="F666" s="1">
        <v>4972.8</v>
      </c>
      <c r="G666" s="1">
        <v>2338.5</v>
      </c>
      <c r="H666">
        <v>374.68</v>
      </c>
      <c r="I666">
        <v>301.35000000000002</v>
      </c>
      <c r="J666" t="s">
        <v>37</v>
      </c>
      <c r="K666">
        <v>422.28</v>
      </c>
    </row>
    <row r="667" spans="1:11" x14ac:dyDescent="0.2">
      <c r="A667" t="s">
        <v>11</v>
      </c>
      <c r="B667" t="e">
        <f>- WABASH ELECTRIC SUPPLY</f>
        <v>#NAME?</v>
      </c>
      <c r="C667" t="s">
        <v>13</v>
      </c>
      <c r="D667" t="s">
        <v>353</v>
      </c>
      <c r="E667" t="s">
        <v>173</v>
      </c>
      <c r="F667" s="1">
        <v>1156.72</v>
      </c>
      <c r="G667" s="1">
        <v>2155.31</v>
      </c>
      <c r="H667">
        <v>758.04</v>
      </c>
      <c r="I667">
        <v>70.680000000000007</v>
      </c>
      <c r="J667">
        <v>5.56</v>
      </c>
      <c r="K667">
        <v>244.1</v>
      </c>
    </row>
    <row r="668" spans="1:11" x14ac:dyDescent="0.2">
      <c r="A668" t="s">
        <v>21</v>
      </c>
      <c r="B668" t="e">
        <f>- RAYMOND DE STEIGER</f>
        <v>#NAME?</v>
      </c>
      <c r="C668" t="s">
        <v>13</v>
      </c>
      <c r="D668" t="s">
        <v>353</v>
      </c>
      <c r="E668" t="s">
        <v>197</v>
      </c>
      <c r="F668" s="1">
        <v>5781.58</v>
      </c>
      <c r="G668">
        <v>395.88</v>
      </c>
      <c r="H668">
        <v>266</v>
      </c>
      <c r="I668">
        <v>230.69</v>
      </c>
      <c r="J668">
        <v>9.17</v>
      </c>
      <c r="K668">
        <v>256.97000000000003</v>
      </c>
    </row>
    <row r="669" spans="1:11" x14ac:dyDescent="0.2">
      <c r="A669" t="s">
        <v>85</v>
      </c>
      <c r="B669" t="e">
        <f>- FRENCH GERLEMAN</f>
        <v>#NAME?</v>
      </c>
      <c r="C669" t="s">
        <v>18</v>
      </c>
      <c r="D669" t="s">
        <v>353</v>
      </c>
      <c r="E669" t="s">
        <v>329</v>
      </c>
      <c r="F669" s="1">
        <v>40069.800000000003</v>
      </c>
      <c r="G669" s="1">
        <v>18537.47</v>
      </c>
      <c r="H669" s="1">
        <v>7752.42</v>
      </c>
      <c r="I669" s="1">
        <v>2584.5</v>
      </c>
      <c r="J669">
        <v>433.81</v>
      </c>
      <c r="K669" s="1">
        <v>2496.4299999999998</v>
      </c>
    </row>
    <row r="670" spans="1:11" x14ac:dyDescent="0.2">
      <c r="A670" t="s">
        <v>85</v>
      </c>
      <c r="B670" t="e">
        <f>- CRUM ELECTRIC SUPPLY CO</f>
        <v>#NAME?</v>
      </c>
      <c r="C670" t="s">
        <v>13</v>
      </c>
      <c r="D670" t="s">
        <v>353</v>
      </c>
      <c r="E670" t="s">
        <v>302</v>
      </c>
      <c r="F670" s="1">
        <v>1189.92</v>
      </c>
      <c r="G670" s="1">
        <v>1673.85</v>
      </c>
      <c r="H670">
        <v>676.49</v>
      </c>
      <c r="I670">
        <v>56.76</v>
      </c>
      <c r="J670" t="s">
        <v>37</v>
      </c>
      <c r="K670">
        <v>54.46</v>
      </c>
    </row>
    <row r="671" spans="1:11" x14ac:dyDescent="0.2">
      <c r="A671" t="s">
        <v>71</v>
      </c>
      <c r="B671" t="e">
        <f>- BORDER STATES ELECTRIC</f>
        <v>#NAME?</v>
      </c>
      <c r="C671" t="s">
        <v>18</v>
      </c>
      <c r="D671" t="s">
        <v>353</v>
      </c>
      <c r="E671" t="s">
        <v>238</v>
      </c>
      <c r="F671" s="1">
        <v>30705.3</v>
      </c>
      <c r="G671" s="1">
        <v>3938.35</v>
      </c>
      <c r="H671" s="1">
        <v>6242.41</v>
      </c>
      <c r="I671" s="1">
        <v>1823.89</v>
      </c>
      <c r="J671">
        <v>248.46</v>
      </c>
      <c r="K671">
        <v>402.04</v>
      </c>
    </row>
    <row r="672" spans="1:11" x14ac:dyDescent="0.2">
      <c r="A672" t="s">
        <v>16</v>
      </c>
      <c r="B672" t="s">
        <v>57</v>
      </c>
      <c r="C672" t="s">
        <v>18</v>
      </c>
      <c r="D672" t="s">
        <v>353</v>
      </c>
      <c r="E672" t="s">
        <v>103</v>
      </c>
      <c r="F672" s="1">
        <v>71041.399999999994</v>
      </c>
      <c r="G672" s="1">
        <v>33233.519999999997</v>
      </c>
      <c r="H672" s="1">
        <v>4587.2700000000004</v>
      </c>
      <c r="I672" s="1">
        <v>4461.3999999999996</v>
      </c>
      <c r="J672">
        <v>443.3</v>
      </c>
      <c r="K672" s="1">
        <v>5908.77</v>
      </c>
    </row>
    <row r="673" spans="1:11" x14ac:dyDescent="0.2">
      <c r="A673" t="s">
        <v>16</v>
      </c>
      <c r="B673" t="s">
        <v>57</v>
      </c>
      <c r="C673" t="s">
        <v>18</v>
      </c>
      <c r="D673" t="s">
        <v>353</v>
      </c>
      <c r="E673" t="s">
        <v>279</v>
      </c>
      <c r="F673" s="1">
        <v>11696.86</v>
      </c>
      <c r="G673" s="1">
        <v>7361.74</v>
      </c>
      <c r="H673" s="1">
        <v>2504.5</v>
      </c>
      <c r="I673">
        <v>424.6</v>
      </c>
      <c r="J673">
        <v>124.51</v>
      </c>
      <c r="K673" s="1">
        <v>1451.69</v>
      </c>
    </row>
    <row r="674" spans="1:11" x14ac:dyDescent="0.2">
      <c r="A674" t="s">
        <v>16</v>
      </c>
      <c r="B674" t="s">
        <v>57</v>
      </c>
      <c r="C674" t="s">
        <v>18</v>
      </c>
      <c r="D674" t="s">
        <v>353</v>
      </c>
      <c r="E674" t="s">
        <v>197</v>
      </c>
      <c r="F674" s="1">
        <v>12454.4</v>
      </c>
      <c r="G674" s="1">
        <v>5678.74</v>
      </c>
      <c r="H674" s="1">
        <v>3073.14</v>
      </c>
      <c r="I674">
        <v>698.69</v>
      </c>
      <c r="J674">
        <v>-176.7</v>
      </c>
      <c r="K674">
        <v>141.37</v>
      </c>
    </row>
    <row r="675" spans="1:11" x14ac:dyDescent="0.2">
      <c r="A675" t="s">
        <v>27</v>
      </c>
      <c r="B675" t="s">
        <v>57</v>
      </c>
      <c r="C675" t="s">
        <v>18</v>
      </c>
      <c r="D675" t="s">
        <v>353</v>
      </c>
      <c r="E675" t="s">
        <v>354</v>
      </c>
      <c r="F675">
        <v>524.88</v>
      </c>
      <c r="G675" s="1">
        <v>1833.43</v>
      </c>
      <c r="H675" s="1">
        <v>2370.42</v>
      </c>
      <c r="I675">
        <v>17.739999999999998</v>
      </c>
      <c r="J675" t="s">
        <v>37</v>
      </c>
      <c r="K675">
        <v>688.6</v>
      </c>
    </row>
    <row r="676" spans="1:11" x14ac:dyDescent="0.2">
      <c r="A676" t="s">
        <v>33</v>
      </c>
      <c r="B676" t="s">
        <v>332</v>
      </c>
      <c r="C676" t="s">
        <v>35</v>
      </c>
      <c r="D676" t="s">
        <v>353</v>
      </c>
      <c r="E676" t="s">
        <v>223</v>
      </c>
      <c r="F676" s="1">
        <v>1634</v>
      </c>
      <c r="G676">
        <v>462.17</v>
      </c>
      <c r="H676">
        <v>723.01</v>
      </c>
      <c r="I676">
        <v>80.72</v>
      </c>
      <c r="J676" t="s">
        <v>37</v>
      </c>
      <c r="K676">
        <v>236.29</v>
      </c>
    </row>
    <row r="677" spans="1:11" x14ac:dyDescent="0.2">
      <c r="A677" t="s">
        <v>48</v>
      </c>
      <c r="B677" t="s">
        <v>17</v>
      </c>
      <c r="C677" t="s">
        <v>18</v>
      </c>
      <c r="D677" t="s">
        <v>353</v>
      </c>
      <c r="E677" t="s">
        <v>91</v>
      </c>
      <c r="F677" s="1">
        <v>4747.3999999999996</v>
      </c>
      <c r="G677" s="1">
        <v>3338.98</v>
      </c>
      <c r="H677" s="1">
        <v>1821.81</v>
      </c>
      <c r="I677">
        <v>257.77999999999997</v>
      </c>
      <c r="J677">
        <v>167.51</v>
      </c>
      <c r="K677">
        <v>669.81</v>
      </c>
    </row>
    <row r="678" spans="1:11" x14ac:dyDescent="0.2">
      <c r="A678" t="s">
        <v>27</v>
      </c>
      <c r="B678" t="s">
        <v>290</v>
      </c>
      <c r="C678" t="s">
        <v>13</v>
      </c>
      <c r="D678" t="s">
        <v>353</v>
      </c>
      <c r="E678" t="s">
        <v>223</v>
      </c>
      <c r="F678" s="1">
        <v>3156.6</v>
      </c>
      <c r="G678" s="1">
        <v>7268.45</v>
      </c>
      <c r="H678" s="1">
        <v>2679.44</v>
      </c>
      <c r="I678">
        <v>198.55</v>
      </c>
      <c r="J678">
        <v>406.72</v>
      </c>
      <c r="K678" s="1">
        <v>2918.87</v>
      </c>
    </row>
    <row r="679" spans="1:11" x14ac:dyDescent="0.2">
      <c r="A679" t="s">
        <v>48</v>
      </c>
      <c r="B679" t="s">
        <v>291</v>
      </c>
      <c r="C679" t="s">
        <v>18</v>
      </c>
      <c r="D679" t="s">
        <v>353</v>
      </c>
      <c r="E679" t="s">
        <v>42</v>
      </c>
      <c r="F679" s="1">
        <v>7310.88</v>
      </c>
      <c r="G679">
        <v>517</v>
      </c>
      <c r="H679" s="1">
        <v>1680.43</v>
      </c>
      <c r="I679">
        <v>236.87</v>
      </c>
      <c r="J679">
        <v>234.09</v>
      </c>
      <c r="K679">
        <v>974.04</v>
      </c>
    </row>
    <row r="680" spans="1:11" x14ac:dyDescent="0.2">
      <c r="A680" t="s">
        <v>48</v>
      </c>
      <c r="B680" t="s">
        <v>30</v>
      </c>
      <c r="C680" t="s">
        <v>18</v>
      </c>
      <c r="D680" t="s">
        <v>353</v>
      </c>
      <c r="E680" t="s">
        <v>163</v>
      </c>
      <c r="F680" s="1">
        <v>6087.12</v>
      </c>
      <c r="G680" s="1">
        <v>2081.14</v>
      </c>
      <c r="H680" s="1">
        <v>2472.85</v>
      </c>
      <c r="I680">
        <v>295.23</v>
      </c>
      <c r="J680">
        <v>629.65</v>
      </c>
      <c r="K680">
        <v>619.35</v>
      </c>
    </row>
    <row r="681" spans="1:11" x14ac:dyDescent="0.2">
      <c r="A681" t="s">
        <v>85</v>
      </c>
      <c r="B681" t="s">
        <v>30</v>
      </c>
      <c r="C681" t="s">
        <v>18</v>
      </c>
      <c r="D681" t="s">
        <v>353</v>
      </c>
      <c r="E681" t="s">
        <v>15</v>
      </c>
      <c r="F681">
        <v>454.8</v>
      </c>
      <c r="G681">
        <v>259.83</v>
      </c>
      <c r="H681">
        <v>140.5</v>
      </c>
      <c r="I681">
        <v>14.74</v>
      </c>
      <c r="J681" t="s">
        <v>37</v>
      </c>
      <c r="K681">
        <v>52.79</v>
      </c>
    </row>
    <row r="682" spans="1:11" x14ac:dyDescent="0.2">
      <c r="A682" t="s">
        <v>27</v>
      </c>
      <c r="B682" t="s">
        <v>30</v>
      </c>
      <c r="C682" t="s">
        <v>18</v>
      </c>
      <c r="D682" t="s">
        <v>353</v>
      </c>
      <c r="E682" t="s">
        <v>212</v>
      </c>
      <c r="F682" s="1">
        <v>215368</v>
      </c>
      <c r="G682" s="1">
        <v>128900.47</v>
      </c>
      <c r="H682" s="1">
        <v>59783.12</v>
      </c>
      <c r="I682" s="1">
        <v>13675.87</v>
      </c>
      <c r="J682">
        <v>500.7</v>
      </c>
      <c r="K682" s="1">
        <v>2750.19</v>
      </c>
    </row>
    <row r="683" spans="1:11" x14ac:dyDescent="0.2">
      <c r="A683" t="s">
        <v>51</v>
      </c>
      <c r="B683" t="s">
        <v>294</v>
      </c>
      <c r="C683" t="s">
        <v>18</v>
      </c>
      <c r="D683" t="s">
        <v>353</v>
      </c>
      <c r="E683" t="s">
        <v>270</v>
      </c>
      <c r="F683" s="1">
        <v>4757</v>
      </c>
      <c r="G683" s="1">
        <v>2388.92</v>
      </c>
      <c r="H683" s="1">
        <v>3182.04</v>
      </c>
      <c r="I683">
        <v>185.52</v>
      </c>
      <c r="J683">
        <v>290.77</v>
      </c>
      <c r="K683" s="1">
        <v>1366.24</v>
      </c>
    </row>
    <row r="684" spans="1:11" x14ac:dyDescent="0.2">
      <c r="A684" t="s">
        <v>11</v>
      </c>
      <c r="B684" t="s">
        <v>333</v>
      </c>
      <c r="C684" t="s">
        <v>18</v>
      </c>
      <c r="D684" t="s">
        <v>353</v>
      </c>
      <c r="E684" t="s">
        <v>354</v>
      </c>
      <c r="F684" s="1">
        <v>2134.56</v>
      </c>
      <c r="G684">
        <v>843.84</v>
      </c>
      <c r="H684">
        <v>829.19</v>
      </c>
      <c r="I684">
        <v>102.89</v>
      </c>
      <c r="J684" t="s">
        <v>37</v>
      </c>
      <c r="K684">
        <v>133.51</v>
      </c>
    </row>
    <row r="685" spans="1:11" x14ac:dyDescent="0.2">
      <c r="A685" t="s">
        <v>38</v>
      </c>
      <c r="B685" t="s">
        <v>334</v>
      </c>
      <c r="C685" t="s">
        <v>13</v>
      </c>
      <c r="D685" t="s">
        <v>353</v>
      </c>
      <c r="E685" t="s">
        <v>125</v>
      </c>
      <c r="F685" s="1">
        <v>1644.48</v>
      </c>
      <c r="G685" s="1">
        <v>2174.7800000000002</v>
      </c>
      <c r="H685" s="1">
        <v>1505.14</v>
      </c>
      <c r="I685">
        <v>73.34</v>
      </c>
      <c r="J685">
        <v>139.47999999999999</v>
      </c>
      <c r="K685">
        <v>295.14</v>
      </c>
    </row>
    <row r="686" spans="1:11" x14ac:dyDescent="0.2">
      <c r="A686" t="s">
        <v>48</v>
      </c>
      <c r="B686" t="s">
        <v>95</v>
      </c>
      <c r="C686" t="s">
        <v>13</v>
      </c>
      <c r="D686" t="s">
        <v>353</v>
      </c>
      <c r="E686" t="s">
        <v>45</v>
      </c>
      <c r="F686" s="1">
        <v>4431.84</v>
      </c>
      <c r="G686">
        <v>417.63</v>
      </c>
      <c r="H686" s="1">
        <v>1124.04</v>
      </c>
      <c r="I686">
        <v>146.25</v>
      </c>
      <c r="J686" t="s">
        <v>37</v>
      </c>
      <c r="K686">
        <v>220.41</v>
      </c>
    </row>
    <row r="687" spans="1:11" x14ac:dyDescent="0.2">
      <c r="A687" t="s">
        <v>97</v>
      </c>
      <c r="B687" t="s">
        <v>112</v>
      </c>
      <c r="C687" t="s">
        <v>18</v>
      </c>
      <c r="D687" t="s">
        <v>353</v>
      </c>
      <c r="E687" t="s">
        <v>134</v>
      </c>
      <c r="F687">
        <v>287</v>
      </c>
      <c r="G687">
        <v>56.2</v>
      </c>
      <c r="H687">
        <v>32.42</v>
      </c>
      <c r="I687">
        <v>8.64</v>
      </c>
      <c r="J687">
        <v>37.770000000000003</v>
      </c>
      <c r="K687">
        <v>37.08</v>
      </c>
    </row>
    <row r="688" spans="1:11" x14ac:dyDescent="0.2">
      <c r="A688" t="s">
        <v>43</v>
      </c>
      <c r="B688" t="s">
        <v>153</v>
      </c>
      <c r="C688" t="s">
        <v>18</v>
      </c>
      <c r="D688" t="s">
        <v>353</v>
      </c>
      <c r="E688" t="s">
        <v>145</v>
      </c>
      <c r="F688" s="1">
        <v>8105.2</v>
      </c>
      <c r="G688">
        <v>656.23</v>
      </c>
      <c r="H688">
        <v>450.23</v>
      </c>
      <c r="I688">
        <v>496.85</v>
      </c>
      <c r="J688" t="s">
        <v>37</v>
      </c>
      <c r="K688">
        <v>220.71</v>
      </c>
    </row>
    <row r="689" spans="1:11" x14ac:dyDescent="0.2">
      <c r="A689" t="s">
        <v>27</v>
      </c>
      <c r="B689" t="s">
        <v>52</v>
      </c>
      <c r="C689" t="s">
        <v>18</v>
      </c>
      <c r="D689" t="s">
        <v>353</v>
      </c>
      <c r="E689" t="s">
        <v>29</v>
      </c>
      <c r="F689" s="1">
        <v>2865.04</v>
      </c>
      <c r="G689">
        <v>381.65</v>
      </c>
      <c r="H689">
        <v>462.1</v>
      </c>
      <c r="I689">
        <v>110.88</v>
      </c>
      <c r="J689" t="s">
        <v>37</v>
      </c>
      <c r="K689">
        <v>302.04000000000002</v>
      </c>
    </row>
    <row r="690" spans="1:11" x14ac:dyDescent="0.2">
      <c r="A690" t="s">
        <v>43</v>
      </c>
      <c r="B690" t="s">
        <v>52</v>
      </c>
      <c r="C690" t="s">
        <v>18</v>
      </c>
      <c r="D690" t="s">
        <v>353</v>
      </c>
      <c r="E690" t="s">
        <v>91</v>
      </c>
      <c r="F690" s="1">
        <v>34981.24</v>
      </c>
      <c r="G690" s="1">
        <v>16049.36</v>
      </c>
      <c r="H690" s="1">
        <v>12047.74</v>
      </c>
      <c r="I690" s="1">
        <v>2361.23</v>
      </c>
      <c r="J690">
        <v>191.91</v>
      </c>
      <c r="K690" s="1">
        <v>5819.41</v>
      </c>
    </row>
    <row r="691" spans="1:11" x14ac:dyDescent="0.2">
      <c r="A691" t="s">
        <v>38</v>
      </c>
      <c r="B691" t="s">
        <v>52</v>
      </c>
      <c r="C691" t="s">
        <v>18</v>
      </c>
      <c r="D691" t="s">
        <v>353</v>
      </c>
      <c r="E691" t="s">
        <v>96</v>
      </c>
      <c r="F691">
        <v>244.56</v>
      </c>
      <c r="G691" s="1">
        <v>1352.93</v>
      </c>
      <c r="H691">
        <v>277.38</v>
      </c>
      <c r="I691">
        <v>15.33</v>
      </c>
      <c r="J691">
        <v>5.72</v>
      </c>
      <c r="K691">
        <v>133.97999999999999</v>
      </c>
    </row>
    <row r="692" spans="1:11" x14ac:dyDescent="0.2">
      <c r="A692" t="s">
        <v>21</v>
      </c>
      <c r="B692" t="s">
        <v>298</v>
      </c>
      <c r="C692" t="s">
        <v>18</v>
      </c>
      <c r="D692" t="s">
        <v>353</v>
      </c>
      <c r="E692" t="s">
        <v>145</v>
      </c>
      <c r="F692" s="1">
        <v>3512.88</v>
      </c>
      <c r="G692" s="1">
        <v>3226.34</v>
      </c>
      <c r="H692">
        <v>203.17</v>
      </c>
      <c r="I692">
        <v>178.45</v>
      </c>
      <c r="J692">
        <v>136.47999999999999</v>
      </c>
      <c r="K692">
        <v>130.85</v>
      </c>
    </row>
    <row r="693" spans="1:11" x14ac:dyDescent="0.2">
      <c r="A693" t="s">
        <v>71</v>
      </c>
      <c r="B693" t="s">
        <v>123</v>
      </c>
      <c r="C693" t="s">
        <v>18</v>
      </c>
      <c r="D693" t="s">
        <v>353</v>
      </c>
      <c r="E693" t="s">
        <v>24</v>
      </c>
      <c r="F693" s="1">
        <v>21462.720000000001</v>
      </c>
      <c r="G693" s="1">
        <v>6447.98</v>
      </c>
      <c r="H693" s="1">
        <v>7228.23</v>
      </c>
      <c r="I693">
        <v>922.9</v>
      </c>
      <c r="J693" s="1">
        <v>1035.21</v>
      </c>
      <c r="K693" s="1">
        <v>1862.11</v>
      </c>
    </row>
    <row r="694" spans="1:11" x14ac:dyDescent="0.2">
      <c r="A694" t="s">
        <v>21</v>
      </c>
      <c r="B694" t="s">
        <v>299</v>
      </c>
      <c r="C694" t="s">
        <v>18</v>
      </c>
      <c r="D694" t="s">
        <v>353</v>
      </c>
      <c r="E694" t="s">
        <v>148</v>
      </c>
      <c r="F694" s="1">
        <v>15041.3</v>
      </c>
      <c r="G694" s="1">
        <v>7416.73</v>
      </c>
      <c r="H694" s="1">
        <v>1786.48</v>
      </c>
      <c r="I694" s="1">
        <v>1010.78</v>
      </c>
      <c r="J694">
        <v>342.84</v>
      </c>
      <c r="K694" s="1">
        <v>1150.56</v>
      </c>
    </row>
    <row r="695" spans="1:11" x14ac:dyDescent="0.2">
      <c r="A695" t="s">
        <v>85</v>
      </c>
      <c r="B695" t="s">
        <v>55</v>
      </c>
      <c r="C695" t="s">
        <v>18</v>
      </c>
      <c r="D695" t="s">
        <v>353</v>
      </c>
      <c r="E695" t="s">
        <v>26</v>
      </c>
      <c r="F695" s="1">
        <v>46268.1</v>
      </c>
      <c r="G695" s="1">
        <v>35188.21</v>
      </c>
      <c r="H695" s="1">
        <v>7675.99</v>
      </c>
      <c r="I695" s="1">
        <v>2711.31</v>
      </c>
      <c r="J695" s="1">
        <v>1056.32</v>
      </c>
      <c r="K695" s="1">
        <v>7415.46</v>
      </c>
    </row>
    <row r="696" spans="1:11" x14ac:dyDescent="0.2">
      <c r="A696" t="s">
        <v>38</v>
      </c>
      <c r="B696" t="s">
        <v>55</v>
      </c>
      <c r="C696" t="s">
        <v>18</v>
      </c>
      <c r="D696" t="s">
        <v>353</v>
      </c>
      <c r="E696" t="s">
        <v>217</v>
      </c>
      <c r="F696" s="1">
        <v>1388.16</v>
      </c>
      <c r="G696">
        <v>129.91999999999999</v>
      </c>
      <c r="H696">
        <v>936.69</v>
      </c>
      <c r="I696">
        <v>63.58</v>
      </c>
      <c r="J696" t="s">
        <v>37</v>
      </c>
      <c r="K696">
        <v>60.33</v>
      </c>
    </row>
    <row r="697" spans="1:11" x14ac:dyDescent="0.2">
      <c r="A697" t="s">
        <v>33</v>
      </c>
      <c r="B697" t="s">
        <v>55</v>
      </c>
      <c r="C697" t="s">
        <v>18</v>
      </c>
      <c r="D697" t="s">
        <v>353</v>
      </c>
      <c r="E697" t="s">
        <v>101</v>
      </c>
      <c r="F697" s="1">
        <v>2979</v>
      </c>
      <c r="G697" s="1">
        <v>1267.97</v>
      </c>
      <c r="H697">
        <v>106.38</v>
      </c>
      <c r="I697">
        <v>165.04</v>
      </c>
      <c r="J697">
        <v>38.29</v>
      </c>
      <c r="K697">
        <v>274.06</v>
      </c>
    </row>
    <row r="698" spans="1:11" x14ac:dyDescent="0.2">
      <c r="A698" t="s">
        <v>38</v>
      </c>
      <c r="B698" t="s">
        <v>336</v>
      </c>
      <c r="C698" t="s">
        <v>35</v>
      </c>
      <c r="D698" t="s">
        <v>353</v>
      </c>
      <c r="E698" t="s">
        <v>24</v>
      </c>
      <c r="F698" s="1">
        <v>1340.28</v>
      </c>
      <c r="G698">
        <v>790.97</v>
      </c>
      <c r="H698">
        <v>274.14999999999998</v>
      </c>
      <c r="I698">
        <v>66.209999999999994</v>
      </c>
      <c r="J698" t="s">
        <v>37</v>
      </c>
      <c r="K698">
        <v>397.27</v>
      </c>
    </row>
    <row r="699" spans="1:11" x14ac:dyDescent="0.2">
      <c r="A699" t="s">
        <v>48</v>
      </c>
      <c r="B699" t="s">
        <v>282</v>
      </c>
      <c r="C699" t="s">
        <v>35</v>
      </c>
      <c r="D699" t="s">
        <v>353</v>
      </c>
      <c r="E699" t="s">
        <v>339</v>
      </c>
      <c r="F699">
        <v>78.959999999999994</v>
      </c>
      <c r="G699">
        <v>165.16</v>
      </c>
      <c r="H699">
        <v>156.6</v>
      </c>
      <c r="I699">
        <v>4.6100000000000003</v>
      </c>
      <c r="J699">
        <v>15.4</v>
      </c>
      <c r="K699">
        <v>25.21</v>
      </c>
    </row>
    <row r="700" spans="1:11" x14ac:dyDescent="0.2">
      <c r="A700" t="s">
        <v>38</v>
      </c>
      <c r="B700" t="s">
        <v>77</v>
      </c>
      <c r="C700" t="s">
        <v>18</v>
      </c>
      <c r="D700" t="s">
        <v>353</v>
      </c>
      <c r="E700" t="s">
        <v>329</v>
      </c>
      <c r="F700" s="1">
        <v>12448.94</v>
      </c>
      <c r="G700" s="1">
        <v>6538.25</v>
      </c>
      <c r="H700" s="1">
        <v>3454.68</v>
      </c>
      <c r="I700">
        <v>788.02</v>
      </c>
      <c r="J700">
        <v>174.86</v>
      </c>
      <c r="K700" s="1">
        <v>1271.4000000000001</v>
      </c>
    </row>
    <row r="701" spans="1:11" x14ac:dyDescent="0.2">
      <c r="A701" t="s">
        <v>85</v>
      </c>
      <c r="B701" t="s">
        <v>77</v>
      </c>
      <c r="C701" t="s">
        <v>18</v>
      </c>
      <c r="D701" t="s">
        <v>353</v>
      </c>
      <c r="E701" t="s">
        <v>157</v>
      </c>
      <c r="F701">
        <v>122.52</v>
      </c>
      <c r="G701">
        <v>215</v>
      </c>
      <c r="H701">
        <v>142.41</v>
      </c>
      <c r="I701">
        <v>4.03</v>
      </c>
      <c r="J701">
        <v>4.3600000000000003</v>
      </c>
      <c r="K701">
        <v>36.69</v>
      </c>
    </row>
    <row r="702" spans="1:11" x14ac:dyDescent="0.2">
      <c r="A702" t="s">
        <v>27</v>
      </c>
      <c r="B702" t="e">
        <f>- WERNER ELECTRIC SUPPLY CO</f>
        <v>#NAME?</v>
      </c>
      <c r="C702" t="s">
        <v>18</v>
      </c>
      <c r="D702" t="s">
        <v>353</v>
      </c>
      <c r="E702" t="s">
        <v>177</v>
      </c>
      <c r="F702" s="1">
        <v>1452.6</v>
      </c>
      <c r="G702">
        <v>122.07</v>
      </c>
      <c r="H702">
        <v>171.55</v>
      </c>
      <c r="I702">
        <v>51.71</v>
      </c>
      <c r="J702" t="s">
        <v>37</v>
      </c>
      <c r="K702">
        <v>55.24</v>
      </c>
    </row>
    <row r="703" spans="1:11" x14ac:dyDescent="0.2">
      <c r="A703" t="s">
        <v>16</v>
      </c>
      <c r="B703" t="e">
        <f>- SCHAEDLER/YESCO DISTRIBUTION</f>
        <v>#NAME?</v>
      </c>
      <c r="C703" t="s">
        <v>13</v>
      </c>
      <c r="D703" t="s">
        <v>353</v>
      </c>
      <c r="E703" t="s">
        <v>331</v>
      </c>
      <c r="F703">
        <v>676.2</v>
      </c>
      <c r="G703" s="1">
        <v>1504.99</v>
      </c>
      <c r="H703">
        <v>689.94</v>
      </c>
      <c r="I703">
        <v>26.03</v>
      </c>
      <c r="J703">
        <v>21.68</v>
      </c>
      <c r="K703">
        <v>444.35</v>
      </c>
    </row>
    <row r="704" spans="1:11" x14ac:dyDescent="0.2">
      <c r="A704" t="s">
        <v>97</v>
      </c>
      <c r="B704" t="s">
        <v>57</v>
      </c>
      <c r="C704" t="s">
        <v>18</v>
      </c>
      <c r="D704" t="s">
        <v>353</v>
      </c>
      <c r="E704" t="s">
        <v>115</v>
      </c>
      <c r="F704" s="1">
        <v>3750.06</v>
      </c>
      <c r="G704" s="1">
        <v>5841.57</v>
      </c>
      <c r="H704" s="1">
        <v>3467.97</v>
      </c>
      <c r="I704">
        <v>154.88</v>
      </c>
      <c r="J704">
        <v>-357.3</v>
      </c>
      <c r="K704">
        <v>558.38</v>
      </c>
    </row>
    <row r="705" spans="1:11" x14ac:dyDescent="0.2">
      <c r="A705" t="s">
        <v>38</v>
      </c>
      <c r="B705" t="s">
        <v>17</v>
      </c>
      <c r="C705" t="s">
        <v>18</v>
      </c>
      <c r="D705" t="s">
        <v>353</v>
      </c>
      <c r="E705" t="s">
        <v>76</v>
      </c>
      <c r="F705">
        <v>252</v>
      </c>
      <c r="G705">
        <v>281.08</v>
      </c>
      <c r="H705">
        <v>22.51</v>
      </c>
      <c r="I705">
        <v>12.05</v>
      </c>
      <c r="J705" t="s">
        <v>37</v>
      </c>
      <c r="K705">
        <v>66.209999999999994</v>
      </c>
    </row>
    <row r="706" spans="1:11" x14ac:dyDescent="0.2">
      <c r="A706" t="s">
        <v>38</v>
      </c>
      <c r="B706" t="s">
        <v>114</v>
      </c>
      <c r="C706" t="s">
        <v>13</v>
      </c>
      <c r="D706" t="s">
        <v>353</v>
      </c>
      <c r="E706" t="s">
        <v>335</v>
      </c>
      <c r="F706" s="1">
        <v>1144.96</v>
      </c>
      <c r="G706">
        <v>512.65</v>
      </c>
      <c r="H706">
        <v>325.36</v>
      </c>
      <c r="I706">
        <v>65.61</v>
      </c>
      <c r="J706" t="s">
        <v>37</v>
      </c>
      <c r="K706">
        <v>261.93</v>
      </c>
    </row>
    <row r="707" spans="1:11" x14ac:dyDescent="0.2">
      <c r="A707" t="s">
        <v>97</v>
      </c>
      <c r="B707" t="e">
        <f>- H LEFF ELECTRIC CO INC</f>
        <v>#NAME?</v>
      </c>
      <c r="C707" t="s">
        <v>13</v>
      </c>
      <c r="D707" t="s">
        <v>353</v>
      </c>
      <c r="E707" t="s">
        <v>78</v>
      </c>
      <c r="F707">
        <v>630</v>
      </c>
      <c r="G707">
        <v>216.31</v>
      </c>
      <c r="H707">
        <v>228.46</v>
      </c>
      <c r="I707">
        <v>23.56</v>
      </c>
      <c r="J707" t="s">
        <v>37</v>
      </c>
      <c r="K707">
        <v>58.85</v>
      </c>
    </row>
    <row r="708" spans="1:11" x14ac:dyDescent="0.2">
      <c r="A708" t="s">
        <v>21</v>
      </c>
      <c r="B708" t="e">
        <f>- ETCO ELECTRIC SUPPLY INC</f>
        <v>#NAME?</v>
      </c>
      <c r="C708" t="s">
        <v>13</v>
      </c>
      <c r="D708" t="s">
        <v>353</v>
      </c>
      <c r="E708" t="s">
        <v>241</v>
      </c>
      <c r="F708">
        <v>556.55999999999995</v>
      </c>
      <c r="G708">
        <v>768.06</v>
      </c>
      <c r="H708">
        <v>91.38</v>
      </c>
      <c r="I708">
        <v>33.450000000000003</v>
      </c>
      <c r="J708">
        <v>48.62</v>
      </c>
      <c r="K708">
        <v>88.28</v>
      </c>
    </row>
    <row r="709" spans="1:11" x14ac:dyDescent="0.2">
      <c r="A709" t="s">
        <v>27</v>
      </c>
      <c r="B709" t="e">
        <f>- ELECTRICAL WHOLESALE SUPPLY</f>
        <v>#NAME?</v>
      </c>
      <c r="C709" t="s">
        <v>13</v>
      </c>
      <c r="D709" t="s">
        <v>353</v>
      </c>
      <c r="E709" t="s">
        <v>355</v>
      </c>
      <c r="F709" s="1">
        <v>1032.96</v>
      </c>
      <c r="G709" s="1">
        <v>2148.35</v>
      </c>
      <c r="H709" s="1">
        <v>1025.53</v>
      </c>
      <c r="I709">
        <v>33.26</v>
      </c>
      <c r="J709" t="s">
        <v>37</v>
      </c>
      <c r="K709">
        <v>82.56</v>
      </c>
    </row>
    <row r="710" spans="1:11" x14ac:dyDescent="0.2">
      <c r="A710" t="s">
        <v>43</v>
      </c>
      <c r="B710" t="s">
        <v>30</v>
      </c>
      <c r="C710" t="s">
        <v>18</v>
      </c>
      <c r="D710" t="s">
        <v>353</v>
      </c>
      <c r="E710" t="s">
        <v>76</v>
      </c>
      <c r="F710" s="1">
        <v>27132.12</v>
      </c>
      <c r="G710" s="1">
        <v>9231.7000000000007</v>
      </c>
      <c r="H710" s="1">
        <v>7227.89</v>
      </c>
      <c r="I710">
        <v>854.66</v>
      </c>
      <c r="J710">
        <v>791.35</v>
      </c>
      <c r="K710" s="1">
        <v>2362.13</v>
      </c>
    </row>
    <row r="711" spans="1:11" x14ac:dyDescent="0.2">
      <c r="A711" t="s">
        <v>33</v>
      </c>
      <c r="B711" t="s">
        <v>337</v>
      </c>
      <c r="C711" t="s">
        <v>18</v>
      </c>
      <c r="D711" t="s">
        <v>353</v>
      </c>
      <c r="E711" t="s">
        <v>208</v>
      </c>
      <c r="F711" s="1">
        <v>11510.4</v>
      </c>
      <c r="G711" s="1">
        <v>1820.77</v>
      </c>
      <c r="H711" s="1">
        <v>1799.78</v>
      </c>
      <c r="I711">
        <v>649.19000000000005</v>
      </c>
      <c r="J711">
        <v>449.75</v>
      </c>
      <c r="K711">
        <v>196.06</v>
      </c>
    </row>
    <row r="712" spans="1:11" x14ac:dyDescent="0.2">
      <c r="A712" t="s">
        <v>43</v>
      </c>
      <c r="B712" t="s">
        <v>117</v>
      </c>
      <c r="C712" t="s">
        <v>13</v>
      </c>
      <c r="D712" t="s">
        <v>353</v>
      </c>
      <c r="E712" t="s">
        <v>40</v>
      </c>
      <c r="F712">
        <v>915.42</v>
      </c>
      <c r="G712" s="1">
        <v>3350.32</v>
      </c>
      <c r="H712" s="1">
        <v>2288.6999999999998</v>
      </c>
      <c r="I712">
        <v>30.03</v>
      </c>
      <c r="J712">
        <v>158.69999999999999</v>
      </c>
      <c r="K712">
        <v>829.13</v>
      </c>
    </row>
    <row r="713" spans="1:11" x14ac:dyDescent="0.2">
      <c r="A713" t="s">
        <v>38</v>
      </c>
      <c r="B713" t="s">
        <v>95</v>
      </c>
      <c r="C713" t="s">
        <v>13</v>
      </c>
      <c r="D713" t="s">
        <v>353</v>
      </c>
      <c r="E713" t="s">
        <v>251</v>
      </c>
      <c r="F713" s="1">
        <v>3267.6</v>
      </c>
      <c r="G713" s="1">
        <v>7219.26</v>
      </c>
      <c r="H713" s="1">
        <v>3292.48</v>
      </c>
      <c r="I713">
        <v>225.46</v>
      </c>
      <c r="J713">
        <v>448.01</v>
      </c>
      <c r="K713" s="1">
        <v>1272.29</v>
      </c>
    </row>
    <row r="714" spans="1:11" x14ac:dyDescent="0.2">
      <c r="A714" t="s">
        <v>48</v>
      </c>
      <c r="B714" t="s">
        <v>146</v>
      </c>
      <c r="C714" t="s">
        <v>13</v>
      </c>
      <c r="D714" t="s">
        <v>353</v>
      </c>
      <c r="E714" t="s">
        <v>78</v>
      </c>
      <c r="F714">
        <v>195.84</v>
      </c>
      <c r="G714">
        <v>192.01</v>
      </c>
      <c r="H714">
        <v>137.08000000000001</v>
      </c>
      <c r="I714">
        <v>12.81</v>
      </c>
      <c r="J714">
        <v>123.39</v>
      </c>
      <c r="K714">
        <v>88.28</v>
      </c>
    </row>
    <row r="715" spans="1:11" x14ac:dyDescent="0.2">
      <c r="A715" t="s">
        <v>21</v>
      </c>
      <c r="B715" t="s">
        <v>149</v>
      </c>
      <c r="C715" t="s">
        <v>35</v>
      </c>
      <c r="D715" t="s">
        <v>353</v>
      </c>
      <c r="E715" t="s">
        <v>145</v>
      </c>
      <c r="F715">
        <v>194.76</v>
      </c>
      <c r="G715">
        <v>92.84</v>
      </c>
      <c r="H715">
        <v>205.61</v>
      </c>
      <c r="I715">
        <v>8.59</v>
      </c>
      <c r="J715" t="s">
        <v>37</v>
      </c>
      <c r="K715">
        <v>220.7</v>
      </c>
    </row>
    <row r="716" spans="1:11" x14ac:dyDescent="0.2">
      <c r="A716" t="s">
        <v>21</v>
      </c>
      <c r="B716" t="s">
        <v>52</v>
      </c>
      <c r="C716" t="s">
        <v>18</v>
      </c>
      <c r="D716" t="s">
        <v>353</v>
      </c>
      <c r="E716" t="s">
        <v>326</v>
      </c>
      <c r="F716" s="1">
        <v>1372.8</v>
      </c>
      <c r="G716" s="1">
        <v>1461.56</v>
      </c>
      <c r="H716" s="1">
        <v>1053.77</v>
      </c>
      <c r="I716">
        <v>49.28</v>
      </c>
      <c r="J716">
        <v>54.17</v>
      </c>
      <c r="K716">
        <v>113.11</v>
      </c>
    </row>
    <row r="717" spans="1:11" x14ac:dyDescent="0.2">
      <c r="A717" t="s">
        <v>21</v>
      </c>
      <c r="B717" t="s">
        <v>52</v>
      </c>
      <c r="C717" t="s">
        <v>18</v>
      </c>
      <c r="D717" t="s">
        <v>353</v>
      </c>
      <c r="E717" t="s">
        <v>219</v>
      </c>
      <c r="F717" s="1">
        <v>19826.64</v>
      </c>
      <c r="G717" s="1">
        <v>11406.65</v>
      </c>
      <c r="H717" s="1">
        <v>9511.76</v>
      </c>
      <c r="I717">
        <v>626.52</v>
      </c>
      <c r="J717">
        <v>507.9</v>
      </c>
      <c r="K717" s="1">
        <v>2763.13</v>
      </c>
    </row>
    <row r="718" spans="1:11" x14ac:dyDescent="0.2">
      <c r="A718" t="s">
        <v>33</v>
      </c>
      <c r="B718" t="s">
        <v>52</v>
      </c>
      <c r="C718" t="s">
        <v>18</v>
      </c>
      <c r="D718" t="s">
        <v>353</v>
      </c>
      <c r="E718" t="s">
        <v>36</v>
      </c>
      <c r="F718" s="1">
        <v>38368.379999999997</v>
      </c>
      <c r="G718" s="1">
        <v>5853.33</v>
      </c>
      <c r="H718" s="1">
        <v>34647.480000000003</v>
      </c>
      <c r="I718" s="1">
        <v>1764.95</v>
      </c>
      <c r="J718">
        <v>419.68</v>
      </c>
      <c r="K718" s="1">
        <v>10190.77</v>
      </c>
    </row>
    <row r="719" spans="1:11" x14ac:dyDescent="0.2">
      <c r="A719" t="s">
        <v>33</v>
      </c>
      <c r="B719" t="s">
        <v>52</v>
      </c>
      <c r="C719" t="s">
        <v>18</v>
      </c>
      <c r="D719" t="s">
        <v>353</v>
      </c>
      <c r="E719" t="s">
        <v>121</v>
      </c>
      <c r="F719" s="1">
        <v>11122.16</v>
      </c>
      <c r="G719" s="1">
        <v>6762.85</v>
      </c>
      <c r="H719" s="1">
        <v>1445.1</v>
      </c>
      <c r="I719">
        <v>506.06</v>
      </c>
      <c r="J719" t="s">
        <v>37</v>
      </c>
      <c r="K719">
        <v>826.47</v>
      </c>
    </row>
    <row r="720" spans="1:11" x14ac:dyDescent="0.2">
      <c r="A720" t="s">
        <v>43</v>
      </c>
      <c r="B720" t="s">
        <v>253</v>
      </c>
      <c r="C720" t="s">
        <v>18</v>
      </c>
      <c r="D720" t="s">
        <v>353</v>
      </c>
      <c r="E720" t="s">
        <v>197</v>
      </c>
      <c r="F720" s="1">
        <v>1785.42</v>
      </c>
      <c r="G720">
        <v>458.12</v>
      </c>
      <c r="H720">
        <v>196.71</v>
      </c>
      <c r="I720">
        <v>57.85</v>
      </c>
      <c r="J720" t="s">
        <v>37</v>
      </c>
      <c r="K720">
        <v>55.1</v>
      </c>
    </row>
    <row r="721" spans="1:11" x14ac:dyDescent="0.2">
      <c r="A721" t="s">
        <v>11</v>
      </c>
      <c r="B721" t="s">
        <v>341</v>
      </c>
      <c r="C721" t="s">
        <v>13</v>
      </c>
      <c r="D721" t="s">
        <v>353</v>
      </c>
      <c r="E721" t="s">
        <v>31</v>
      </c>
      <c r="F721" s="1">
        <v>2839.5</v>
      </c>
      <c r="G721">
        <v>352.21</v>
      </c>
      <c r="H721">
        <v>46.43</v>
      </c>
      <c r="I721">
        <v>155.32</v>
      </c>
      <c r="J721" t="s">
        <v>37</v>
      </c>
      <c r="K721">
        <v>29.9</v>
      </c>
    </row>
    <row r="722" spans="1:11" x14ac:dyDescent="0.2">
      <c r="A722" t="s">
        <v>71</v>
      </c>
      <c r="B722" t="s">
        <v>55</v>
      </c>
      <c r="C722" t="s">
        <v>18</v>
      </c>
      <c r="D722" t="s">
        <v>353</v>
      </c>
      <c r="E722" t="s">
        <v>239</v>
      </c>
      <c r="F722" s="1">
        <v>2976.48</v>
      </c>
      <c r="G722" s="1">
        <v>1332.64</v>
      </c>
      <c r="H722">
        <v>124.89</v>
      </c>
      <c r="I722">
        <v>145.85</v>
      </c>
      <c r="J722" t="s">
        <v>37</v>
      </c>
      <c r="K722">
        <v>402.18</v>
      </c>
    </row>
    <row r="723" spans="1:11" x14ac:dyDescent="0.2">
      <c r="A723" t="s">
        <v>38</v>
      </c>
      <c r="B723" t="s">
        <v>55</v>
      </c>
      <c r="C723" t="s">
        <v>18</v>
      </c>
      <c r="D723" t="s">
        <v>353</v>
      </c>
      <c r="E723" t="s">
        <v>140</v>
      </c>
      <c r="F723" s="1">
        <v>633951.84</v>
      </c>
      <c r="G723" s="1">
        <v>196409.57</v>
      </c>
      <c r="H723" s="1">
        <v>412754.89</v>
      </c>
      <c r="I723" s="1">
        <v>39938.97</v>
      </c>
      <c r="J723" t="s">
        <v>37</v>
      </c>
      <c r="K723" s="1">
        <v>44963.88</v>
      </c>
    </row>
    <row r="724" spans="1:11" x14ac:dyDescent="0.2">
      <c r="A724" t="s">
        <v>48</v>
      </c>
      <c r="B724" t="s">
        <v>55</v>
      </c>
      <c r="C724" t="s">
        <v>18</v>
      </c>
      <c r="D724" t="s">
        <v>353</v>
      </c>
      <c r="E724" t="s">
        <v>254</v>
      </c>
      <c r="F724" s="1">
        <v>9476.7000000000007</v>
      </c>
      <c r="G724" s="1">
        <v>5464.57</v>
      </c>
      <c r="H724">
        <v>707.77</v>
      </c>
      <c r="I724">
        <v>438.77</v>
      </c>
      <c r="J724">
        <v>156.34</v>
      </c>
      <c r="K724" s="1">
        <v>1139.58</v>
      </c>
    </row>
    <row r="725" spans="1:11" x14ac:dyDescent="0.2">
      <c r="A725" t="s">
        <v>33</v>
      </c>
      <c r="B725" t="s">
        <v>55</v>
      </c>
      <c r="C725" t="s">
        <v>18</v>
      </c>
      <c r="D725" t="s">
        <v>353</v>
      </c>
      <c r="E725" t="s">
        <v>147</v>
      </c>
      <c r="F725" s="1">
        <v>1844.64</v>
      </c>
      <c r="G725">
        <v>787.2</v>
      </c>
      <c r="H725">
        <v>315.75</v>
      </c>
      <c r="I725">
        <v>85.59</v>
      </c>
      <c r="J725" t="s">
        <v>37</v>
      </c>
      <c r="K725">
        <v>91.51</v>
      </c>
    </row>
    <row r="726" spans="1:11" x14ac:dyDescent="0.2">
      <c r="A726" t="s">
        <v>97</v>
      </c>
      <c r="B726" t="s">
        <v>77</v>
      </c>
      <c r="C726" t="s">
        <v>18</v>
      </c>
      <c r="D726" t="s">
        <v>353</v>
      </c>
      <c r="E726" t="s">
        <v>297</v>
      </c>
      <c r="F726" s="1">
        <v>1096</v>
      </c>
      <c r="G726">
        <v>379.45</v>
      </c>
      <c r="H726">
        <v>91.06</v>
      </c>
      <c r="I726">
        <v>35.729999999999997</v>
      </c>
      <c r="J726" t="s">
        <v>37</v>
      </c>
      <c r="K726">
        <v>29.76</v>
      </c>
    </row>
    <row r="727" spans="1:11" x14ac:dyDescent="0.2">
      <c r="A727" t="s">
        <v>51</v>
      </c>
      <c r="B727" t="s">
        <v>77</v>
      </c>
      <c r="C727" t="s">
        <v>18</v>
      </c>
      <c r="D727" t="s">
        <v>353</v>
      </c>
      <c r="E727" t="s">
        <v>111</v>
      </c>
      <c r="F727" s="1">
        <v>6777.6</v>
      </c>
      <c r="G727" s="1">
        <v>1396.78</v>
      </c>
      <c r="H727" s="1">
        <v>1498.7</v>
      </c>
      <c r="I727">
        <v>221.63</v>
      </c>
      <c r="J727">
        <v>194.94</v>
      </c>
      <c r="K727">
        <v>482.61</v>
      </c>
    </row>
    <row r="728" spans="1:11" x14ac:dyDescent="0.2">
      <c r="A728" t="s">
        <v>16</v>
      </c>
      <c r="B728" t="s">
        <v>283</v>
      </c>
      <c r="C728" t="s">
        <v>35</v>
      </c>
      <c r="D728" t="s">
        <v>353</v>
      </c>
      <c r="E728" t="s">
        <v>42</v>
      </c>
      <c r="F728">
        <v>528</v>
      </c>
      <c r="G728" s="1">
        <v>1039.33</v>
      </c>
      <c r="H728" s="1">
        <v>1124.03</v>
      </c>
      <c r="I728">
        <v>30.41</v>
      </c>
      <c r="J728" t="s">
        <v>37</v>
      </c>
      <c r="K728">
        <v>482.61</v>
      </c>
    </row>
    <row r="729" spans="1:11" x14ac:dyDescent="0.2">
      <c r="A729" t="s">
        <v>71</v>
      </c>
      <c r="B729" t="e">
        <f>- SCHAEDLER/YESCO DISTRIBUTION</f>
        <v>#NAME?</v>
      </c>
      <c r="C729" t="s">
        <v>13</v>
      </c>
      <c r="D729" t="s">
        <v>353</v>
      </c>
      <c r="E729" t="s">
        <v>271</v>
      </c>
      <c r="F729" s="1">
        <v>1124.76</v>
      </c>
      <c r="G729" s="1">
        <v>2394.42</v>
      </c>
      <c r="H729" s="1">
        <v>1755.86</v>
      </c>
      <c r="I729">
        <v>62.54</v>
      </c>
      <c r="J729" t="s">
        <v>37</v>
      </c>
      <c r="K729">
        <v>860.75</v>
      </c>
    </row>
    <row r="730" spans="1:11" x14ac:dyDescent="0.2">
      <c r="A730" t="s">
        <v>11</v>
      </c>
      <c r="B730" t="s">
        <v>52</v>
      </c>
      <c r="C730" t="s">
        <v>18</v>
      </c>
      <c r="D730" t="s">
        <v>353</v>
      </c>
      <c r="E730" t="s">
        <v>269</v>
      </c>
      <c r="F730" s="1">
        <v>2835.54</v>
      </c>
      <c r="G730" s="1">
        <v>2754.04</v>
      </c>
      <c r="H730">
        <v>392.29</v>
      </c>
      <c r="I730">
        <v>107.18</v>
      </c>
      <c r="J730">
        <v>109.58</v>
      </c>
      <c r="K730">
        <v>85.47</v>
      </c>
    </row>
    <row r="731" spans="1:11" x14ac:dyDescent="0.2">
      <c r="A731" t="s">
        <v>97</v>
      </c>
      <c r="B731" t="s">
        <v>52</v>
      </c>
      <c r="C731" t="s">
        <v>18</v>
      </c>
      <c r="D731" t="s">
        <v>353</v>
      </c>
      <c r="E731" t="s">
        <v>301</v>
      </c>
      <c r="F731">
        <v>566.29999999999995</v>
      </c>
      <c r="G731">
        <v>57.06</v>
      </c>
      <c r="H731">
        <v>179.96</v>
      </c>
      <c r="I731">
        <v>32.79</v>
      </c>
      <c r="J731">
        <v>39.43</v>
      </c>
      <c r="K731">
        <v>21.73</v>
      </c>
    </row>
    <row r="732" spans="1:11" x14ac:dyDescent="0.2">
      <c r="A732" t="s">
        <v>71</v>
      </c>
      <c r="B732" t="s">
        <v>123</v>
      </c>
      <c r="C732" t="s">
        <v>18</v>
      </c>
      <c r="D732" t="s">
        <v>353</v>
      </c>
      <c r="E732" t="s">
        <v>305</v>
      </c>
      <c r="F732" s="1">
        <v>2792.02</v>
      </c>
      <c r="G732" s="1">
        <v>13863.47</v>
      </c>
      <c r="H732" s="1">
        <v>2402.4699999999998</v>
      </c>
      <c r="I732">
        <v>166.68</v>
      </c>
      <c r="J732">
        <v>210.24</v>
      </c>
      <c r="K732">
        <v>785.15</v>
      </c>
    </row>
    <row r="733" spans="1:11" x14ac:dyDescent="0.2">
      <c r="A733" t="s">
        <v>16</v>
      </c>
      <c r="B733" t="s">
        <v>123</v>
      </c>
      <c r="C733" t="s">
        <v>18</v>
      </c>
      <c r="D733" t="s">
        <v>353</v>
      </c>
      <c r="E733" t="s">
        <v>226</v>
      </c>
      <c r="F733" s="1">
        <v>1508.1</v>
      </c>
      <c r="G733" s="1">
        <v>1900.05</v>
      </c>
      <c r="H733">
        <v>225.11</v>
      </c>
      <c r="I733">
        <v>85.36</v>
      </c>
      <c r="J733" t="s">
        <v>37</v>
      </c>
      <c r="K733">
        <v>514.98</v>
      </c>
    </row>
    <row r="734" spans="1:11" x14ac:dyDescent="0.2">
      <c r="A734" t="s">
        <v>71</v>
      </c>
      <c r="B734" t="e">
        <f>- IAC, INC.</f>
        <v>#NAME?</v>
      </c>
      <c r="C734" t="s">
        <v>13</v>
      </c>
      <c r="D734" t="s">
        <v>353</v>
      </c>
      <c r="E734" t="s">
        <v>66</v>
      </c>
      <c r="F734">
        <v>378</v>
      </c>
      <c r="G734">
        <v>490.32</v>
      </c>
      <c r="H734">
        <v>292.05</v>
      </c>
      <c r="I734">
        <v>26.04</v>
      </c>
      <c r="J734" t="s">
        <v>37</v>
      </c>
      <c r="K734">
        <v>109.08</v>
      </c>
    </row>
    <row r="735" spans="1:11" x14ac:dyDescent="0.2">
      <c r="A735" t="s">
        <v>38</v>
      </c>
      <c r="B735" t="s">
        <v>12</v>
      </c>
      <c r="C735" t="s">
        <v>13</v>
      </c>
      <c r="D735" t="s">
        <v>353</v>
      </c>
      <c r="E735" t="s">
        <v>68</v>
      </c>
      <c r="F735" s="1">
        <v>6196.5</v>
      </c>
      <c r="G735" s="1">
        <v>1465.1</v>
      </c>
      <c r="H735">
        <v>607.70000000000005</v>
      </c>
      <c r="I735">
        <v>284.42</v>
      </c>
      <c r="J735" t="s">
        <v>37</v>
      </c>
      <c r="K735">
        <v>238.32</v>
      </c>
    </row>
    <row r="736" spans="1:11" x14ac:dyDescent="0.2">
      <c r="A736" t="s">
        <v>21</v>
      </c>
      <c r="B736" t="s">
        <v>291</v>
      </c>
      <c r="C736" t="s">
        <v>18</v>
      </c>
      <c r="D736" t="s">
        <v>353</v>
      </c>
      <c r="E736" t="s">
        <v>26</v>
      </c>
      <c r="F736" s="1">
        <v>23907.78</v>
      </c>
      <c r="G736" s="1">
        <v>40964.79</v>
      </c>
      <c r="H736" s="1">
        <v>19960.86</v>
      </c>
      <c r="I736" s="1">
        <v>1611.38</v>
      </c>
      <c r="J736">
        <v>646.72</v>
      </c>
      <c r="K736" s="1">
        <v>5509.53</v>
      </c>
    </row>
    <row r="737" spans="1:11" x14ac:dyDescent="0.2">
      <c r="A737" t="s">
        <v>16</v>
      </c>
      <c r="B737" t="s">
        <v>261</v>
      </c>
      <c r="C737" t="s">
        <v>13</v>
      </c>
      <c r="D737" t="s">
        <v>353</v>
      </c>
      <c r="E737" t="s">
        <v>105</v>
      </c>
      <c r="F737" s="1">
        <v>6425.12</v>
      </c>
      <c r="G737" s="1">
        <v>8293.1200000000008</v>
      </c>
      <c r="H737" s="1">
        <v>1892.15</v>
      </c>
      <c r="I737">
        <v>278.85000000000002</v>
      </c>
      <c r="J737">
        <v>-52.22</v>
      </c>
      <c r="K737" s="1">
        <v>1827.93</v>
      </c>
    </row>
    <row r="738" spans="1:11" x14ac:dyDescent="0.2">
      <c r="A738" t="s">
        <v>11</v>
      </c>
      <c r="B738" t="s">
        <v>343</v>
      </c>
      <c r="C738" t="s">
        <v>13</v>
      </c>
      <c r="D738" t="s">
        <v>353</v>
      </c>
      <c r="E738" t="s">
        <v>99</v>
      </c>
      <c r="F738" s="1">
        <v>1525.68</v>
      </c>
      <c r="G738">
        <v>818.5</v>
      </c>
      <c r="H738">
        <v>578.71</v>
      </c>
      <c r="I738">
        <v>49.28</v>
      </c>
      <c r="J738" t="s">
        <v>37</v>
      </c>
      <c r="K738">
        <v>46.59</v>
      </c>
    </row>
    <row r="739" spans="1:11" x14ac:dyDescent="0.2">
      <c r="A739" t="s">
        <v>16</v>
      </c>
      <c r="B739" t="s">
        <v>265</v>
      </c>
      <c r="C739" t="s">
        <v>13</v>
      </c>
      <c r="D739" t="s">
        <v>353</v>
      </c>
      <c r="E739" t="s">
        <v>217</v>
      </c>
      <c r="F739" s="1">
        <v>6445.28</v>
      </c>
      <c r="G739">
        <v>417.21</v>
      </c>
      <c r="H739">
        <v>610.75</v>
      </c>
      <c r="I739">
        <v>228.16</v>
      </c>
      <c r="J739">
        <v>115.86</v>
      </c>
      <c r="K739">
        <v>98.34</v>
      </c>
    </row>
    <row r="740" spans="1:11" x14ac:dyDescent="0.2">
      <c r="A740" t="s">
        <v>16</v>
      </c>
      <c r="B740" t="s">
        <v>293</v>
      </c>
      <c r="C740" t="s">
        <v>13</v>
      </c>
      <c r="D740" t="s">
        <v>353</v>
      </c>
      <c r="E740" t="s">
        <v>269</v>
      </c>
      <c r="F740">
        <v>275.16000000000003</v>
      </c>
      <c r="G740">
        <v>397.73</v>
      </c>
      <c r="H740">
        <v>411.23</v>
      </c>
      <c r="I740">
        <v>16.37</v>
      </c>
      <c r="J740">
        <v>25.44</v>
      </c>
      <c r="K740">
        <v>29.43</v>
      </c>
    </row>
    <row r="741" spans="1:11" x14ac:dyDescent="0.2">
      <c r="A741" t="s">
        <v>16</v>
      </c>
      <c r="B741" t="s">
        <v>30</v>
      </c>
      <c r="C741" t="s">
        <v>18</v>
      </c>
      <c r="D741" t="s">
        <v>353</v>
      </c>
      <c r="E741" t="s">
        <v>160</v>
      </c>
      <c r="F741" s="1">
        <v>1002.24</v>
      </c>
      <c r="G741">
        <v>163.13</v>
      </c>
      <c r="H741">
        <v>360.68</v>
      </c>
      <c r="I741">
        <v>63.24</v>
      </c>
      <c r="J741" t="s">
        <v>37</v>
      </c>
      <c r="K741">
        <v>16.59</v>
      </c>
    </row>
    <row r="742" spans="1:11" x14ac:dyDescent="0.2">
      <c r="A742" t="s">
        <v>85</v>
      </c>
      <c r="B742" t="s">
        <v>294</v>
      </c>
      <c r="C742" t="s">
        <v>18</v>
      </c>
      <c r="D742" t="s">
        <v>353</v>
      </c>
      <c r="E742" t="s">
        <v>215</v>
      </c>
      <c r="F742" s="1">
        <v>27658.98</v>
      </c>
      <c r="G742" s="1">
        <v>2188.41</v>
      </c>
      <c r="H742">
        <v>733.58</v>
      </c>
      <c r="I742" s="1">
        <v>1662.3</v>
      </c>
      <c r="J742">
        <v>555.41999999999996</v>
      </c>
      <c r="K742">
        <v>708.68</v>
      </c>
    </row>
    <row r="743" spans="1:11" x14ac:dyDescent="0.2">
      <c r="A743" t="s">
        <v>43</v>
      </c>
      <c r="B743" t="s">
        <v>169</v>
      </c>
      <c r="C743" t="s">
        <v>13</v>
      </c>
      <c r="D743" t="s">
        <v>353</v>
      </c>
      <c r="E743" t="s">
        <v>205</v>
      </c>
      <c r="F743" s="1">
        <v>2679.5</v>
      </c>
      <c r="G743" s="1">
        <v>1781.51</v>
      </c>
      <c r="H743">
        <v>209.9</v>
      </c>
      <c r="I743">
        <v>134.51</v>
      </c>
      <c r="J743" t="s">
        <v>37</v>
      </c>
      <c r="K743">
        <v>540.72</v>
      </c>
    </row>
    <row r="744" spans="1:11" x14ac:dyDescent="0.2">
      <c r="A744" t="s">
        <v>48</v>
      </c>
      <c r="B744" t="s">
        <v>55</v>
      </c>
      <c r="C744" t="s">
        <v>18</v>
      </c>
      <c r="D744" t="s">
        <v>353</v>
      </c>
      <c r="E744" t="s">
        <v>278</v>
      </c>
      <c r="F744">
        <v>388</v>
      </c>
      <c r="G744">
        <v>527.30999999999995</v>
      </c>
      <c r="H744" s="1">
        <v>1462.13</v>
      </c>
      <c r="I744">
        <v>16.53</v>
      </c>
      <c r="J744">
        <v>37.42</v>
      </c>
      <c r="K744">
        <v>117.71</v>
      </c>
    </row>
    <row r="745" spans="1:11" x14ac:dyDescent="0.2">
      <c r="A745" t="s">
        <v>43</v>
      </c>
      <c r="B745" t="s">
        <v>55</v>
      </c>
      <c r="C745" t="s">
        <v>18</v>
      </c>
      <c r="D745" t="s">
        <v>353</v>
      </c>
      <c r="E745" t="s">
        <v>128</v>
      </c>
      <c r="F745" s="1">
        <v>5234.58</v>
      </c>
      <c r="G745" s="1">
        <v>1798.44</v>
      </c>
      <c r="H745">
        <v>134.06</v>
      </c>
      <c r="I745">
        <v>360.14</v>
      </c>
      <c r="J745">
        <v>5.87</v>
      </c>
      <c r="K745">
        <v>302.19</v>
      </c>
    </row>
    <row r="746" spans="1:11" x14ac:dyDescent="0.2">
      <c r="A746" t="s">
        <v>33</v>
      </c>
      <c r="B746" t="s">
        <v>55</v>
      </c>
      <c r="C746" t="s">
        <v>18</v>
      </c>
      <c r="D746" t="s">
        <v>353</v>
      </c>
      <c r="E746" t="s">
        <v>223</v>
      </c>
      <c r="F746" s="1">
        <v>5590.4</v>
      </c>
      <c r="G746" s="1">
        <v>1744.34</v>
      </c>
      <c r="H746" s="1">
        <v>1315</v>
      </c>
      <c r="I746">
        <v>239.27</v>
      </c>
      <c r="J746">
        <v>55.84</v>
      </c>
      <c r="K746">
        <v>158.80000000000001</v>
      </c>
    </row>
    <row r="747" spans="1:11" x14ac:dyDescent="0.2">
      <c r="A747" t="s">
        <v>16</v>
      </c>
      <c r="B747" t="s">
        <v>333</v>
      </c>
      <c r="C747" t="s">
        <v>18</v>
      </c>
      <c r="D747" t="s">
        <v>353</v>
      </c>
      <c r="E747" t="s">
        <v>230</v>
      </c>
      <c r="F747" s="1">
        <v>18167.22</v>
      </c>
      <c r="G747" s="1">
        <v>11665.42</v>
      </c>
      <c r="H747" s="1">
        <v>2606.94</v>
      </c>
      <c r="I747" s="1">
        <v>1001.01</v>
      </c>
      <c r="J747">
        <v>184.73</v>
      </c>
      <c r="K747" s="1">
        <v>1469.1</v>
      </c>
    </row>
    <row r="748" spans="1:11" x14ac:dyDescent="0.2">
      <c r="A748" t="s">
        <v>97</v>
      </c>
      <c r="B748" t="s">
        <v>95</v>
      </c>
      <c r="C748" t="s">
        <v>13</v>
      </c>
      <c r="D748" t="s">
        <v>353</v>
      </c>
      <c r="E748" t="s">
        <v>344</v>
      </c>
      <c r="F748" s="1">
        <v>3071.68</v>
      </c>
      <c r="G748" s="1">
        <v>2789.27</v>
      </c>
      <c r="H748">
        <v>397.6</v>
      </c>
      <c r="I748">
        <v>136.69</v>
      </c>
      <c r="J748">
        <v>41.82</v>
      </c>
      <c r="K748">
        <v>259.88</v>
      </c>
    </row>
    <row r="749" spans="1:11" x14ac:dyDescent="0.2">
      <c r="A749" t="s">
        <v>33</v>
      </c>
      <c r="B749" t="s">
        <v>95</v>
      </c>
      <c r="C749" t="s">
        <v>13</v>
      </c>
      <c r="D749" t="s">
        <v>353</v>
      </c>
      <c r="E749" t="s">
        <v>281</v>
      </c>
      <c r="F749" s="1">
        <v>4938</v>
      </c>
      <c r="G749" s="1">
        <v>4267.43</v>
      </c>
      <c r="H749">
        <v>455.62</v>
      </c>
      <c r="I749">
        <v>263.69</v>
      </c>
      <c r="J749">
        <v>31.29</v>
      </c>
      <c r="K749">
        <v>29.78</v>
      </c>
    </row>
    <row r="750" spans="1:11" x14ac:dyDescent="0.2">
      <c r="A750" t="s">
        <v>38</v>
      </c>
      <c r="B750" t="s">
        <v>95</v>
      </c>
      <c r="C750" t="s">
        <v>13</v>
      </c>
      <c r="D750" t="s">
        <v>353</v>
      </c>
      <c r="E750" t="s">
        <v>61</v>
      </c>
      <c r="F750" s="1">
        <v>3526</v>
      </c>
      <c r="G750" s="1">
        <v>8502.0400000000009</v>
      </c>
      <c r="H750" s="1">
        <v>3167.73</v>
      </c>
      <c r="I750">
        <v>168.54</v>
      </c>
      <c r="J750">
        <v>489.96</v>
      </c>
      <c r="K750">
        <v>258.81</v>
      </c>
    </row>
    <row r="751" spans="1:11" x14ac:dyDescent="0.2">
      <c r="A751" t="s">
        <v>51</v>
      </c>
      <c r="B751" t="e">
        <f>- WILLE ELECTRIC SUPPLY</f>
        <v>#NAME?</v>
      </c>
      <c r="C751" t="s">
        <v>13</v>
      </c>
      <c r="D751" t="s">
        <v>353</v>
      </c>
      <c r="E751" t="s">
        <v>275</v>
      </c>
      <c r="F751" s="1">
        <v>1514.16</v>
      </c>
      <c r="G751">
        <v>194.22</v>
      </c>
      <c r="H751">
        <v>405.2</v>
      </c>
      <c r="I751">
        <v>69.95</v>
      </c>
      <c r="J751" t="s">
        <v>37</v>
      </c>
      <c r="K751">
        <v>154.49</v>
      </c>
    </row>
    <row r="752" spans="1:11" x14ac:dyDescent="0.2">
      <c r="A752" t="s">
        <v>38</v>
      </c>
      <c r="B752" t="s">
        <v>112</v>
      </c>
      <c r="C752" t="s">
        <v>18</v>
      </c>
      <c r="D752" t="s">
        <v>353</v>
      </c>
      <c r="E752" t="s">
        <v>236</v>
      </c>
      <c r="F752">
        <v>410.8</v>
      </c>
      <c r="G752">
        <v>687.62</v>
      </c>
      <c r="H752">
        <v>489.11</v>
      </c>
      <c r="I752">
        <v>16.760000000000002</v>
      </c>
      <c r="J752">
        <v>15.12</v>
      </c>
      <c r="K752">
        <v>22.83</v>
      </c>
    </row>
    <row r="753" spans="1:11" x14ac:dyDescent="0.2">
      <c r="A753" t="s">
        <v>11</v>
      </c>
      <c r="B753" t="e">
        <f>- TURTLE &amp; HUGHES INC</f>
        <v>#NAME?</v>
      </c>
      <c r="C753" t="s">
        <v>18</v>
      </c>
      <c r="D753" t="s">
        <v>353</v>
      </c>
      <c r="E753" t="s">
        <v>152</v>
      </c>
      <c r="F753">
        <v>422.46</v>
      </c>
      <c r="G753" s="1">
        <v>1287.6400000000001</v>
      </c>
      <c r="H753">
        <v>799.17</v>
      </c>
      <c r="I753">
        <v>21.67</v>
      </c>
      <c r="J753">
        <v>233.98</v>
      </c>
      <c r="K753">
        <v>154.41</v>
      </c>
    </row>
    <row r="754" spans="1:11" x14ac:dyDescent="0.2">
      <c r="A754" t="s">
        <v>85</v>
      </c>
      <c r="B754" t="e">
        <f>- MEDLER ELECTRIC CO INC</f>
        <v>#NAME?</v>
      </c>
      <c r="C754" t="s">
        <v>18</v>
      </c>
      <c r="D754" t="s">
        <v>353</v>
      </c>
      <c r="E754" t="s">
        <v>233</v>
      </c>
      <c r="F754" s="1">
        <v>1557.64</v>
      </c>
      <c r="G754" s="1">
        <v>4122.68</v>
      </c>
      <c r="H754">
        <v>380.83</v>
      </c>
      <c r="I754">
        <v>55.76</v>
      </c>
      <c r="J754">
        <v>7.34</v>
      </c>
      <c r="K754">
        <v>24.53</v>
      </c>
    </row>
    <row r="755" spans="1:11" x14ac:dyDescent="0.2">
      <c r="A755" t="s">
        <v>48</v>
      </c>
      <c r="B755" t="e">
        <f>- MCNAUGHTON-MCKAY ELECTRIC CO</f>
        <v>#NAME?</v>
      </c>
      <c r="C755" t="s">
        <v>13</v>
      </c>
      <c r="D755" t="s">
        <v>353</v>
      </c>
      <c r="E755" t="s">
        <v>186</v>
      </c>
      <c r="F755" s="1">
        <v>2599.92</v>
      </c>
      <c r="G755">
        <v>189.4</v>
      </c>
      <c r="H755">
        <v>411.22</v>
      </c>
      <c r="I755">
        <v>130</v>
      </c>
      <c r="J755" t="s">
        <v>37</v>
      </c>
      <c r="K755">
        <v>308.99</v>
      </c>
    </row>
    <row r="756" spans="1:11" x14ac:dyDescent="0.2">
      <c r="A756" t="s">
        <v>11</v>
      </c>
      <c r="B756" t="e">
        <f>- BILLOWS ELECTRIC SUPPLY CO</f>
        <v>#NAME?</v>
      </c>
      <c r="C756" t="s">
        <v>18</v>
      </c>
      <c r="D756" t="s">
        <v>353</v>
      </c>
      <c r="E756" t="s">
        <v>163</v>
      </c>
      <c r="F756" s="1">
        <v>61096.14</v>
      </c>
      <c r="G756" s="1">
        <v>8198.7900000000009</v>
      </c>
      <c r="H756" s="1">
        <v>7512.89</v>
      </c>
      <c r="I756" s="1">
        <v>3018.15</v>
      </c>
      <c r="J756">
        <v>247.18</v>
      </c>
      <c r="K756" s="1">
        <v>2419.3000000000002</v>
      </c>
    </row>
    <row r="757" spans="1:11" x14ac:dyDescent="0.2">
      <c r="A757" t="s">
        <v>27</v>
      </c>
      <c r="B757" t="s">
        <v>345</v>
      </c>
      <c r="C757" t="s">
        <v>13</v>
      </c>
      <c r="D757" t="s">
        <v>353</v>
      </c>
      <c r="E757" t="s">
        <v>207</v>
      </c>
      <c r="F757" s="1">
        <v>2519.85</v>
      </c>
      <c r="G757">
        <v>496.64</v>
      </c>
      <c r="H757">
        <v>379.81</v>
      </c>
      <c r="I757">
        <v>87.44</v>
      </c>
      <c r="J757">
        <v>93.43</v>
      </c>
      <c r="K757">
        <v>91.73</v>
      </c>
    </row>
    <row r="758" spans="1:11" x14ac:dyDescent="0.2">
      <c r="A758" t="s">
        <v>51</v>
      </c>
      <c r="B758" t="s">
        <v>52</v>
      </c>
      <c r="C758" t="s">
        <v>18</v>
      </c>
      <c r="D758" t="s">
        <v>353</v>
      </c>
      <c r="E758" t="s">
        <v>72</v>
      </c>
      <c r="F758" s="1">
        <v>2018.88</v>
      </c>
      <c r="G758">
        <v>92.71</v>
      </c>
      <c r="H758">
        <v>205.61</v>
      </c>
      <c r="I758">
        <v>81.56</v>
      </c>
      <c r="J758" t="s">
        <v>37</v>
      </c>
      <c r="K758">
        <v>154.49</v>
      </c>
    </row>
    <row r="759" spans="1:11" x14ac:dyDescent="0.2">
      <c r="A759" t="s">
        <v>11</v>
      </c>
      <c r="B759" t="s">
        <v>52</v>
      </c>
      <c r="C759" t="s">
        <v>18</v>
      </c>
      <c r="D759" t="s">
        <v>353</v>
      </c>
      <c r="E759" t="s">
        <v>66</v>
      </c>
      <c r="F759">
        <v>868.32</v>
      </c>
      <c r="G759" s="1">
        <v>1115.52</v>
      </c>
      <c r="H759">
        <v>395.08</v>
      </c>
      <c r="I759">
        <v>54.88</v>
      </c>
      <c r="J759" t="s">
        <v>37</v>
      </c>
      <c r="K759">
        <v>21.52</v>
      </c>
    </row>
    <row r="760" spans="1:11" x14ac:dyDescent="0.2">
      <c r="A760" t="s">
        <v>43</v>
      </c>
      <c r="B760" t="s">
        <v>52</v>
      </c>
      <c r="C760" t="s">
        <v>18</v>
      </c>
      <c r="D760" t="s">
        <v>353</v>
      </c>
      <c r="E760" t="s">
        <v>354</v>
      </c>
      <c r="F760">
        <v>973.04</v>
      </c>
      <c r="G760" s="1">
        <v>4611.01</v>
      </c>
      <c r="H760">
        <v>289.13</v>
      </c>
      <c r="I760">
        <v>40.479999999999997</v>
      </c>
      <c r="J760">
        <v>274.68</v>
      </c>
      <c r="K760">
        <v>661.43</v>
      </c>
    </row>
    <row r="761" spans="1:11" x14ac:dyDescent="0.2">
      <c r="A761" t="s">
        <v>16</v>
      </c>
      <c r="B761" t="s">
        <v>298</v>
      </c>
      <c r="C761" t="s">
        <v>18</v>
      </c>
      <c r="D761" t="s">
        <v>353</v>
      </c>
      <c r="E761" t="s">
        <v>272</v>
      </c>
      <c r="F761" s="1">
        <v>17086.64</v>
      </c>
      <c r="G761" s="1">
        <v>7957.7</v>
      </c>
      <c r="H761" s="1">
        <v>9631.2900000000009</v>
      </c>
      <c r="I761">
        <v>994.44</v>
      </c>
      <c r="J761" s="1">
        <v>1059.56</v>
      </c>
      <c r="K761" s="1">
        <v>1573.79</v>
      </c>
    </row>
    <row r="762" spans="1:11" x14ac:dyDescent="0.2">
      <c r="A762" t="s">
        <v>51</v>
      </c>
      <c r="B762" t="s">
        <v>123</v>
      </c>
      <c r="C762" t="s">
        <v>18</v>
      </c>
      <c r="D762" t="s">
        <v>353</v>
      </c>
      <c r="E762" t="s">
        <v>313</v>
      </c>
      <c r="F762" s="1">
        <v>2951.64</v>
      </c>
      <c r="G762">
        <v>754.11</v>
      </c>
      <c r="H762">
        <v>432.05</v>
      </c>
      <c r="I762">
        <v>93.57</v>
      </c>
      <c r="J762">
        <v>117.88</v>
      </c>
      <c r="K762">
        <v>176.5</v>
      </c>
    </row>
    <row r="763" spans="1:11" x14ac:dyDescent="0.2">
      <c r="A763" t="s">
        <v>97</v>
      </c>
      <c r="B763" t="s">
        <v>300</v>
      </c>
      <c r="C763" t="s">
        <v>13</v>
      </c>
      <c r="D763" t="s">
        <v>353</v>
      </c>
      <c r="E763" t="s">
        <v>227</v>
      </c>
      <c r="F763">
        <v>700</v>
      </c>
      <c r="G763" s="1">
        <v>1198.8900000000001</v>
      </c>
      <c r="H763">
        <v>78.06</v>
      </c>
      <c r="I763">
        <v>29.47</v>
      </c>
      <c r="J763" t="s">
        <v>37</v>
      </c>
      <c r="K763">
        <v>25.51</v>
      </c>
    </row>
    <row r="764" spans="1:11" x14ac:dyDescent="0.2">
      <c r="A764" t="s">
        <v>11</v>
      </c>
      <c r="B764" t="s">
        <v>98</v>
      </c>
      <c r="C764" t="s">
        <v>18</v>
      </c>
      <c r="D764" t="s">
        <v>353</v>
      </c>
      <c r="E764" t="s">
        <v>212</v>
      </c>
      <c r="F764" s="1">
        <v>35595</v>
      </c>
      <c r="G764" s="1">
        <v>1562.82</v>
      </c>
      <c r="H764" s="1">
        <v>9187.58</v>
      </c>
      <c r="I764" s="1">
        <v>1996.88</v>
      </c>
      <c r="J764" t="s">
        <v>37</v>
      </c>
      <c r="K764" s="1">
        <v>2448.96</v>
      </c>
    </row>
    <row r="765" spans="1:11" x14ac:dyDescent="0.2">
      <c r="A765" t="s">
        <v>43</v>
      </c>
      <c r="B765" t="e">
        <f>- WERNER ELECTRIC SUPPLY CO</f>
        <v>#NAME?</v>
      </c>
      <c r="C765" t="s">
        <v>18</v>
      </c>
      <c r="D765" t="s">
        <v>353</v>
      </c>
      <c r="E765" t="s">
        <v>72</v>
      </c>
      <c r="F765" s="1">
        <v>4614.96</v>
      </c>
      <c r="G765">
        <v>361.63</v>
      </c>
      <c r="H765" s="1">
        <v>2119.6799999999998</v>
      </c>
      <c r="I765">
        <v>143.06</v>
      </c>
      <c r="J765">
        <v>31.33</v>
      </c>
      <c r="K765">
        <v>441.41</v>
      </c>
    </row>
    <row r="766" spans="1:11" x14ac:dyDescent="0.2">
      <c r="A766" t="s">
        <v>48</v>
      </c>
      <c r="B766" t="e">
        <f>- H LEFF ELECTRIC CO INC</f>
        <v>#NAME?</v>
      </c>
      <c r="C766" t="s">
        <v>13</v>
      </c>
      <c r="D766" t="s">
        <v>353</v>
      </c>
      <c r="E766" t="s">
        <v>271</v>
      </c>
      <c r="F766" s="1">
        <v>3791.84</v>
      </c>
      <c r="G766" s="1">
        <v>5076.18</v>
      </c>
      <c r="H766" s="1">
        <v>3266.98</v>
      </c>
      <c r="I766">
        <v>262.39999999999998</v>
      </c>
      <c r="J766">
        <v>254.64</v>
      </c>
      <c r="K766">
        <v>120.95</v>
      </c>
    </row>
    <row r="767" spans="1:11" x14ac:dyDescent="0.2">
      <c r="A767" t="s">
        <v>43</v>
      </c>
      <c r="B767" t="e">
        <f>- ELECTRICAL WHOLESALE SUPPLY</f>
        <v>#NAME?</v>
      </c>
      <c r="C767" t="s">
        <v>13</v>
      </c>
      <c r="D767" t="s">
        <v>353</v>
      </c>
      <c r="E767" t="s">
        <v>141</v>
      </c>
      <c r="F767" s="1">
        <v>3344</v>
      </c>
      <c r="G767" s="1">
        <v>3271.83</v>
      </c>
      <c r="H767">
        <v>660.59</v>
      </c>
      <c r="I767">
        <v>128.08000000000001</v>
      </c>
      <c r="J767">
        <v>92.65</v>
      </c>
      <c r="K767">
        <v>264.12</v>
      </c>
    </row>
    <row r="768" spans="1:11" x14ac:dyDescent="0.2">
      <c r="A768" t="s">
        <v>51</v>
      </c>
      <c r="B768" t="s">
        <v>346</v>
      </c>
      <c r="C768" t="s">
        <v>13</v>
      </c>
      <c r="D768" t="s">
        <v>353</v>
      </c>
      <c r="E768" t="s">
        <v>101</v>
      </c>
      <c r="F768" s="1">
        <v>3560</v>
      </c>
      <c r="G768" s="1">
        <v>1793.01</v>
      </c>
      <c r="H768" s="1">
        <v>1001.71</v>
      </c>
      <c r="I768">
        <v>126.74</v>
      </c>
      <c r="J768">
        <v>15.69</v>
      </c>
      <c r="K768">
        <v>208.6</v>
      </c>
    </row>
    <row r="769" spans="1:11" x14ac:dyDescent="0.2">
      <c r="A769" t="s">
        <v>27</v>
      </c>
      <c r="B769" t="s">
        <v>57</v>
      </c>
      <c r="C769" t="s">
        <v>18</v>
      </c>
      <c r="D769" t="s">
        <v>353</v>
      </c>
      <c r="E769" t="s">
        <v>130</v>
      </c>
      <c r="F769" s="1">
        <v>1411.48</v>
      </c>
      <c r="G769">
        <v>626.29</v>
      </c>
      <c r="H769">
        <v>529.91999999999996</v>
      </c>
      <c r="I769">
        <v>78.34</v>
      </c>
      <c r="J769">
        <v>15.19</v>
      </c>
      <c r="K769">
        <v>132.41999999999999</v>
      </c>
    </row>
    <row r="770" spans="1:11" x14ac:dyDescent="0.2">
      <c r="A770" t="s">
        <v>27</v>
      </c>
      <c r="B770" t="s">
        <v>57</v>
      </c>
      <c r="C770" t="s">
        <v>18</v>
      </c>
      <c r="D770" t="s">
        <v>353</v>
      </c>
      <c r="E770" t="s">
        <v>279</v>
      </c>
      <c r="F770" s="1">
        <v>1153.04</v>
      </c>
      <c r="G770" s="1">
        <v>1317.48</v>
      </c>
      <c r="H770">
        <v>115.56</v>
      </c>
      <c r="I770">
        <v>42.43</v>
      </c>
      <c r="J770">
        <v>31.24</v>
      </c>
      <c r="K770">
        <v>77.010000000000005</v>
      </c>
    </row>
    <row r="771" spans="1:11" x14ac:dyDescent="0.2">
      <c r="A771" t="s">
        <v>97</v>
      </c>
      <c r="B771" t="s">
        <v>196</v>
      </c>
      <c r="C771" t="s">
        <v>13</v>
      </c>
      <c r="D771" t="s">
        <v>353</v>
      </c>
      <c r="E771" t="s">
        <v>342</v>
      </c>
      <c r="F771" s="1">
        <v>6066.72</v>
      </c>
      <c r="G771" s="1">
        <v>4005.11</v>
      </c>
      <c r="H771" s="1">
        <v>4647.1499999999996</v>
      </c>
      <c r="I771">
        <v>397.98</v>
      </c>
      <c r="J771">
        <v>-102.25</v>
      </c>
      <c r="K771" s="1">
        <v>2211.9699999999998</v>
      </c>
    </row>
    <row r="772" spans="1:11" x14ac:dyDescent="0.2">
      <c r="A772" t="s">
        <v>38</v>
      </c>
      <c r="B772" t="s">
        <v>347</v>
      </c>
      <c r="C772" t="s">
        <v>13</v>
      </c>
      <c r="D772" t="s">
        <v>353</v>
      </c>
      <c r="E772" t="s">
        <v>176</v>
      </c>
      <c r="F772" s="1">
        <v>2842.52</v>
      </c>
      <c r="G772" s="1">
        <v>4966.6400000000003</v>
      </c>
      <c r="H772" s="1">
        <v>4277.1000000000004</v>
      </c>
      <c r="I772">
        <v>177.09</v>
      </c>
      <c r="J772">
        <v>184.83</v>
      </c>
      <c r="K772" s="1">
        <v>1282.58</v>
      </c>
    </row>
    <row r="773" spans="1:11" x14ac:dyDescent="0.2">
      <c r="A773" t="s">
        <v>85</v>
      </c>
      <c r="B773" t="s">
        <v>348</v>
      </c>
      <c r="C773" t="s">
        <v>35</v>
      </c>
      <c r="D773" t="s">
        <v>353</v>
      </c>
      <c r="E773" t="s">
        <v>171</v>
      </c>
      <c r="F773">
        <v>320.5</v>
      </c>
      <c r="G773">
        <v>754.6</v>
      </c>
      <c r="H773">
        <v>129.66</v>
      </c>
      <c r="I773">
        <v>9.68</v>
      </c>
      <c r="J773">
        <v>17.43</v>
      </c>
      <c r="K773">
        <v>42.38</v>
      </c>
    </row>
    <row r="774" spans="1:11" x14ac:dyDescent="0.2">
      <c r="A774" t="s">
        <v>16</v>
      </c>
      <c r="B774" t="s">
        <v>95</v>
      </c>
      <c r="C774" t="s">
        <v>13</v>
      </c>
      <c r="D774" t="s">
        <v>353</v>
      </c>
      <c r="E774" t="s">
        <v>125</v>
      </c>
      <c r="F774">
        <v>565.44000000000005</v>
      </c>
      <c r="G774">
        <v>787.43</v>
      </c>
      <c r="H774" s="1">
        <v>1620.82</v>
      </c>
      <c r="I774">
        <v>25.5</v>
      </c>
      <c r="J774">
        <v>92.51</v>
      </c>
      <c r="K774">
        <v>588.54999999999995</v>
      </c>
    </row>
    <row r="775" spans="1:11" x14ac:dyDescent="0.2">
      <c r="A775" t="s">
        <v>43</v>
      </c>
      <c r="B775" t="s">
        <v>349</v>
      </c>
      <c r="C775" t="s">
        <v>13</v>
      </c>
      <c r="D775" t="s">
        <v>353</v>
      </c>
      <c r="E775" t="s">
        <v>113</v>
      </c>
      <c r="F775">
        <v>437.76</v>
      </c>
      <c r="G775">
        <v>223.65</v>
      </c>
      <c r="H775">
        <v>147.63</v>
      </c>
      <c r="I775">
        <v>28.5</v>
      </c>
      <c r="J775" t="s">
        <v>37</v>
      </c>
      <c r="K775">
        <v>19.68</v>
      </c>
    </row>
    <row r="776" spans="1:11" x14ac:dyDescent="0.2">
      <c r="A776" t="s">
        <v>43</v>
      </c>
      <c r="B776" t="s">
        <v>108</v>
      </c>
      <c r="C776" t="s">
        <v>13</v>
      </c>
      <c r="D776" t="s">
        <v>353</v>
      </c>
      <c r="E776" t="s">
        <v>165</v>
      </c>
      <c r="F776" s="1">
        <v>12521.88</v>
      </c>
      <c r="G776" s="1">
        <v>5578.5</v>
      </c>
      <c r="H776">
        <v>515.39</v>
      </c>
      <c r="I776">
        <v>676.18</v>
      </c>
      <c r="J776">
        <v>201.84</v>
      </c>
      <c r="K776">
        <v>515.16</v>
      </c>
    </row>
    <row r="777" spans="1:11" x14ac:dyDescent="0.2">
      <c r="A777" t="s">
        <v>71</v>
      </c>
      <c r="B777" t="s">
        <v>112</v>
      </c>
      <c r="C777" t="s">
        <v>18</v>
      </c>
      <c r="D777" t="s">
        <v>353</v>
      </c>
      <c r="E777" t="s">
        <v>356</v>
      </c>
      <c r="F777" s="1">
        <v>1752</v>
      </c>
      <c r="G777" s="1">
        <v>1551.17</v>
      </c>
      <c r="H777">
        <v>132.47999999999999</v>
      </c>
      <c r="I777">
        <v>81.819999999999993</v>
      </c>
      <c r="J777">
        <v>33.08</v>
      </c>
      <c r="K777">
        <v>132.41999999999999</v>
      </c>
    </row>
    <row r="778" spans="1:11" x14ac:dyDescent="0.2">
      <c r="A778" t="s">
        <v>97</v>
      </c>
      <c r="B778" t="s">
        <v>52</v>
      </c>
      <c r="C778" t="s">
        <v>18</v>
      </c>
      <c r="D778" t="s">
        <v>353</v>
      </c>
      <c r="E778" t="s">
        <v>223</v>
      </c>
      <c r="F778" s="1">
        <v>10778.88</v>
      </c>
      <c r="G778" s="1">
        <v>1928.72</v>
      </c>
      <c r="H778" s="1">
        <v>1825.02</v>
      </c>
      <c r="I778">
        <v>326.60000000000002</v>
      </c>
      <c r="J778" t="s">
        <v>37</v>
      </c>
      <c r="K778">
        <v>405.38</v>
      </c>
    </row>
    <row r="779" spans="1:11" x14ac:dyDescent="0.2">
      <c r="A779" t="s">
        <v>48</v>
      </c>
      <c r="B779" t="s">
        <v>52</v>
      </c>
      <c r="C779" t="s">
        <v>18</v>
      </c>
      <c r="D779" t="s">
        <v>353</v>
      </c>
      <c r="E779" t="s">
        <v>78</v>
      </c>
      <c r="F779" s="1">
        <v>10691.2</v>
      </c>
      <c r="G779">
        <v>564.29999999999995</v>
      </c>
      <c r="H779" s="1">
        <v>3232.04</v>
      </c>
      <c r="I779">
        <v>408.4</v>
      </c>
      <c r="J779" t="s">
        <v>37</v>
      </c>
      <c r="K779">
        <v>352.09</v>
      </c>
    </row>
    <row r="780" spans="1:11" x14ac:dyDescent="0.2">
      <c r="A780" t="s">
        <v>97</v>
      </c>
      <c r="B780" t="s">
        <v>52</v>
      </c>
      <c r="C780" t="s">
        <v>18</v>
      </c>
      <c r="D780" t="s">
        <v>353</v>
      </c>
      <c r="E780" t="s">
        <v>223</v>
      </c>
      <c r="F780" s="1">
        <v>1557.5</v>
      </c>
      <c r="G780">
        <v>382.22</v>
      </c>
      <c r="H780">
        <v>316.47000000000003</v>
      </c>
      <c r="I780">
        <v>61.37</v>
      </c>
      <c r="J780">
        <v>12.18</v>
      </c>
      <c r="K780">
        <v>20.69</v>
      </c>
    </row>
    <row r="781" spans="1:11" x14ac:dyDescent="0.2">
      <c r="A781" t="s">
        <v>27</v>
      </c>
      <c r="B781" t="s">
        <v>52</v>
      </c>
      <c r="C781" t="s">
        <v>18</v>
      </c>
      <c r="D781" t="s">
        <v>353</v>
      </c>
      <c r="E781" t="s">
        <v>101</v>
      </c>
      <c r="F781" s="1">
        <v>4055.52</v>
      </c>
      <c r="G781" s="1">
        <v>1875.98</v>
      </c>
      <c r="H781">
        <v>887.99</v>
      </c>
      <c r="I781">
        <v>124.91</v>
      </c>
      <c r="J781">
        <v>43.05</v>
      </c>
      <c r="K781">
        <v>435.3</v>
      </c>
    </row>
    <row r="782" spans="1:11" x14ac:dyDescent="0.2">
      <c r="A782" t="s">
        <v>16</v>
      </c>
      <c r="B782" t="s">
        <v>52</v>
      </c>
      <c r="C782" t="s">
        <v>18</v>
      </c>
      <c r="D782" t="s">
        <v>353</v>
      </c>
      <c r="E782" t="s">
        <v>303</v>
      </c>
      <c r="F782" s="1">
        <v>4115.88</v>
      </c>
      <c r="G782" s="1">
        <v>2098.69</v>
      </c>
      <c r="H782">
        <v>267.24</v>
      </c>
      <c r="I782">
        <v>268.77</v>
      </c>
      <c r="J782">
        <v>50.06</v>
      </c>
      <c r="K782">
        <v>305.67</v>
      </c>
    </row>
    <row r="783" spans="1:11" x14ac:dyDescent="0.2">
      <c r="A783" t="s">
        <v>85</v>
      </c>
      <c r="B783" t="s">
        <v>52</v>
      </c>
      <c r="C783" t="s">
        <v>18</v>
      </c>
      <c r="D783" t="s">
        <v>353</v>
      </c>
      <c r="E783" t="s">
        <v>269</v>
      </c>
      <c r="F783" s="1">
        <v>1615.6</v>
      </c>
      <c r="G783">
        <v>521.96</v>
      </c>
      <c r="H783">
        <v>270.13</v>
      </c>
      <c r="I783">
        <v>90.15</v>
      </c>
      <c r="J783">
        <v>56.67</v>
      </c>
      <c r="K783">
        <v>14.71</v>
      </c>
    </row>
    <row r="784" spans="1:11" x14ac:dyDescent="0.2">
      <c r="A784" t="s">
        <v>16</v>
      </c>
      <c r="B784" t="s">
        <v>123</v>
      </c>
      <c r="C784" t="s">
        <v>18</v>
      </c>
      <c r="D784" t="s">
        <v>353</v>
      </c>
      <c r="E784" t="s">
        <v>58</v>
      </c>
      <c r="F784">
        <v>807.28</v>
      </c>
      <c r="G784">
        <v>576.63</v>
      </c>
      <c r="H784">
        <v>381.75</v>
      </c>
      <c r="I784">
        <v>30.19</v>
      </c>
      <c r="J784">
        <v>98.47</v>
      </c>
      <c r="K784">
        <v>124.76</v>
      </c>
    </row>
    <row r="785" spans="1:11" x14ac:dyDescent="0.2">
      <c r="A785" t="s">
        <v>97</v>
      </c>
      <c r="B785" t="s">
        <v>351</v>
      </c>
      <c r="C785" t="s">
        <v>13</v>
      </c>
      <c r="D785" t="s">
        <v>353</v>
      </c>
      <c r="E785" t="s">
        <v>249</v>
      </c>
      <c r="F785" s="1">
        <v>1605.78</v>
      </c>
      <c r="G785" s="1">
        <v>1022.14</v>
      </c>
      <c r="H785">
        <v>289.3</v>
      </c>
      <c r="I785">
        <v>72.42</v>
      </c>
      <c r="J785">
        <v>13.62</v>
      </c>
      <c r="K785">
        <v>113.46</v>
      </c>
    </row>
    <row r="786" spans="1:11" x14ac:dyDescent="0.2">
      <c r="A786" t="s">
        <v>97</v>
      </c>
      <c r="B786" t="s">
        <v>55</v>
      </c>
      <c r="C786" t="s">
        <v>18</v>
      </c>
      <c r="D786" t="s">
        <v>353</v>
      </c>
      <c r="E786" t="s">
        <v>47</v>
      </c>
      <c r="F786" s="1">
        <v>4335.38</v>
      </c>
      <c r="G786" s="1">
        <v>2193.63</v>
      </c>
      <c r="H786">
        <v>937.83</v>
      </c>
      <c r="I786">
        <v>202.46</v>
      </c>
      <c r="J786">
        <v>63.27</v>
      </c>
      <c r="K786">
        <v>191.56</v>
      </c>
    </row>
    <row r="787" spans="1:11" x14ac:dyDescent="0.2">
      <c r="A787" t="s">
        <v>27</v>
      </c>
      <c r="B787" t="s">
        <v>55</v>
      </c>
      <c r="C787" t="s">
        <v>18</v>
      </c>
      <c r="D787" t="s">
        <v>353</v>
      </c>
      <c r="E787" t="s">
        <v>145</v>
      </c>
      <c r="F787">
        <v>150.5</v>
      </c>
      <c r="G787">
        <v>244.82</v>
      </c>
      <c r="H787">
        <v>145.88999999999999</v>
      </c>
      <c r="I787">
        <v>9.89</v>
      </c>
      <c r="J787" t="s">
        <v>37</v>
      </c>
      <c r="K787">
        <v>10.6</v>
      </c>
    </row>
    <row r="788" spans="1:11" x14ac:dyDescent="0.2">
      <c r="A788" t="s">
        <v>27</v>
      </c>
      <c r="B788" t="s">
        <v>55</v>
      </c>
      <c r="C788" t="s">
        <v>18</v>
      </c>
      <c r="D788" t="s">
        <v>353</v>
      </c>
      <c r="E788" t="s">
        <v>142</v>
      </c>
      <c r="F788">
        <v>924.72</v>
      </c>
      <c r="G788">
        <v>535.44000000000005</v>
      </c>
      <c r="H788">
        <v>234.85</v>
      </c>
      <c r="I788">
        <v>51.04</v>
      </c>
      <c r="J788" t="s">
        <v>37</v>
      </c>
      <c r="K788">
        <v>153.5</v>
      </c>
    </row>
    <row r="789" spans="1:11" x14ac:dyDescent="0.2">
      <c r="A789" t="s">
        <v>43</v>
      </c>
      <c r="B789" t="e">
        <f>- WERNER ELECTRIC SUPPLY CO</f>
        <v>#NAME?</v>
      </c>
      <c r="C789" t="s">
        <v>18</v>
      </c>
      <c r="D789" t="s">
        <v>353</v>
      </c>
      <c r="E789" t="s">
        <v>82</v>
      </c>
      <c r="F789" s="1">
        <v>1256.4000000000001</v>
      </c>
      <c r="G789" s="1">
        <v>1287.1400000000001</v>
      </c>
      <c r="H789">
        <v>427.01</v>
      </c>
      <c r="I789">
        <v>50.88</v>
      </c>
      <c r="J789">
        <v>4.53</v>
      </c>
      <c r="K789">
        <v>251.19</v>
      </c>
    </row>
    <row r="790" spans="1:11" x14ac:dyDescent="0.2">
      <c r="A790" t="s">
        <v>38</v>
      </c>
      <c r="B790" t="e">
        <f>- RAYMOND DE STEIGER</f>
        <v>#NAME?</v>
      </c>
      <c r="C790" t="s">
        <v>13</v>
      </c>
      <c r="D790" t="s">
        <v>353</v>
      </c>
      <c r="E790" t="s">
        <v>239</v>
      </c>
      <c r="F790">
        <v>939.75</v>
      </c>
      <c r="G790">
        <v>281.77</v>
      </c>
      <c r="H790">
        <v>211.05</v>
      </c>
      <c r="I790">
        <v>51.87</v>
      </c>
      <c r="J790">
        <v>26.05</v>
      </c>
      <c r="K790">
        <v>160.94</v>
      </c>
    </row>
    <row r="791" spans="1:11" x14ac:dyDescent="0.2">
      <c r="A791" t="s">
        <v>71</v>
      </c>
      <c r="B791" t="e">
        <f>- FAIRMONT SUPPLY</f>
        <v>#NAME?</v>
      </c>
      <c r="C791" t="s">
        <v>18</v>
      </c>
      <c r="D791" t="s">
        <v>353</v>
      </c>
      <c r="E791" t="s">
        <v>251</v>
      </c>
      <c r="F791">
        <v>733.68</v>
      </c>
      <c r="G791">
        <v>311.52</v>
      </c>
      <c r="H791">
        <v>74.39</v>
      </c>
      <c r="I791">
        <v>23.18</v>
      </c>
      <c r="J791" t="s">
        <v>37</v>
      </c>
      <c r="K791">
        <v>19.45</v>
      </c>
    </row>
    <row r="792" spans="1:11" x14ac:dyDescent="0.2">
      <c r="A792" t="s">
        <v>48</v>
      </c>
      <c r="B792" t="e">
        <f>- FAIRMONT SUPPLY</f>
        <v>#NAME?</v>
      </c>
      <c r="C792" t="s">
        <v>18</v>
      </c>
      <c r="D792" t="s">
        <v>353</v>
      </c>
      <c r="E792" t="s">
        <v>15</v>
      </c>
      <c r="F792" s="1">
        <v>10086.48</v>
      </c>
      <c r="G792" s="1">
        <v>1191.28</v>
      </c>
      <c r="H792" s="1">
        <v>3068.85</v>
      </c>
      <c r="I792">
        <v>400.43</v>
      </c>
      <c r="J792" t="s">
        <v>37</v>
      </c>
      <c r="K792" s="1">
        <v>1432.75</v>
      </c>
    </row>
    <row r="793" spans="1:11" x14ac:dyDescent="0.2">
      <c r="A793" t="s">
        <v>38</v>
      </c>
      <c r="B793" t="e">
        <f>- BUCKLES-SMITH ELECTRIC</f>
        <v>#NAME?</v>
      </c>
      <c r="C793" t="s">
        <v>35</v>
      </c>
      <c r="D793" t="s">
        <v>353</v>
      </c>
      <c r="E793" t="s">
        <v>226</v>
      </c>
      <c r="F793">
        <v>286.27999999999997</v>
      </c>
      <c r="G793">
        <v>860.04</v>
      </c>
      <c r="H793">
        <v>431.94</v>
      </c>
      <c r="I793">
        <v>15.95</v>
      </c>
      <c r="J793" t="s">
        <v>37</v>
      </c>
      <c r="K793">
        <v>70.58</v>
      </c>
    </row>
    <row r="794" spans="1:11" x14ac:dyDescent="0.2">
      <c r="A794" t="s">
        <v>27</v>
      </c>
      <c r="B794" t="e">
        <f>- BORDER STATES ELECTRIC</f>
        <v>#NAME?</v>
      </c>
      <c r="C794" t="s">
        <v>18</v>
      </c>
      <c r="D794" t="s">
        <v>353</v>
      </c>
      <c r="E794" t="s">
        <v>65</v>
      </c>
      <c r="F794" s="1">
        <v>2882.88</v>
      </c>
      <c r="G794" s="1">
        <v>1250.06</v>
      </c>
      <c r="H794" s="1">
        <v>1615.19</v>
      </c>
      <c r="I794">
        <v>138.09</v>
      </c>
      <c r="J794">
        <v>278.14999999999998</v>
      </c>
      <c r="K794">
        <v>316.70999999999998</v>
      </c>
    </row>
    <row r="795" spans="1:11" x14ac:dyDescent="0.2">
      <c r="A795" t="s">
        <v>16</v>
      </c>
      <c r="B795" t="s">
        <v>12</v>
      </c>
      <c r="C795" t="s">
        <v>13</v>
      </c>
      <c r="D795" t="s">
        <v>357</v>
      </c>
      <c r="E795" t="s">
        <v>132</v>
      </c>
      <c r="F795">
        <v>426.83</v>
      </c>
      <c r="G795">
        <v>75.650000000000006</v>
      </c>
      <c r="H795">
        <v>326.68</v>
      </c>
      <c r="I795">
        <v>23.3</v>
      </c>
      <c r="J795">
        <v>83.32</v>
      </c>
      <c r="K795">
        <v>117.81</v>
      </c>
    </row>
    <row r="796" spans="1:11" x14ac:dyDescent="0.2">
      <c r="A796" t="s">
        <v>16</v>
      </c>
      <c r="B796" t="s">
        <v>17</v>
      </c>
      <c r="C796" t="s">
        <v>18</v>
      </c>
      <c r="D796" t="s">
        <v>357</v>
      </c>
      <c r="E796" t="s">
        <v>335</v>
      </c>
      <c r="F796">
        <v>172.92</v>
      </c>
      <c r="G796">
        <v>168.15</v>
      </c>
      <c r="H796">
        <v>101.28</v>
      </c>
      <c r="I796">
        <v>6.97</v>
      </c>
      <c r="J796">
        <v>8.58</v>
      </c>
      <c r="K796">
        <v>23.64</v>
      </c>
    </row>
    <row r="797" spans="1:11" x14ac:dyDescent="0.2">
      <c r="A797" t="s">
        <v>43</v>
      </c>
      <c r="B797" t="s">
        <v>22</v>
      </c>
      <c r="C797" t="s">
        <v>35</v>
      </c>
      <c r="D797" t="s">
        <v>357</v>
      </c>
      <c r="E797" t="s">
        <v>50</v>
      </c>
      <c r="F797">
        <v>650.79</v>
      </c>
      <c r="G797">
        <v>210.22</v>
      </c>
      <c r="H797">
        <v>365.49</v>
      </c>
      <c r="I797">
        <v>39.96</v>
      </c>
      <c r="J797">
        <v>1.53</v>
      </c>
      <c r="K797">
        <v>48.26</v>
      </c>
    </row>
    <row r="798" spans="1:11" x14ac:dyDescent="0.2">
      <c r="A798" t="s">
        <v>11</v>
      </c>
      <c r="B798" t="s">
        <v>25</v>
      </c>
      <c r="C798" t="s">
        <v>35</v>
      </c>
      <c r="D798" t="s">
        <v>357</v>
      </c>
      <c r="E798" t="s">
        <v>127</v>
      </c>
      <c r="F798" s="1">
        <v>1053.74</v>
      </c>
      <c r="G798">
        <v>759.81</v>
      </c>
      <c r="H798">
        <v>363.58</v>
      </c>
      <c r="I798">
        <v>55.01</v>
      </c>
      <c r="J798">
        <v>79.05</v>
      </c>
      <c r="K798">
        <v>87.33</v>
      </c>
    </row>
    <row r="799" spans="1:11" x14ac:dyDescent="0.2">
      <c r="A799" t="s">
        <v>16</v>
      </c>
      <c r="B799" t="s">
        <v>28</v>
      </c>
      <c r="C799" t="s">
        <v>13</v>
      </c>
      <c r="D799" t="s">
        <v>357</v>
      </c>
      <c r="E799" t="s">
        <v>232</v>
      </c>
      <c r="F799">
        <v>174.6</v>
      </c>
      <c r="G799">
        <v>559.84</v>
      </c>
      <c r="H799">
        <v>10.86</v>
      </c>
      <c r="I799">
        <v>6.72</v>
      </c>
      <c r="J799" t="s">
        <v>37</v>
      </c>
      <c r="K799">
        <v>88.09</v>
      </c>
    </row>
    <row r="800" spans="1:11" x14ac:dyDescent="0.2">
      <c r="A800" t="s">
        <v>33</v>
      </c>
      <c r="B800" t="s">
        <v>30</v>
      </c>
      <c r="C800" t="s">
        <v>18</v>
      </c>
      <c r="D800" t="s">
        <v>357</v>
      </c>
      <c r="E800" t="s">
        <v>212</v>
      </c>
      <c r="F800">
        <v>81.459999999999994</v>
      </c>
      <c r="G800">
        <v>264.26</v>
      </c>
      <c r="H800">
        <v>241.41</v>
      </c>
      <c r="I800">
        <v>5.46</v>
      </c>
      <c r="J800">
        <v>33.35</v>
      </c>
      <c r="K800">
        <v>49.31</v>
      </c>
    </row>
    <row r="801" spans="1:11" x14ac:dyDescent="0.2">
      <c r="A801" t="s">
        <v>33</v>
      </c>
      <c r="B801" t="s">
        <v>30</v>
      </c>
      <c r="C801" t="s">
        <v>18</v>
      </c>
      <c r="D801" t="s">
        <v>357</v>
      </c>
      <c r="E801" t="s">
        <v>128</v>
      </c>
      <c r="F801">
        <v>160.47999999999999</v>
      </c>
      <c r="G801">
        <v>272.57</v>
      </c>
      <c r="H801">
        <v>81.97</v>
      </c>
      <c r="I801">
        <v>11.19</v>
      </c>
      <c r="J801">
        <v>23.6</v>
      </c>
      <c r="K801">
        <v>32.58</v>
      </c>
    </row>
    <row r="802" spans="1:11" x14ac:dyDescent="0.2">
      <c r="A802" t="s">
        <v>43</v>
      </c>
      <c r="B802" t="s">
        <v>34</v>
      </c>
      <c r="C802" t="s">
        <v>35</v>
      </c>
      <c r="D802" t="s">
        <v>357</v>
      </c>
      <c r="E802" t="s">
        <v>236</v>
      </c>
      <c r="F802">
        <v>14.9</v>
      </c>
      <c r="G802">
        <v>23.83</v>
      </c>
      <c r="H802">
        <v>1.08</v>
      </c>
      <c r="I802">
        <v>0.86</v>
      </c>
      <c r="J802" t="s">
        <v>37</v>
      </c>
      <c r="K802">
        <v>0.98</v>
      </c>
    </row>
    <row r="803" spans="1:11" x14ac:dyDescent="0.2">
      <c r="A803" t="s">
        <v>38</v>
      </c>
      <c r="B803" t="s">
        <v>39</v>
      </c>
      <c r="C803" t="s">
        <v>35</v>
      </c>
      <c r="D803" t="s">
        <v>357</v>
      </c>
      <c r="E803" t="s">
        <v>266</v>
      </c>
      <c r="F803">
        <v>25.09</v>
      </c>
      <c r="G803">
        <v>156.11000000000001</v>
      </c>
      <c r="H803">
        <v>22.34</v>
      </c>
      <c r="I803">
        <v>0.86</v>
      </c>
      <c r="J803">
        <v>2.04</v>
      </c>
      <c r="K803">
        <v>0.97</v>
      </c>
    </row>
    <row r="804" spans="1:11" x14ac:dyDescent="0.2">
      <c r="A804" t="s">
        <v>21</v>
      </c>
      <c r="B804" t="s">
        <v>41</v>
      </c>
      <c r="C804" t="s">
        <v>35</v>
      </c>
      <c r="D804" t="s">
        <v>357</v>
      </c>
      <c r="E804" t="s">
        <v>144</v>
      </c>
      <c r="F804">
        <v>740.63</v>
      </c>
      <c r="G804">
        <v>35.270000000000003</v>
      </c>
      <c r="H804">
        <v>207.62</v>
      </c>
      <c r="I804">
        <v>26.07</v>
      </c>
      <c r="J804" t="s">
        <v>37</v>
      </c>
      <c r="K804">
        <v>31.54</v>
      </c>
    </row>
    <row r="805" spans="1:11" x14ac:dyDescent="0.2">
      <c r="A805" t="s">
        <v>16</v>
      </c>
      <c r="B805" t="s">
        <v>44</v>
      </c>
      <c r="C805" t="s">
        <v>13</v>
      </c>
      <c r="D805" t="s">
        <v>357</v>
      </c>
      <c r="E805" t="s">
        <v>151</v>
      </c>
      <c r="F805">
        <v>642.41</v>
      </c>
      <c r="G805">
        <v>443.46</v>
      </c>
      <c r="H805">
        <v>148.97999999999999</v>
      </c>
      <c r="I805">
        <v>29.68</v>
      </c>
      <c r="J805">
        <v>1.93</v>
      </c>
      <c r="K805">
        <v>29.21</v>
      </c>
    </row>
    <row r="806" spans="1:11" x14ac:dyDescent="0.2">
      <c r="A806" t="s">
        <v>43</v>
      </c>
      <c r="B806" t="s">
        <v>46</v>
      </c>
      <c r="C806" t="s">
        <v>35</v>
      </c>
      <c r="D806" t="s">
        <v>357</v>
      </c>
      <c r="E806" t="s">
        <v>100</v>
      </c>
      <c r="F806">
        <v>98.86</v>
      </c>
      <c r="G806">
        <v>152.74</v>
      </c>
      <c r="H806">
        <v>63.68</v>
      </c>
      <c r="I806">
        <v>6.6</v>
      </c>
      <c r="J806" t="s">
        <v>37</v>
      </c>
      <c r="K806">
        <v>19.91</v>
      </c>
    </row>
    <row r="807" spans="1:11" x14ac:dyDescent="0.2">
      <c r="A807" t="s">
        <v>71</v>
      </c>
      <c r="B807" t="s">
        <v>49</v>
      </c>
      <c r="C807" t="s">
        <v>13</v>
      </c>
      <c r="D807" t="s">
        <v>357</v>
      </c>
      <c r="E807" t="s">
        <v>135</v>
      </c>
      <c r="F807">
        <v>23.72</v>
      </c>
      <c r="G807">
        <v>30.07</v>
      </c>
      <c r="H807">
        <v>20.61</v>
      </c>
      <c r="I807">
        <v>1.62</v>
      </c>
      <c r="J807" t="s">
        <v>37</v>
      </c>
      <c r="K807">
        <v>0.3</v>
      </c>
    </row>
    <row r="808" spans="1:11" x14ac:dyDescent="0.2">
      <c r="A808" t="s">
        <v>51</v>
      </c>
      <c r="B808" t="s">
        <v>52</v>
      </c>
      <c r="C808" t="s">
        <v>18</v>
      </c>
      <c r="D808" t="s">
        <v>357</v>
      </c>
      <c r="E808" t="s">
        <v>145</v>
      </c>
      <c r="F808">
        <v>181.58</v>
      </c>
      <c r="G808">
        <v>35.5</v>
      </c>
      <c r="H808">
        <v>21.48</v>
      </c>
      <c r="I808">
        <v>5.94</v>
      </c>
      <c r="J808" t="s">
        <v>37</v>
      </c>
      <c r="K808">
        <v>19.399999999999999</v>
      </c>
    </row>
    <row r="809" spans="1:11" x14ac:dyDescent="0.2">
      <c r="A809" t="s">
        <v>43</v>
      </c>
      <c r="B809" t="s">
        <v>52</v>
      </c>
      <c r="C809" t="s">
        <v>18</v>
      </c>
      <c r="D809" t="s">
        <v>357</v>
      </c>
      <c r="E809" t="s">
        <v>74</v>
      </c>
      <c r="F809">
        <v>318.08999999999997</v>
      </c>
      <c r="G809">
        <v>41.82</v>
      </c>
      <c r="H809">
        <v>31.03</v>
      </c>
      <c r="I809">
        <v>20.010000000000002</v>
      </c>
      <c r="J809">
        <v>3.33</v>
      </c>
      <c r="K809">
        <v>3.86</v>
      </c>
    </row>
    <row r="810" spans="1:11" x14ac:dyDescent="0.2">
      <c r="A810" t="s">
        <v>11</v>
      </c>
      <c r="B810" t="s">
        <v>55</v>
      </c>
      <c r="C810" t="s">
        <v>18</v>
      </c>
      <c r="D810" t="s">
        <v>357</v>
      </c>
      <c r="E810" t="s">
        <v>215</v>
      </c>
      <c r="F810" s="1">
        <v>2374.4299999999998</v>
      </c>
      <c r="G810">
        <v>660.87</v>
      </c>
      <c r="H810">
        <v>263.36</v>
      </c>
      <c r="I810">
        <v>156</v>
      </c>
      <c r="J810">
        <v>36.83</v>
      </c>
      <c r="K810">
        <v>41.93</v>
      </c>
    </row>
    <row r="811" spans="1:11" x14ac:dyDescent="0.2">
      <c r="A811" t="s">
        <v>48</v>
      </c>
      <c r="B811" t="s">
        <v>57</v>
      </c>
      <c r="C811" t="s">
        <v>18</v>
      </c>
      <c r="D811" t="s">
        <v>357</v>
      </c>
      <c r="E811" t="s">
        <v>50</v>
      </c>
      <c r="F811">
        <v>134.19</v>
      </c>
      <c r="G811">
        <v>66.489999999999995</v>
      </c>
      <c r="H811">
        <v>175.2</v>
      </c>
      <c r="I811">
        <v>6.15</v>
      </c>
      <c r="J811">
        <v>1.6</v>
      </c>
      <c r="K811">
        <v>20.399999999999999</v>
      </c>
    </row>
    <row r="812" spans="1:11" x14ac:dyDescent="0.2">
      <c r="A812" t="s">
        <v>38</v>
      </c>
      <c r="B812" t="s">
        <v>57</v>
      </c>
      <c r="C812" t="s">
        <v>18</v>
      </c>
      <c r="D812" t="s">
        <v>357</v>
      </c>
      <c r="E812" t="s">
        <v>113</v>
      </c>
      <c r="F812">
        <v>415.13</v>
      </c>
      <c r="G812">
        <v>21.74</v>
      </c>
      <c r="H812">
        <v>64.459999999999994</v>
      </c>
      <c r="I812">
        <v>21.38</v>
      </c>
      <c r="J812" t="s">
        <v>37</v>
      </c>
      <c r="K812">
        <v>4.68</v>
      </c>
    </row>
    <row r="813" spans="1:11" x14ac:dyDescent="0.2">
      <c r="A813" t="s">
        <v>43</v>
      </c>
      <c r="B813" t="s">
        <v>60</v>
      </c>
      <c r="C813" t="s">
        <v>18</v>
      </c>
      <c r="D813" t="s">
        <v>357</v>
      </c>
      <c r="E813" t="s">
        <v>354</v>
      </c>
      <c r="F813">
        <v>796.88</v>
      </c>
      <c r="G813">
        <v>33.700000000000003</v>
      </c>
      <c r="H813">
        <v>164.63</v>
      </c>
      <c r="I813">
        <v>42.95</v>
      </c>
      <c r="J813" t="s">
        <v>37</v>
      </c>
      <c r="K813">
        <v>26.56</v>
      </c>
    </row>
    <row r="814" spans="1:11" x14ac:dyDescent="0.2">
      <c r="A814" t="s">
        <v>33</v>
      </c>
      <c r="B814" t="s">
        <v>62</v>
      </c>
      <c r="C814" t="s">
        <v>13</v>
      </c>
      <c r="D814" t="s">
        <v>357</v>
      </c>
      <c r="E814" t="s">
        <v>266</v>
      </c>
      <c r="F814">
        <v>262.14</v>
      </c>
      <c r="G814">
        <v>3.06</v>
      </c>
      <c r="H814">
        <v>219.48</v>
      </c>
      <c r="I814">
        <v>8.1999999999999993</v>
      </c>
      <c r="J814">
        <v>8.3699999999999992</v>
      </c>
      <c r="K814">
        <v>27.26</v>
      </c>
    </row>
    <row r="815" spans="1:11" x14ac:dyDescent="0.2">
      <c r="A815" t="s">
        <v>71</v>
      </c>
      <c r="B815" t="s">
        <v>64</v>
      </c>
      <c r="C815" t="s">
        <v>18</v>
      </c>
      <c r="D815" t="s">
        <v>357</v>
      </c>
      <c r="E815" t="s">
        <v>76</v>
      </c>
      <c r="F815">
        <v>29.36</v>
      </c>
      <c r="G815">
        <v>5.79</v>
      </c>
      <c r="H815">
        <v>20.92</v>
      </c>
      <c r="I815">
        <v>1.76</v>
      </c>
      <c r="J815" t="s">
        <v>37</v>
      </c>
      <c r="K815">
        <v>8.75</v>
      </c>
    </row>
    <row r="816" spans="1:11" x14ac:dyDescent="0.2">
      <c r="A816" t="s">
        <v>85</v>
      </c>
      <c r="B816" t="s">
        <v>30</v>
      </c>
      <c r="C816" t="s">
        <v>18</v>
      </c>
      <c r="D816" t="s">
        <v>357</v>
      </c>
      <c r="E816" t="s">
        <v>84</v>
      </c>
      <c r="F816">
        <v>107.07</v>
      </c>
      <c r="G816">
        <v>112.34</v>
      </c>
      <c r="H816">
        <v>4.63</v>
      </c>
      <c r="I816">
        <v>4.45</v>
      </c>
      <c r="J816">
        <v>1.47</v>
      </c>
      <c r="K816">
        <v>4.13</v>
      </c>
    </row>
    <row r="817" spans="1:11" x14ac:dyDescent="0.2">
      <c r="A817" t="s">
        <v>27</v>
      </c>
      <c r="B817" t="s">
        <v>67</v>
      </c>
      <c r="C817" t="s">
        <v>35</v>
      </c>
      <c r="D817" t="s">
        <v>357</v>
      </c>
      <c r="E817" t="s">
        <v>210</v>
      </c>
      <c r="F817">
        <v>5.23</v>
      </c>
      <c r="G817">
        <v>32.799999999999997</v>
      </c>
      <c r="H817">
        <v>17.3</v>
      </c>
      <c r="I817">
        <v>0.18</v>
      </c>
      <c r="J817" t="s">
        <v>37</v>
      </c>
      <c r="K817">
        <v>14.58</v>
      </c>
    </row>
    <row r="818" spans="1:11" x14ac:dyDescent="0.2">
      <c r="A818" t="s">
        <v>48</v>
      </c>
      <c r="B818" t="s">
        <v>69</v>
      </c>
      <c r="C818" t="s">
        <v>13</v>
      </c>
      <c r="D818" t="s">
        <v>357</v>
      </c>
      <c r="E818" t="s">
        <v>141</v>
      </c>
      <c r="F818" s="1">
        <v>1921.43</v>
      </c>
      <c r="G818">
        <v>436.62</v>
      </c>
      <c r="H818">
        <v>50.22</v>
      </c>
      <c r="I818">
        <v>116.25</v>
      </c>
      <c r="J818">
        <v>3.17</v>
      </c>
      <c r="K818">
        <v>20.89</v>
      </c>
    </row>
    <row r="819" spans="1:11" x14ac:dyDescent="0.2">
      <c r="A819" t="s">
        <v>85</v>
      </c>
      <c r="B819" t="s">
        <v>60</v>
      </c>
      <c r="C819" t="s">
        <v>18</v>
      </c>
      <c r="D819" t="s">
        <v>357</v>
      </c>
      <c r="E819" t="s">
        <v>258</v>
      </c>
      <c r="F819">
        <v>28.78</v>
      </c>
      <c r="G819">
        <v>14.88</v>
      </c>
      <c r="H819">
        <v>10.82</v>
      </c>
      <c r="I819">
        <v>1.19</v>
      </c>
      <c r="J819" t="s">
        <v>37</v>
      </c>
      <c r="K819">
        <v>0.59</v>
      </c>
    </row>
    <row r="820" spans="1:11" x14ac:dyDescent="0.2">
      <c r="A820" t="s">
        <v>71</v>
      </c>
      <c r="B820" t="s">
        <v>73</v>
      </c>
      <c r="C820" t="s">
        <v>35</v>
      </c>
      <c r="D820" t="s">
        <v>357</v>
      </c>
      <c r="E820" t="s">
        <v>229</v>
      </c>
      <c r="F820">
        <v>112.22</v>
      </c>
      <c r="G820">
        <v>44.98</v>
      </c>
      <c r="H820">
        <v>22.08</v>
      </c>
      <c r="I820">
        <v>3.73</v>
      </c>
      <c r="J820">
        <v>0.76</v>
      </c>
      <c r="K820">
        <v>27.66</v>
      </c>
    </row>
    <row r="821" spans="1:11" x14ac:dyDescent="0.2">
      <c r="A821" t="s">
        <v>43</v>
      </c>
      <c r="B821" t="s">
        <v>75</v>
      </c>
      <c r="C821" t="s">
        <v>13</v>
      </c>
      <c r="D821" t="s">
        <v>357</v>
      </c>
      <c r="E821" t="s">
        <v>285</v>
      </c>
      <c r="F821">
        <v>21.46</v>
      </c>
      <c r="G821">
        <v>92.53</v>
      </c>
      <c r="H821">
        <v>30.34</v>
      </c>
      <c r="I821">
        <v>1</v>
      </c>
      <c r="J821" t="s">
        <v>37</v>
      </c>
      <c r="K821">
        <v>3.51</v>
      </c>
    </row>
    <row r="822" spans="1:11" x14ac:dyDescent="0.2">
      <c r="A822" t="s">
        <v>43</v>
      </c>
      <c r="B822" t="s">
        <v>77</v>
      </c>
      <c r="C822" t="s">
        <v>18</v>
      </c>
      <c r="D822" t="s">
        <v>357</v>
      </c>
      <c r="E822" t="s">
        <v>200</v>
      </c>
      <c r="F822">
        <v>55.58</v>
      </c>
      <c r="G822">
        <v>9.49</v>
      </c>
      <c r="H822">
        <v>2.4300000000000002</v>
      </c>
      <c r="I822">
        <v>2.7</v>
      </c>
      <c r="J822">
        <v>1.49</v>
      </c>
      <c r="K822">
        <v>2.86</v>
      </c>
    </row>
    <row r="823" spans="1:11" x14ac:dyDescent="0.2">
      <c r="A823" t="s">
        <v>16</v>
      </c>
      <c r="B823" t="s">
        <v>79</v>
      </c>
      <c r="C823" t="s">
        <v>13</v>
      </c>
      <c r="D823" t="s">
        <v>357</v>
      </c>
      <c r="E823" t="s">
        <v>74</v>
      </c>
      <c r="F823">
        <v>595.27</v>
      </c>
      <c r="G823">
        <v>8.83</v>
      </c>
      <c r="H823">
        <v>170.3</v>
      </c>
      <c r="I823">
        <v>20.239999999999998</v>
      </c>
      <c r="J823" t="s">
        <v>37</v>
      </c>
      <c r="K823">
        <v>54.79</v>
      </c>
    </row>
    <row r="824" spans="1:11" x14ac:dyDescent="0.2">
      <c r="A824" t="s">
        <v>51</v>
      </c>
      <c r="B824" t="s">
        <v>81</v>
      </c>
      <c r="C824" t="s">
        <v>18</v>
      </c>
      <c r="D824" t="s">
        <v>357</v>
      </c>
      <c r="E824" t="s">
        <v>47</v>
      </c>
      <c r="F824">
        <v>54.67</v>
      </c>
      <c r="G824">
        <v>136.76</v>
      </c>
      <c r="H824">
        <v>33.69</v>
      </c>
      <c r="I824">
        <v>1.86</v>
      </c>
      <c r="J824">
        <v>7.29</v>
      </c>
      <c r="K824">
        <v>18.350000000000001</v>
      </c>
    </row>
    <row r="825" spans="1:11" x14ac:dyDescent="0.2">
      <c r="A825" t="s">
        <v>16</v>
      </c>
      <c r="B825" t="s">
        <v>83</v>
      </c>
      <c r="C825" t="s">
        <v>35</v>
      </c>
      <c r="D825" t="s">
        <v>357</v>
      </c>
      <c r="E825" t="s">
        <v>131</v>
      </c>
      <c r="F825">
        <v>109.54</v>
      </c>
      <c r="G825">
        <v>32.01</v>
      </c>
      <c r="H825">
        <v>9.75</v>
      </c>
      <c r="I825">
        <v>3.76</v>
      </c>
      <c r="J825">
        <v>0.25</v>
      </c>
      <c r="K825">
        <v>0.39</v>
      </c>
    </row>
    <row r="826" spans="1:11" x14ac:dyDescent="0.2">
      <c r="A826" t="s">
        <v>33</v>
      </c>
      <c r="B826" t="s">
        <v>86</v>
      </c>
      <c r="C826" t="s">
        <v>35</v>
      </c>
      <c r="D826" t="s">
        <v>357</v>
      </c>
      <c r="E826" t="s">
        <v>125</v>
      </c>
      <c r="F826">
        <v>155.52000000000001</v>
      </c>
      <c r="G826">
        <v>67.84</v>
      </c>
      <c r="H826">
        <v>12.66</v>
      </c>
      <c r="I826">
        <v>10.75</v>
      </c>
      <c r="J826">
        <v>1.23</v>
      </c>
      <c r="K826">
        <v>8.27</v>
      </c>
    </row>
    <row r="827" spans="1:11" x14ac:dyDescent="0.2">
      <c r="A827" t="s">
        <v>33</v>
      </c>
      <c r="B827" t="s">
        <v>88</v>
      </c>
      <c r="C827" t="s">
        <v>13</v>
      </c>
      <c r="D827" t="s">
        <v>357</v>
      </c>
      <c r="E827" t="s">
        <v>233</v>
      </c>
      <c r="F827">
        <v>452.21</v>
      </c>
      <c r="G827">
        <v>587.72</v>
      </c>
      <c r="H827">
        <v>457.12</v>
      </c>
      <c r="I827">
        <v>30.34</v>
      </c>
      <c r="J827">
        <v>39.36</v>
      </c>
      <c r="K827">
        <v>149.38999999999999</v>
      </c>
    </row>
    <row r="828" spans="1:11" x14ac:dyDescent="0.2">
      <c r="A828" t="s">
        <v>33</v>
      </c>
      <c r="B828" t="s">
        <v>90</v>
      </c>
      <c r="C828" t="s">
        <v>35</v>
      </c>
      <c r="D828" t="s">
        <v>357</v>
      </c>
      <c r="E828" t="s">
        <v>24</v>
      </c>
      <c r="F828">
        <v>186.95</v>
      </c>
      <c r="G828">
        <v>515.94000000000005</v>
      </c>
      <c r="H828">
        <v>196.32</v>
      </c>
      <c r="I828">
        <v>11.25</v>
      </c>
      <c r="J828">
        <v>-11.08</v>
      </c>
      <c r="K828">
        <v>23.83</v>
      </c>
    </row>
    <row r="829" spans="1:11" x14ac:dyDescent="0.2">
      <c r="A829" t="s">
        <v>71</v>
      </c>
      <c r="B829" t="s">
        <v>92</v>
      </c>
      <c r="C829" t="s">
        <v>18</v>
      </c>
      <c r="D829" t="s">
        <v>357</v>
      </c>
      <c r="E829" t="s">
        <v>195</v>
      </c>
      <c r="F829" s="1">
        <v>2126.0300000000002</v>
      </c>
      <c r="G829">
        <v>202.98</v>
      </c>
      <c r="H829">
        <v>717.87</v>
      </c>
      <c r="I829">
        <v>146.27000000000001</v>
      </c>
      <c r="J829">
        <v>38.01</v>
      </c>
      <c r="K829">
        <v>292.41000000000003</v>
      </c>
    </row>
    <row r="830" spans="1:11" x14ac:dyDescent="0.2">
      <c r="A830" t="s">
        <v>71</v>
      </c>
      <c r="B830" t="s">
        <v>94</v>
      </c>
      <c r="C830" t="s">
        <v>13</v>
      </c>
      <c r="D830" t="s">
        <v>357</v>
      </c>
      <c r="E830" t="s">
        <v>137</v>
      </c>
      <c r="F830" s="1">
        <v>1486.7</v>
      </c>
      <c r="G830" s="1">
        <v>1220.75</v>
      </c>
      <c r="H830">
        <v>221.2</v>
      </c>
      <c r="I830">
        <v>51.29</v>
      </c>
      <c r="J830">
        <v>46.75</v>
      </c>
      <c r="K830">
        <v>294.8</v>
      </c>
    </row>
    <row r="831" spans="1:11" x14ac:dyDescent="0.2">
      <c r="A831" t="s">
        <v>48</v>
      </c>
      <c r="B831" t="s">
        <v>95</v>
      </c>
      <c r="C831" t="s">
        <v>13</v>
      </c>
      <c r="D831" t="s">
        <v>357</v>
      </c>
      <c r="E831" t="s">
        <v>321</v>
      </c>
      <c r="F831" s="1">
        <v>6555.2</v>
      </c>
      <c r="G831" s="1">
        <v>2490.7399999999998</v>
      </c>
      <c r="H831">
        <v>285.19</v>
      </c>
      <c r="I831">
        <v>301.54000000000002</v>
      </c>
      <c r="J831">
        <v>131.13999999999999</v>
      </c>
      <c r="K831">
        <v>128.57</v>
      </c>
    </row>
    <row r="832" spans="1:11" x14ac:dyDescent="0.2">
      <c r="A832" t="s">
        <v>21</v>
      </c>
      <c r="B832" t="s">
        <v>98</v>
      </c>
      <c r="C832" t="s">
        <v>18</v>
      </c>
      <c r="D832" t="s">
        <v>357</v>
      </c>
      <c r="E832" t="s">
        <v>26</v>
      </c>
      <c r="F832" s="1">
        <v>21225.52</v>
      </c>
      <c r="G832" s="1">
        <v>14954.37</v>
      </c>
      <c r="H832" s="1">
        <v>9371.1200000000008</v>
      </c>
      <c r="I832">
        <v>696.2</v>
      </c>
      <c r="J832">
        <v>68.03</v>
      </c>
      <c r="K832" s="1">
        <v>1342.95</v>
      </c>
    </row>
    <row r="833" spans="1:11" x14ac:dyDescent="0.2">
      <c r="A833" t="s">
        <v>48</v>
      </c>
      <c r="B833" t="e">
        <f>- VP SUPPLY CORPORATION</f>
        <v>#NAME?</v>
      </c>
      <c r="C833" t="s">
        <v>35</v>
      </c>
      <c r="D833" t="s">
        <v>357</v>
      </c>
      <c r="E833" t="s">
        <v>162</v>
      </c>
      <c r="F833">
        <v>370.66</v>
      </c>
      <c r="G833">
        <v>258.10000000000002</v>
      </c>
      <c r="H833">
        <v>320.95999999999998</v>
      </c>
      <c r="I833">
        <v>11.53</v>
      </c>
      <c r="J833">
        <v>2.8</v>
      </c>
      <c r="K833">
        <v>34.85</v>
      </c>
    </row>
    <row r="834" spans="1:11" x14ac:dyDescent="0.2">
      <c r="A834" t="s">
        <v>48</v>
      </c>
      <c r="B834" t="e">
        <f>- STEINER ELECTRIC CO., INC.</f>
        <v>#NAME?</v>
      </c>
      <c r="C834" t="s">
        <v>13</v>
      </c>
      <c r="D834" t="s">
        <v>357</v>
      </c>
      <c r="E834" t="s">
        <v>358</v>
      </c>
      <c r="F834" s="1">
        <v>1575.06</v>
      </c>
      <c r="G834" s="1">
        <v>1169.46</v>
      </c>
      <c r="H834">
        <v>318.89999999999998</v>
      </c>
      <c r="I834">
        <v>95.76</v>
      </c>
      <c r="J834">
        <v>0.73</v>
      </c>
      <c r="K834">
        <v>54.49</v>
      </c>
    </row>
    <row r="835" spans="1:11" x14ac:dyDescent="0.2">
      <c r="A835" t="s">
        <v>27</v>
      </c>
      <c r="B835" t="e">
        <f>- STATE ELECTRIC SUPPLY CO INC</f>
        <v>#NAME?</v>
      </c>
      <c r="C835" t="s">
        <v>18</v>
      </c>
      <c r="D835" t="s">
        <v>357</v>
      </c>
      <c r="E835" t="s">
        <v>151</v>
      </c>
      <c r="F835" s="1">
        <v>4008.77</v>
      </c>
      <c r="G835">
        <v>160.13</v>
      </c>
      <c r="H835" s="1">
        <v>1513.53</v>
      </c>
      <c r="I835">
        <v>139.91</v>
      </c>
      <c r="J835">
        <v>18.11</v>
      </c>
      <c r="K835">
        <v>184.66</v>
      </c>
    </row>
    <row r="836" spans="1:11" x14ac:dyDescent="0.2">
      <c r="A836" t="s">
        <v>38</v>
      </c>
      <c r="B836" t="e">
        <f>- STANION WHOLESALE ELECTRIC</f>
        <v>#NAME?</v>
      </c>
      <c r="C836" t="s">
        <v>35</v>
      </c>
      <c r="D836" t="s">
        <v>357</v>
      </c>
      <c r="E836" t="s">
        <v>288</v>
      </c>
      <c r="F836">
        <v>557.57000000000005</v>
      </c>
      <c r="G836">
        <v>103.38</v>
      </c>
      <c r="H836">
        <v>46.75</v>
      </c>
      <c r="I836">
        <v>38.42</v>
      </c>
      <c r="J836">
        <v>0.18</v>
      </c>
      <c r="K836">
        <v>29.66</v>
      </c>
    </row>
    <row r="837" spans="1:11" x14ac:dyDescent="0.2">
      <c r="A837" t="s">
        <v>11</v>
      </c>
      <c r="B837" t="e">
        <f>- MARSHALL E CAMPBELL CO INC</f>
        <v>#NAME?</v>
      </c>
      <c r="C837" t="s">
        <v>13</v>
      </c>
      <c r="D837" t="s">
        <v>357</v>
      </c>
      <c r="E837" t="s">
        <v>50</v>
      </c>
      <c r="F837" s="1">
        <v>1790.96</v>
      </c>
      <c r="G837">
        <v>554.95000000000005</v>
      </c>
      <c r="H837">
        <v>541.27</v>
      </c>
      <c r="I837">
        <v>68.95</v>
      </c>
      <c r="J837">
        <v>39.47</v>
      </c>
      <c r="K837">
        <v>85.17</v>
      </c>
    </row>
    <row r="838" spans="1:11" x14ac:dyDescent="0.2">
      <c r="A838" t="s">
        <v>27</v>
      </c>
      <c r="B838" t="e">
        <f>- KENDALL ELECTRIC INC</f>
        <v>#NAME?</v>
      </c>
      <c r="C838" t="s">
        <v>18</v>
      </c>
      <c r="D838" t="s">
        <v>357</v>
      </c>
      <c r="E838" t="s">
        <v>254</v>
      </c>
      <c r="F838">
        <v>59.04</v>
      </c>
      <c r="G838">
        <v>551.64</v>
      </c>
      <c r="H838">
        <v>586.1</v>
      </c>
      <c r="I838">
        <v>3.59</v>
      </c>
      <c r="J838">
        <v>66.45</v>
      </c>
      <c r="K838">
        <v>129.13</v>
      </c>
    </row>
    <row r="839" spans="1:11" x14ac:dyDescent="0.2">
      <c r="A839" t="s">
        <v>85</v>
      </c>
      <c r="B839" t="e">
        <f>- FROMM ELECTRIC SUPPLY CORP</f>
        <v>#NAME?</v>
      </c>
      <c r="C839" t="s">
        <v>13</v>
      </c>
      <c r="D839" t="s">
        <v>357</v>
      </c>
      <c r="E839" t="s">
        <v>118</v>
      </c>
      <c r="F839">
        <v>285.83999999999997</v>
      </c>
      <c r="G839">
        <v>64.64</v>
      </c>
      <c r="H839">
        <v>2.4500000000000002</v>
      </c>
      <c r="I839">
        <v>12.46</v>
      </c>
      <c r="J839" t="s">
        <v>37</v>
      </c>
      <c r="K839">
        <v>1.1399999999999999</v>
      </c>
    </row>
    <row r="840" spans="1:11" x14ac:dyDescent="0.2">
      <c r="A840" t="s">
        <v>38</v>
      </c>
      <c r="B840" t="e">
        <f>- CITY ELECTRIC COMPANY INC</f>
        <v>#NAME?</v>
      </c>
      <c r="C840" t="s">
        <v>13</v>
      </c>
      <c r="D840" t="s">
        <v>357</v>
      </c>
      <c r="E840" t="s">
        <v>266</v>
      </c>
      <c r="F840" s="1">
        <v>1375.74</v>
      </c>
      <c r="G840" s="1">
        <v>2318.9699999999998</v>
      </c>
      <c r="H840" s="1">
        <v>1100.6199999999999</v>
      </c>
      <c r="I840">
        <v>60.81</v>
      </c>
      <c r="J840">
        <v>39.380000000000003</v>
      </c>
      <c r="K840">
        <v>244.59</v>
      </c>
    </row>
    <row r="841" spans="1:11" x14ac:dyDescent="0.2">
      <c r="A841" t="s">
        <v>33</v>
      </c>
      <c r="B841" t="s">
        <v>57</v>
      </c>
      <c r="C841" t="s">
        <v>18</v>
      </c>
      <c r="D841" t="s">
        <v>357</v>
      </c>
      <c r="E841" t="s">
        <v>292</v>
      </c>
      <c r="F841">
        <v>189.62</v>
      </c>
      <c r="G841">
        <v>38.01</v>
      </c>
      <c r="H841">
        <v>57.4</v>
      </c>
      <c r="I841">
        <v>7.47</v>
      </c>
      <c r="J841" t="s">
        <v>37</v>
      </c>
      <c r="K841">
        <v>9.7100000000000009</v>
      </c>
    </row>
    <row r="842" spans="1:11" x14ac:dyDescent="0.2">
      <c r="A842" t="s">
        <v>11</v>
      </c>
      <c r="B842" t="s">
        <v>57</v>
      </c>
      <c r="C842" t="s">
        <v>18</v>
      </c>
      <c r="D842" t="s">
        <v>357</v>
      </c>
      <c r="E842" t="s">
        <v>47</v>
      </c>
      <c r="F842" s="1">
        <v>3723.95</v>
      </c>
      <c r="G842" s="1">
        <v>2565.19</v>
      </c>
      <c r="H842">
        <v>813.84</v>
      </c>
      <c r="I842">
        <v>258.81</v>
      </c>
      <c r="J842">
        <v>52.95</v>
      </c>
      <c r="K842">
        <v>288.11</v>
      </c>
    </row>
    <row r="843" spans="1:11" x14ac:dyDescent="0.2">
      <c r="A843" t="s">
        <v>27</v>
      </c>
      <c r="B843" t="s">
        <v>60</v>
      </c>
      <c r="C843" t="s">
        <v>18</v>
      </c>
      <c r="D843" t="s">
        <v>357</v>
      </c>
      <c r="E843" t="s">
        <v>148</v>
      </c>
      <c r="F843">
        <v>151.66</v>
      </c>
      <c r="G843">
        <v>56.2</v>
      </c>
      <c r="H843">
        <v>40.86</v>
      </c>
      <c r="I843">
        <v>7.83</v>
      </c>
      <c r="J843">
        <v>12.19</v>
      </c>
      <c r="K843">
        <v>18.579999999999998</v>
      </c>
    </row>
    <row r="844" spans="1:11" x14ac:dyDescent="0.2">
      <c r="A844" t="s">
        <v>33</v>
      </c>
      <c r="B844" t="s">
        <v>106</v>
      </c>
      <c r="C844" t="s">
        <v>13</v>
      </c>
      <c r="D844" t="s">
        <v>357</v>
      </c>
      <c r="E844" t="s">
        <v>198</v>
      </c>
      <c r="F844">
        <v>703.17</v>
      </c>
      <c r="G844">
        <v>197.06</v>
      </c>
      <c r="H844">
        <v>184.79</v>
      </c>
      <c r="I844">
        <v>44.86</v>
      </c>
      <c r="J844">
        <v>16.600000000000001</v>
      </c>
      <c r="K844">
        <v>91.66</v>
      </c>
    </row>
    <row r="845" spans="1:11" x14ac:dyDescent="0.2">
      <c r="A845" t="s">
        <v>38</v>
      </c>
      <c r="B845" t="s">
        <v>95</v>
      </c>
      <c r="C845" t="s">
        <v>13</v>
      </c>
      <c r="D845" t="s">
        <v>357</v>
      </c>
      <c r="E845" t="s">
        <v>141</v>
      </c>
      <c r="F845">
        <v>410.29</v>
      </c>
      <c r="G845">
        <v>85.82</v>
      </c>
      <c r="H845">
        <v>86.55</v>
      </c>
      <c r="I845">
        <v>25.81</v>
      </c>
      <c r="J845">
        <v>24.02</v>
      </c>
      <c r="K845">
        <v>34.14</v>
      </c>
    </row>
    <row r="846" spans="1:11" x14ac:dyDescent="0.2">
      <c r="A846" t="s">
        <v>27</v>
      </c>
      <c r="B846" t="s">
        <v>95</v>
      </c>
      <c r="C846" t="s">
        <v>13</v>
      </c>
      <c r="D846" t="s">
        <v>357</v>
      </c>
      <c r="E846" t="s">
        <v>141</v>
      </c>
      <c r="F846">
        <v>61.74</v>
      </c>
      <c r="G846">
        <v>0.6</v>
      </c>
      <c r="H846">
        <v>32.24</v>
      </c>
      <c r="I846">
        <v>3.95</v>
      </c>
      <c r="J846" t="s">
        <v>37</v>
      </c>
      <c r="K846">
        <v>5.15</v>
      </c>
    </row>
    <row r="847" spans="1:11" x14ac:dyDescent="0.2">
      <c r="A847" t="s">
        <v>71</v>
      </c>
      <c r="B847" t="s">
        <v>95</v>
      </c>
      <c r="C847" t="s">
        <v>13</v>
      </c>
      <c r="D847" t="s">
        <v>357</v>
      </c>
      <c r="E847" t="s">
        <v>212</v>
      </c>
      <c r="F847">
        <v>341.88</v>
      </c>
      <c r="G847">
        <v>131.76</v>
      </c>
      <c r="H847">
        <v>124.09</v>
      </c>
      <c r="I847">
        <v>19.079999999999998</v>
      </c>
      <c r="J847" t="s">
        <v>37</v>
      </c>
      <c r="K847">
        <v>11.37</v>
      </c>
    </row>
    <row r="848" spans="1:11" x14ac:dyDescent="0.2">
      <c r="A848" t="s">
        <v>38</v>
      </c>
      <c r="B848" t="s">
        <v>108</v>
      </c>
      <c r="C848" t="s">
        <v>13</v>
      </c>
      <c r="D848" t="s">
        <v>357</v>
      </c>
      <c r="E848" t="s">
        <v>305</v>
      </c>
      <c r="F848">
        <v>133.38999999999999</v>
      </c>
      <c r="G848">
        <v>44.14</v>
      </c>
      <c r="H848">
        <v>0.55000000000000004</v>
      </c>
      <c r="I848">
        <v>5.36</v>
      </c>
      <c r="J848">
        <v>0.31</v>
      </c>
      <c r="K848">
        <v>8.5399999999999991</v>
      </c>
    </row>
    <row r="849" spans="1:11" x14ac:dyDescent="0.2">
      <c r="A849" t="s">
        <v>71</v>
      </c>
      <c r="B849" t="s">
        <v>110</v>
      </c>
      <c r="C849" t="s">
        <v>13</v>
      </c>
      <c r="D849" t="s">
        <v>357</v>
      </c>
      <c r="E849" t="s">
        <v>66</v>
      </c>
      <c r="F849">
        <v>196.02</v>
      </c>
      <c r="G849">
        <v>290.91000000000003</v>
      </c>
      <c r="H849">
        <v>42.49</v>
      </c>
      <c r="I849">
        <v>6.21</v>
      </c>
      <c r="J849">
        <v>0.7</v>
      </c>
      <c r="K849">
        <v>14.8</v>
      </c>
    </row>
    <row r="850" spans="1:11" x14ac:dyDescent="0.2">
      <c r="A850" t="s">
        <v>97</v>
      </c>
      <c r="B850" t="s">
        <v>112</v>
      </c>
      <c r="C850" t="s">
        <v>18</v>
      </c>
      <c r="D850" t="s">
        <v>357</v>
      </c>
      <c r="E850" t="s">
        <v>313</v>
      </c>
      <c r="F850" s="1">
        <v>1415.56</v>
      </c>
      <c r="G850" s="1">
        <v>1092.82</v>
      </c>
      <c r="H850">
        <v>520.59</v>
      </c>
      <c r="I850">
        <v>95.97</v>
      </c>
      <c r="J850">
        <v>50.26</v>
      </c>
      <c r="K850">
        <v>135.69999999999999</v>
      </c>
    </row>
    <row r="851" spans="1:11" x14ac:dyDescent="0.2">
      <c r="A851" t="s">
        <v>43</v>
      </c>
      <c r="B851" t="s">
        <v>114</v>
      </c>
      <c r="C851" t="s">
        <v>13</v>
      </c>
      <c r="D851" t="s">
        <v>357</v>
      </c>
      <c r="E851" t="s">
        <v>288</v>
      </c>
      <c r="F851">
        <v>92.06</v>
      </c>
      <c r="G851">
        <v>141.08000000000001</v>
      </c>
      <c r="H851">
        <v>114.71</v>
      </c>
      <c r="I851">
        <v>4.3899999999999997</v>
      </c>
      <c r="J851">
        <v>3.57</v>
      </c>
      <c r="K851">
        <v>32.229999999999997</v>
      </c>
    </row>
    <row r="852" spans="1:11" x14ac:dyDescent="0.2">
      <c r="A852" t="s">
        <v>97</v>
      </c>
      <c r="B852" t="s">
        <v>30</v>
      </c>
      <c r="C852" t="s">
        <v>18</v>
      </c>
      <c r="D852" t="s">
        <v>357</v>
      </c>
      <c r="E852" t="s">
        <v>120</v>
      </c>
      <c r="F852">
        <v>891.56</v>
      </c>
      <c r="G852">
        <v>503.63</v>
      </c>
      <c r="H852">
        <v>69.22</v>
      </c>
      <c r="I852">
        <v>56.79</v>
      </c>
      <c r="J852">
        <v>3.78</v>
      </c>
      <c r="K852">
        <v>57.96</v>
      </c>
    </row>
    <row r="853" spans="1:11" x14ac:dyDescent="0.2">
      <c r="A853" t="s">
        <v>97</v>
      </c>
      <c r="B853" t="s">
        <v>30</v>
      </c>
      <c r="C853" t="s">
        <v>18</v>
      </c>
      <c r="D853" t="s">
        <v>357</v>
      </c>
      <c r="E853" t="s">
        <v>225</v>
      </c>
      <c r="F853">
        <v>646.14</v>
      </c>
      <c r="G853">
        <v>12.53</v>
      </c>
      <c r="H853">
        <v>177.86</v>
      </c>
      <c r="I853">
        <v>41.87</v>
      </c>
      <c r="J853">
        <v>7.42</v>
      </c>
      <c r="K853">
        <v>58.53</v>
      </c>
    </row>
    <row r="854" spans="1:11" x14ac:dyDescent="0.2">
      <c r="A854" t="s">
        <v>51</v>
      </c>
      <c r="B854" t="s">
        <v>117</v>
      </c>
      <c r="C854" t="s">
        <v>13</v>
      </c>
      <c r="D854" t="s">
        <v>357</v>
      </c>
      <c r="E854" t="s">
        <v>258</v>
      </c>
      <c r="F854">
        <v>645.62</v>
      </c>
      <c r="G854">
        <v>448.67</v>
      </c>
      <c r="H854">
        <v>191.46</v>
      </c>
      <c r="I854">
        <v>34.729999999999997</v>
      </c>
      <c r="J854">
        <v>10.38</v>
      </c>
      <c r="K854">
        <v>122.02</v>
      </c>
    </row>
    <row r="855" spans="1:11" x14ac:dyDescent="0.2">
      <c r="A855" t="s">
        <v>21</v>
      </c>
      <c r="B855" t="s">
        <v>69</v>
      </c>
      <c r="C855" t="s">
        <v>13</v>
      </c>
      <c r="D855" t="s">
        <v>357</v>
      </c>
      <c r="E855" t="s">
        <v>124</v>
      </c>
      <c r="F855">
        <v>308.67</v>
      </c>
      <c r="G855">
        <v>107.94</v>
      </c>
      <c r="H855">
        <v>29.08</v>
      </c>
      <c r="I855">
        <v>15.9</v>
      </c>
      <c r="J855">
        <v>3.42</v>
      </c>
      <c r="K855">
        <v>0.76</v>
      </c>
    </row>
    <row r="856" spans="1:11" x14ac:dyDescent="0.2">
      <c r="A856" t="s">
        <v>16</v>
      </c>
      <c r="B856" t="s">
        <v>52</v>
      </c>
      <c r="C856" t="s">
        <v>18</v>
      </c>
      <c r="D856" t="s">
        <v>357</v>
      </c>
      <c r="E856" t="s">
        <v>61</v>
      </c>
      <c r="F856">
        <v>136.29</v>
      </c>
      <c r="G856">
        <v>59.48</v>
      </c>
      <c r="H856">
        <v>13.31</v>
      </c>
      <c r="I856">
        <v>7.14</v>
      </c>
      <c r="J856">
        <v>1.56</v>
      </c>
      <c r="K856">
        <v>3.33</v>
      </c>
    </row>
    <row r="857" spans="1:11" x14ac:dyDescent="0.2">
      <c r="A857" t="s">
        <v>48</v>
      </c>
      <c r="B857" t="s">
        <v>52</v>
      </c>
      <c r="C857" t="s">
        <v>18</v>
      </c>
      <c r="D857" t="s">
        <v>357</v>
      </c>
      <c r="E857" t="s">
        <v>171</v>
      </c>
      <c r="F857">
        <v>111.28</v>
      </c>
      <c r="G857">
        <v>91.19</v>
      </c>
      <c r="H857">
        <v>95.07</v>
      </c>
      <c r="I857">
        <v>7.11</v>
      </c>
      <c r="J857">
        <v>13.21</v>
      </c>
      <c r="K857">
        <v>19.739999999999998</v>
      </c>
    </row>
    <row r="858" spans="1:11" x14ac:dyDescent="0.2">
      <c r="A858" t="s">
        <v>97</v>
      </c>
      <c r="B858" t="s">
        <v>52</v>
      </c>
      <c r="C858" t="s">
        <v>18</v>
      </c>
      <c r="D858" t="s">
        <v>357</v>
      </c>
      <c r="E858" t="s">
        <v>74</v>
      </c>
      <c r="F858" s="1">
        <v>1241.08</v>
      </c>
      <c r="G858">
        <v>384.81</v>
      </c>
      <c r="H858">
        <v>517.46</v>
      </c>
      <c r="I858">
        <v>51.88</v>
      </c>
      <c r="J858">
        <v>39.35</v>
      </c>
      <c r="K858">
        <v>98.34</v>
      </c>
    </row>
    <row r="859" spans="1:11" x14ac:dyDescent="0.2">
      <c r="A859" t="s">
        <v>11</v>
      </c>
      <c r="B859" t="s">
        <v>123</v>
      </c>
      <c r="C859" t="s">
        <v>18</v>
      </c>
      <c r="D859" t="s">
        <v>357</v>
      </c>
      <c r="E859" t="s">
        <v>243</v>
      </c>
      <c r="F859" s="1">
        <v>1076.5999999999999</v>
      </c>
      <c r="G859">
        <v>67.459999999999994</v>
      </c>
      <c r="H859">
        <v>307.54000000000002</v>
      </c>
      <c r="I859">
        <v>59.43</v>
      </c>
      <c r="J859">
        <v>42.59</v>
      </c>
      <c r="K859">
        <v>41.09</v>
      </c>
    </row>
    <row r="860" spans="1:11" x14ac:dyDescent="0.2">
      <c r="A860" t="s">
        <v>51</v>
      </c>
      <c r="B860" t="s">
        <v>52</v>
      </c>
      <c r="C860" t="s">
        <v>18</v>
      </c>
      <c r="D860" t="s">
        <v>357</v>
      </c>
      <c r="E860" t="s">
        <v>137</v>
      </c>
      <c r="F860">
        <v>79.22</v>
      </c>
      <c r="G860">
        <v>14.16</v>
      </c>
      <c r="H860">
        <v>6.24</v>
      </c>
      <c r="I860">
        <v>4.5599999999999996</v>
      </c>
      <c r="J860">
        <v>4.4800000000000004</v>
      </c>
      <c r="K860">
        <v>7.84</v>
      </c>
    </row>
    <row r="861" spans="1:11" x14ac:dyDescent="0.2">
      <c r="A861" t="s">
        <v>43</v>
      </c>
      <c r="B861" t="s">
        <v>52</v>
      </c>
      <c r="C861" t="s">
        <v>18</v>
      </c>
      <c r="D861" t="s">
        <v>357</v>
      </c>
      <c r="E861" t="s">
        <v>313</v>
      </c>
      <c r="F861">
        <v>326.12</v>
      </c>
      <c r="G861">
        <v>139.44</v>
      </c>
      <c r="H861">
        <v>54.75</v>
      </c>
      <c r="I861">
        <v>22.76</v>
      </c>
      <c r="J861">
        <v>2.93</v>
      </c>
      <c r="K861">
        <v>6.84</v>
      </c>
    </row>
    <row r="862" spans="1:11" x14ac:dyDescent="0.2">
      <c r="A862" t="s">
        <v>38</v>
      </c>
      <c r="B862" t="s">
        <v>52</v>
      </c>
      <c r="C862" t="s">
        <v>18</v>
      </c>
      <c r="D862" t="s">
        <v>357</v>
      </c>
      <c r="E862" t="s">
        <v>31</v>
      </c>
      <c r="F862">
        <v>164.2</v>
      </c>
      <c r="G862">
        <v>5.6</v>
      </c>
      <c r="H862">
        <v>23.44</v>
      </c>
      <c r="I862">
        <v>5.89</v>
      </c>
      <c r="J862">
        <v>2.2000000000000002</v>
      </c>
      <c r="K862">
        <v>18.82</v>
      </c>
    </row>
    <row r="863" spans="1:11" x14ac:dyDescent="0.2">
      <c r="A863" t="s">
        <v>71</v>
      </c>
      <c r="B863" t="s">
        <v>52</v>
      </c>
      <c r="C863" t="s">
        <v>18</v>
      </c>
      <c r="D863" t="s">
        <v>357</v>
      </c>
      <c r="E863" t="s">
        <v>134</v>
      </c>
      <c r="F863">
        <v>126.79</v>
      </c>
      <c r="G863">
        <v>5.59</v>
      </c>
      <c r="H863">
        <v>32.4</v>
      </c>
      <c r="I863">
        <v>7.68</v>
      </c>
      <c r="J863" t="s">
        <v>37</v>
      </c>
      <c r="K863">
        <v>11.48</v>
      </c>
    </row>
    <row r="864" spans="1:11" x14ac:dyDescent="0.2">
      <c r="A864" t="s">
        <v>51</v>
      </c>
      <c r="B864" t="s">
        <v>57</v>
      </c>
      <c r="C864" t="s">
        <v>18</v>
      </c>
      <c r="D864" t="s">
        <v>357</v>
      </c>
      <c r="E864" t="s">
        <v>238</v>
      </c>
      <c r="F864">
        <v>206.26</v>
      </c>
      <c r="G864">
        <v>64.3</v>
      </c>
      <c r="H864">
        <v>42.64</v>
      </c>
      <c r="I864">
        <v>6.6</v>
      </c>
      <c r="J864">
        <v>0.78</v>
      </c>
      <c r="K864">
        <v>14.4</v>
      </c>
    </row>
    <row r="865" spans="1:11" x14ac:dyDescent="0.2">
      <c r="A865" t="s">
        <v>97</v>
      </c>
      <c r="B865" t="s">
        <v>129</v>
      </c>
      <c r="C865" t="s">
        <v>35</v>
      </c>
      <c r="D865" t="s">
        <v>357</v>
      </c>
      <c r="E865" t="s">
        <v>285</v>
      </c>
      <c r="F865">
        <v>426.25</v>
      </c>
      <c r="G865">
        <v>121.94</v>
      </c>
      <c r="H865">
        <v>280.79000000000002</v>
      </c>
      <c r="I865">
        <v>17.73</v>
      </c>
      <c r="J865" t="s">
        <v>37</v>
      </c>
      <c r="K865">
        <v>34.630000000000003</v>
      </c>
    </row>
    <row r="866" spans="1:11" x14ac:dyDescent="0.2">
      <c r="A866" t="s">
        <v>51</v>
      </c>
      <c r="B866" t="s">
        <v>106</v>
      </c>
      <c r="C866" t="s">
        <v>13</v>
      </c>
      <c r="D866" t="s">
        <v>357</v>
      </c>
      <c r="E866" t="s">
        <v>162</v>
      </c>
      <c r="F866">
        <v>83.23</v>
      </c>
      <c r="G866">
        <v>4.4000000000000004</v>
      </c>
      <c r="H866">
        <v>17.59</v>
      </c>
      <c r="I866">
        <v>3.11</v>
      </c>
      <c r="J866">
        <v>2.57</v>
      </c>
      <c r="K866">
        <v>4.63</v>
      </c>
    </row>
    <row r="867" spans="1:11" x14ac:dyDescent="0.2">
      <c r="A867" t="s">
        <v>71</v>
      </c>
      <c r="B867" t="s">
        <v>17</v>
      </c>
      <c r="C867" t="s">
        <v>18</v>
      </c>
      <c r="D867" t="s">
        <v>357</v>
      </c>
      <c r="E867" t="s">
        <v>207</v>
      </c>
      <c r="F867" s="1">
        <v>2720.9</v>
      </c>
      <c r="G867" s="1">
        <v>1181.54</v>
      </c>
      <c r="H867">
        <v>93.62</v>
      </c>
      <c r="I867">
        <v>111.83</v>
      </c>
      <c r="J867">
        <v>53.94</v>
      </c>
      <c r="K867">
        <v>315.39</v>
      </c>
    </row>
    <row r="868" spans="1:11" x14ac:dyDescent="0.2">
      <c r="A868" t="s">
        <v>51</v>
      </c>
      <c r="B868" t="s">
        <v>30</v>
      </c>
      <c r="C868" t="s">
        <v>18</v>
      </c>
      <c r="D868" t="s">
        <v>357</v>
      </c>
      <c r="E868" t="s">
        <v>170</v>
      </c>
      <c r="F868" s="1">
        <v>1253.1199999999999</v>
      </c>
      <c r="G868">
        <v>74.55</v>
      </c>
      <c r="H868">
        <v>82.41</v>
      </c>
      <c r="I868">
        <v>54.64</v>
      </c>
      <c r="J868">
        <v>10.62</v>
      </c>
      <c r="K868">
        <v>74.3</v>
      </c>
    </row>
    <row r="869" spans="1:11" x14ac:dyDescent="0.2">
      <c r="A869" t="s">
        <v>16</v>
      </c>
      <c r="B869" t="s">
        <v>133</v>
      </c>
      <c r="C869" t="s">
        <v>13</v>
      </c>
      <c r="D869" t="s">
        <v>357</v>
      </c>
      <c r="E869" t="s">
        <v>289</v>
      </c>
      <c r="F869" s="1">
        <v>2352.1799999999998</v>
      </c>
      <c r="G869">
        <v>90.34</v>
      </c>
      <c r="H869">
        <v>429.53</v>
      </c>
      <c r="I869">
        <v>139.25</v>
      </c>
      <c r="J869">
        <v>1.66</v>
      </c>
      <c r="K869">
        <v>449.08</v>
      </c>
    </row>
    <row r="870" spans="1:11" x14ac:dyDescent="0.2">
      <c r="A870" t="s">
        <v>21</v>
      </c>
      <c r="B870" t="s">
        <v>55</v>
      </c>
      <c r="C870" t="s">
        <v>18</v>
      </c>
      <c r="D870" t="s">
        <v>357</v>
      </c>
      <c r="E870" t="s">
        <v>262</v>
      </c>
      <c r="F870">
        <v>15.99</v>
      </c>
      <c r="G870">
        <v>10.07</v>
      </c>
      <c r="H870">
        <v>149.11000000000001</v>
      </c>
      <c r="I870">
        <v>0.77</v>
      </c>
      <c r="J870">
        <v>3.39</v>
      </c>
      <c r="K870">
        <v>30.78</v>
      </c>
    </row>
    <row r="871" spans="1:11" x14ac:dyDescent="0.2">
      <c r="A871" t="s">
        <v>97</v>
      </c>
      <c r="B871" t="s">
        <v>92</v>
      </c>
      <c r="C871" t="s">
        <v>18</v>
      </c>
      <c r="D871" t="s">
        <v>357</v>
      </c>
      <c r="E871" t="s">
        <v>65</v>
      </c>
      <c r="F871" s="1">
        <v>1119.8</v>
      </c>
      <c r="G871">
        <v>243.2</v>
      </c>
      <c r="H871">
        <v>518.16</v>
      </c>
      <c r="I871">
        <v>60.02</v>
      </c>
      <c r="J871">
        <v>9.5299999999999994</v>
      </c>
      <c r="K871">
        <v>15.01</v>
      </c>
    </row>
    <row r="872" spans="1:11" x14ac:dyDescent="0.2">
      <c r="A872" t="s">
        <v>21</v>
      </c>
      <c r="B872" t="s">
        <v>136</v>
      </c>
      <c r="C872" t="s">
        <v>35</v>
      </c>
      <c r="D872" t="s">
        <v>357</v>
      </c>
      <c r="E872" t="s">
        <v>128</v>
      </c>
      <c r="F872">
        <v>101.96</v>
      </c>
      <c r="G872">
        <v>6.17</v>
      </c>
      <c r="H872">
        <v>47.69</v>
      </c>
      <c r="I872">
        <v>5.29</v>
      </c>
      <c r="J872">
        <v>3.52</v>
      </c>
      <c r="K872">
        <v>18.760000000000002</v>
      </c>
    </row>
    <row r="873" spans="1:11" x14ac:dyDescent="0.2">
      <c r="A873" t="s">
        <v>11</v>
      </c>
      <c r="B873" t="s">
        <v>92</v>
      </c>
      <c r="C873" t="s">
        <v>18</v>
      </c>
      <c r="D873" t="s">
        <v>357</v>
      </c>
      <c r="E873" t="s">
        <v>186</v>
      </c>
      <c r="F873">
        <v>259.83</v>
      </c>
      <c r="G873">
        <v>199.06</v>
      </c>
      <c r="H873">
        <v>69.13</v>
      </c>
      <c r="I873">
        <v>11.41</v>
      </c>
      <c r="J873" t="s">
        <v>37</v>
      </c>
      <c r="K873">
        <v>18.850000000000001</v>
      </c>
    </row>
    <row r="874" spans="1:11" x14ac:dyDescent="0.2">
      <c r="A874" t="s">
        <v>48</v>
      </c>
      <c r="B874" t="s">
        <v>139</v>
      </c>
      <c r="C874" t="s">
        <v>35</v>
      </c>
      <c r="D874" t="s">
        <v>357</v>
      </c>
      <c r="E874" t="s">
        <v>174</v>
      </c>
      <c r="F874">
        <v>40.380000000000003</v>
      </c>
      <c r="G874">
        <v>400.04</v>
      </c>
      <c r="H874">
        <v>156.65</v>
      </c>
      <c r="I874">
        <v>1.37</v>
      </c>
      <c r="J874">
        <v>9.14</v>
      </c>
      <c r="K874">
        <v>85.97</v>
      </c>
    </row>
    <row r="875" spans="1:11" x14ac:dyDescent="0.2">
      <c r="A875" t="s">
        <v>97</v>
      </c>
      <c r="B875" t="s">
        <v>95</v>
      </c>
      <c r="C875" t="s">
        <v>13</v>
      </c>
      <c r="D875" t="s">
        <v>357</v>
      </c>
      <c r="E875" t="s">
        <v>233</v>
      </c>
      <c r="F875">
        <v>493.92</v>
      </c>
      <c r="G875">
        <v>40.880000000000003</v>
      </c>
      <c r="H875">
        <v>104.04</v>
      </c>
      <c r="I875">
        <v>16.690000000000001</v>
      </c>
      <c r="J875">
        <v>2.95</v>
      </c>
      <c r="K875">
        <v>50.53</v>
      </c>
    </row>
    <row r="876" spans="1:11" x14ac:dyDescent="0.2">
      <c r="A876" t="s">
        <v>16</v>
      </c>
      <c r="B876" t="s">
        <v>95</v>
      </c>
      <c r="C876" t="s">
        <v>13</v>
      </c>
      <c r="D876" t="s">
        <v>357</v>
      </c>
      <c r="E876" t="s">
        <v>220</v>
      </c>
      <c r="F876">
        <v>65.66</v>
      </c>
      <c r="G876">
        <v>7.54</v>
      </c>
      <c r="H876">
        <v>4.04</v>
      </c>
      <c r="I876">
        <v>2.5099999999999998</v>
      </c>
      <c r="J876" t="s">
        <v>37</v>
      </c>
      <c r="K876">
        <v>3.79</v>
      </c>
    </row>
    <row r="877" spans="1:11" x14ac:dyDescent="0.2">
      <c r="A877" t="s">
        <v>33</v>
      </c>
      <c r="B877" t="s">
        <v>95</v>
      </c>
      <c r="C877" t="s">
        <v>13</v>
      </c>
      <c r="D877" t="s">
        <v>357</v>
      </c>
      <c r="E877" t="s">
        <v>84</v>
      </c>
      <c r="F877">
        <v>357.94</v>
      </c>
      <c r="G877">
        <v>62.11</v>
      </c>
      <c r="H877">
        <v>160.41</v>
      </c>
      <c r="I877">
        <v>23.34</v>
      </c>
      <c r="J877">
        <v>9.26</v>
      </c>
      <c r="K877">
        <v>76.349999999999994</v>
      </c>
    </row>
    <row r="878" spans="1:11" x14ac:dyDescent="0.2">
      <c r="A878" t="s">
        <v>16</v>
      </c>
      <c r="B878" t="s">
        <v>55</v>
      </c>
      <c r="C878" t="s">
        <v>18</v>
      </c>
      <c r="D878" t="s">
        <v>357</v>
      </c>
      <c r="E878" t="s">
        <v>40</v>
      </c>
      <c r="F878" s="1">
        <v>5668.57</v>
      </c>
      <c r="G878" s="1">
        <v>1590.41</v>
      </c>
      <c r="H878" s="1">
        <v>1430.34</v>
      </c>
      <c r="I878">
        <v>235.25</v>
      </c>
      <c r="J878">
        <v>30.06</v>
      </c>
      <c r="K878">
        <v>16.07</v>
      </c>
    </row>
    <row r="879" spans="1:11" x14ac:dyDescent="0.2">
      <c r="A879" t="s">
        <v>97</v>
      </c>
      <c r="B879" t="s">
        <v>55</v>
      </c>
      <c r="C879" t="s">
        <v>18</v>
      </c>
      <c r="D879" t="s">
        <v>357</v>
      </c>
      <c r="E879" t="s">
        <v>189</v>
      </c>
      <c r="F879">
        <v>280.25</v>
      </c>
      <c r="G879">
        <v>25.75</v>
      </c>
      <c r="H879">
        <v>66.239999999999995</v>
      </c>
      <c r="I879">
        <v>13.62</v>
      </c>
      <c r="J879" t="s">
        <v>37</v>
      </c>
      <c r="K879">
        <v>25.9</v>
      </c>
    </row>
    <row r="880" spans="1:11" x14ac:dyDescent="0.2">
      <c r="A880" t="s">
        <v>51</v>
      </c>
      <c r="B880" t="s">
        <v>95</v>
      </c>
      <c r="C880" t="s">
        <v>13</v>
      </c>
      <c r="D880" t="s">
        <v>357</v>
      </c>
      <c r="E880" t="s">
        <v>121</v>
      </c>
      <c r="F880">
        <v>108.41</v>
      </c>
      <c r="G880">
        <v>101.91</v>
      </c>
      <c r="H880">
        <v>61.39</v>
      </c>
      <c r="I880">
        <v>7.38</v>
      </c>
      <c r="J880" t="s">
        <v>37</v>
      </c>
      <c r="K880">
        <v>2.73</v>
      </c>
    </row>
    <row r="881" spans="1:11" x14ac:dyDescent="0.2">
      <c r="A881" t="s">
        <v>43</v>
      </c>
      <c r="B881" t="s">
        <v>95</v>
      </c>
      <c r="C881" t="s">
        <v>13</v>
      </c>
      <c r="D881" t="s">
        <v>357</v>
      </c>
      <c r="E881" t="s">
        <v>236</v>
      </c>
      <c r="F881">
        <v>464.52</v>
      </c>
      <c r="G881">
        <v>56.64</v>
      </c>
      <c r="H881">
        <v>92.9</v>
      </c>
      <c r="I881">
        <v>19.23</v>
      </c>
      <c r="J881" t="s">
        <v>37</v>
      </c>
      <c r="K881">
        <v>38.22</v>
      </c>
    </row>
    <row r="882" spans="1:11" x14ac:dyDescent="0.2">
      <c r="A882" t="s">
        <v>71</v>
      </c>
      <c r="B882" t="s">
        <v>112</v>
      </c>
      <c r="C882" t="s">
        <v>18</v>
      </c>
      <c r="D882" t="s">
        <v>357</v>
      </c>
      <c r="E882" t="s">
        <v>305</v>
      </c>
      <c r="F882">
        <v>7.34</v>
      </c>
      <c r="G882">
        <v>29.91</v>
      </c>
      <c r="H882">
        <v>41.07</v>
      </c>
      <c r="I882">
        <v>0.5</v>
      </c>
      <c r="J882">
        <v>0.16</v>
      </c>
      <c r="K882">
        <v>9.27</v>
      </c>
    </row>
    <row r="883" spans="1:11" x14ac:dyDescent="0.2">
      <c r="A883" t="s">
        <v>48</v>
      </c>
      <c r="B883" t="s">
        <v>146</v>
      </c>
      <c r="C883" t="s">
        <v>13</v>
      </c>
      <c r="D883" t="s">
        <v>357</v>
      </c>
      <c r="E883" t="s">
        <v>243</v>
      </c>
      <c r="F883">
        <v>73.099999999999994</v>
      </c>
      <c r="G883">
        <v>14.64</v>
      </c>
      <c r="H883">
        <v>35.86</v>
      </c>
      <c r="I883">
        <v>2.4300000000000002</v>
      </c>
      <c r="J883" t="s">
        <v>37</v>
      </c>
      <c r="K883">
        <v>12.61</v>
      </c>
    </row>
    <row r="884" spans="1:11" x14ac:dyDescent="0.2">
      <c r="A884" t="s">
        <v>71</v>
      </c>
      <c r="B884" t="s">
        <v>108</v>
      </c>
      <c r="C884" t="s">
        <v>13</v>
      </c>
      <c r="D884" t="s">
        <v>357</v>
      </c>
      <c r="E884" t="s">
        <v>53</v>
      </c>
      <c r="F884">
        <v>318.91000000000003</v>
      </c>
      <c r="G884">
        <v>395.73</v>
      </c>
      <c r="H884">
        <v>408.04</v>
      </c>
      <c r="I884">
        <v>9.69</v>
      </c>
      <c r="J884">
        <v>-2.5099999999999998</v>
      </c>
      <c r="K884">
        <v>9.27</v>
      </c>
    </row>
    <row r="885" spans="1:11" x14ac:dyDescent="0.2">
      <c r="A885" t="s">
        <v>51</v>
      </c>
      <c r="B885" t="s">
        <v>112</v>
      </c>
      <c r="C885" t="s">
        <v>18</v>
      </c>
      <c r="D885" t="s">
        <v>357</v>
      </c>
      <c r="E885" t="s">
        <v>87</v>
      </c>
      <c r="F885">
        <v>812.03</v>
      </c>
      <c r="G885">
        <v>103.36</v>
      </c>
      <c r="H885">
        <v>102.76</v>
      </c>
      <c r="I885">
        <v>55.62</v>
      </c>
      <c r="J885">
        <v>20.079999999999998</v>
      </c>
      <c r="K885">
        <v>86.55</v>
      </c>
    </row>
    <row r="886" spans="1:11" x14ac:dyDescent="0.2">
      <c r="A886" t="s">
        <v>43</v>
      </c>
      <c r="B886" t="s">
        <v>149</v>
      </c>
      <c r="C886" t="s">
        <v>35</v>
      </c>
      <c r="D886" t="s">
        <v>357</v>
      </c>
      <c r="E886" t="s">
        <v>120</v>
      </c>
      <c r="F886">
        <v>6.92</v>
      </c>
      <c r="G886">
        <v>11.22</v>
      </c>
      <c r="H886">
        <v>8.98</v>
      </c>
      <c r="I886">
        <v>0.38</v>
      </c>
      <c r="J886" t="s">
        <v>37</v>
      </c>
      <c r="K886">
        <v>3.38</v>
      </c>
    </row>
    <row r="887" spans="1:11" x14ac:dyDescent="0.2">
      <c r="A887" t="s">
        <v>27</v>
      </c>
      <c r="B887" t="s">
        <v>150</v>
      </c>
      <c r="C887" t="s">
        <v>35</v>
      </c>
      <c r="D887" t="s">
        <v>357</v>
      </c>
      <c r="E887" t="s">
        <v>100</v>
      </c>
      <c r="F887">
        <v>277.44</v>
      </c>
      <c r="G887">
        <v>21.39</v>
      </c>
      <c r="H887">
        <v>62.98</v>
      </c>
      <c r="I887">
        <v>8.82</v>
      </c>
      <c r="J887">
        <v>0.24</v>
      </c>
      <c r="K887">
        <v>12.53</v>
      </c>
    </row>
    <row r="888" spans="1:11" x14ac:dyDescent="0.2">
      <c r="A888" t="s">
        <v>71</v>
      </c>
      <c r="B888" t="e">
        <f>- THE REYNOLDS COMPANY</f>
        <v>#NAME?</v>
      </c>
      <c r="C888" t="s">
        <v>13</v>
      </c>
      <c r="D888" t="s">
        <v>357</v>
      </c>
      <c r="E888" t="s">
        <v>340</v>
      </c>
      <c r="F888" s="1">
        <v>2887.16</v>
      </c>
      <c r="G888" s="1">
        <v>1142.3599999999999</v>
      </c>
      <c r="H888">
        <v>567.02</v>
      </c>
      <c r="I888">
        <v>138.58000000000001</v>
      </c>
      <c r="J888" t="s">
        <v>37</v>
      </c>
      <c r="K888">
        <v>232.73</v>
      </c>
    </row>
    <row r="889" spans="1:11" x14ac:dyDescent="0.2">
      <c r="A889" t="s">
        <v>51</v>
      </c>
      <c r="B889" t="s">
        <v>153</v>
      </c>
      <c r="C889" t="s">
        <v>18</v>
      </c>
      <c r="D889" t="s">
        <v>357</v>
      </c>
      <c r="E889" t="s">
        <v>325</v>
      </c>
      <c r="F889">
        <v>809.64</v>
      </c>
      <c r="G889">
        <v>184.07</v>
      </c>
      <c r="H889">
        <v>79.290000000000006</v>
      </c>
      <c r="I889">
        <v>51.01</v>
      </c>
      <c r="J889">
        <v>7.81</v>
      </c>
      <c r="K889">
        <v>54.09</v>
      </c>
    </row>
    <row r="890" spans="1:11" x14ac:dyDescent="0.2">
      <c r="A890" t="s">
        <v>85</v>
      </c>
      <c r="B890" t="e">
        <f>- NORTH COAST ELECTRIC</f>
        <v>#NAME?</v>
      </c>
      <c r="C890" t="s">
        <v>18</v>
      </c>
      <c r="D890" t="s">
        <v>357</v>
      </c>
      <c r="E890" t="s">
        <v>275</v>
      </c>
      <c r="F890">
        <v>22.68</v>
      </c>
      <c r="G890">
        <v>27.01</v>
      </c>
      <c r="H890">
        <v>29.46</v>
      </c>
      <c r="I890">
        <v>1.47</v>
      </c>
      <c r="J890" t="s">
        <v>37</v>
      </c>
      <c r="K890">
        <v>10.23</v>
      </c>
    </row>
    <row r="891" spans="1:11" x14ac:dyDescent="0.2">
      <c r="A891" t="s">
        <v>27</v>
      </c>
      <c r="B891" t="s">
        <v>149</v>
      </c>
      <c r="C891" t="s">
        <v>35</v>
      </c>
      <c r="D891" t="s">
        <v>357</v>
      </c>
      <c r="E891" t="s">
        <v>161</v>
      </c>
      <c r="F891">
        <v>865.48</v>
      </c>
      <c r="G891">
        <v>140.35</v>
      </c>
      <c r="H891">
        <v>167.37</v>
      </c>
      <c r="I891">
        <v>47.51</v>
      </c>
      <c r="J891" t="s">
        <v>37</v>
      </c>
      <c r="K891">
        <v>50.82</v>
      </c>
    </row>
    <row r="892" spans="1:11" x14ac:dyDescent="0.2">
      <c r="A892" t="s">
        <v>21</v>
      </c>
      <c r="B892" t="s">
        <v>155</v>
      </c>
      <c r="C892" t="s">
        <v>13</v>
      </c>
      <c r="D892" t="s">
        <v>357</v>
      </c>
      <c r="E892" t="s">
        <v>269</v>
      </c>
      <c r="F892" s="1">
        <v>2156.4</v>
      </c>
      <c r="G892" s="1">
        <v>1721.57</v>
      </c>
      <c r="H892">
        <v>361.98</v>
      </c>
      <c r="I892">
        <v>120.54</v>
      </c>
      <c r="J892">
        <v>32.29</v>
      </c>
      <c r="K892">
        <v>8.93</v>
      </c>
    </row>
    <row r="893" spans="1:11" x14ac:dyDescent="0.2">
      <c r="A893" t="s">
        <v>11</v>
      </c>
      <c r="B893" t="e">
        <f>- FAIRMONT SUPPLY</f>
        <v>#NAME?</v>
      </c>
      <c r="C893" t="s">
        <v>18</v>
      </c>
      <c r="D893" t="s">
        <v>357</v>
      </c>
      <c r="E893" t="s">
        <v>101</v>
      </c>
      <c r="F893">
        <v>246.63</v>
      </c>
      <c r="G893">
        <v>288.47000000000003</v>
      </c>
      <c r="H893">
        <v>52.39</v>
      </c>
      <c r="I893">
        <v>12.41</v>
      </c>
      <c r="J893" t="s">
        <v>37</v>
      </c>
      <c r="K893">
        <v>42.96</v>
      </c>
    </row>
    <row r="894" spans="1:11" x14ac:dyDescent="0.2">
      <c r="A894" t="s">
        <v>38</v>
      </c>
      <c r="B894" t="e">
        <f>- DEALERS ELECTRICAL SUPPLY</f>
        <v>#NAME?</v>
      </c>
      <c r="C894" t="s">
        <v>35</v>
      </c>
      <c r="D894" t="s">
        <v>357</v>
      </c>
      <c r="E894" t="s">
        <v>358</v>
      </c>
      <c r="F894">
        <v>49.48</v>
      </c>
      <c r="G894">
        <v>3.62</v>
      </c>
      <c r="H894">
        <v>22.08</v>
      </c>
      <c r="I894">
        <v>1.75</v>
      </c>
      <c r="J894" t="s">
        <v>37</v>
      </c>
      <c r="K894">
        <v>1.62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Wirtz</dc:creator>
  <cp:lastModifiedBy>Chris Wirtz</cp:lastModifiedBy>
  <dcterms:created xsi:type="dcterms:W3CDTF">2019-04-15T13:51:00Z</dcterms:created>
  <dcterms:modified xsi:type="dcterms:W3CDTF">2019-04-15T13:51:00Z</dcterms:modified>
</cp:coreProperties>
</file>