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32_Python\myPyTools\my6D\ReadLayout\"/>
    </mc:Choice>
  </mc:AlternateContent>
  <xr:revisionPtr revIDLastSave="0" documentId="13_ncr:1_{0461391A-EEF8-4BB1-BA8C-E72C0F8EEC21}" xr6:coauthVersionLast="47" xr6:coauthVersionMax="47" xr10:uidLastSave="{00000000-0000-0000-0000-000000000000}"/>
  <bookViews>
    <workbookView xWindow="-120" yWindow="-120" windowWidth="29040" windowHeight="15840" xr2:uid="{F7BCC243-ACCA-44A9-A2FE-667A1A52F0CD}"/>
  </bookViews>
  <sheets>
    <sheet name="rectangles" sheetId="1" r:id="rId1"/>
    <sheet name="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" i="1" l="1"/>
  <c r="K109" i="1"/>
  <c r="K98" i="1"/>
  <c r="J98" i="1"/>
  <c r="H88" i="1"/>
  <c r="H98" i="1"/>
  <c r="K87" i="1"/>
  <c r="J87" i="1"/>
  <c r="K76" i="1"/>
  <c r="J76" i="1"/>
  <c r="H87" i="1"/>
  <c r="H76" i="1"/>
  <c r="H77" i="1"/>
  <c r="H66" i="1"/>
  <c r="H55" i="1"/>
  <c r="H65" i="1" s="1"/>
  <c r="J65" i="1" s="1"/>
  <c r="K65" i="1"/>
  <c r="K54" i="1"/>
  <c r="J54" i="1"/>
  <c r="H54" i="1"/>
  <c r="H45" i="1"/>
  <c r="K44" i="1"/>
  <c r="J44" i="1"/>
  <c r="H44" i="1"/>
  <c r="H34" i="1"/>
  <c r="K33" i="1"/>
  <c r="J33" i="1"/>
  <c r="H33" i="1"/>
  <c r="H23" i="1"/>
  <c r="K22" i="1"/>
  <c r="J22" i="1"/>
  <c r="H22" i="1"/>
  <c r="H12" i="1"/>
  <c r="H67" i="1"/>
  <c r="J67" i="1" s="1"/>
  <c r="H89" i="1"/>
  <c r="H90" i="1" s="1"/>
  <c r="K105" i="1"/>
  <c r="K104" i="1"/>
  <c r="K103" i="1"/>
  <c r="K102" i="1"/>
  <c r="K101" i="1"/>
  <c r="K100" i="1"/>
  <c r="K99" i="1"/>
  <c r="H100" i="1"/>
  <c r="H101" i="1" s="1"/>
  <c r="H102" i="1" s="1"/>
  <c r="J102" i="1" s="1"/>
  <c r="K32" i="1"/>
  <c r="K31" i="1"/>
  <c r="K30" i="1"/>
  <c r="H78" i="1"/>
  <c r="H79" i="1" s="1"/>
  <c r="K2" i="1"/>
  <c r="J2" i="1"/>
  <c r="K23" i="1"/>
  <c r="K12" i="1"/>
  <c r="J12" i="1"/>
  <c r="H56" i="1"/>
  <c r="H57" i="1" s="1"/>
  <c r="H58" i="1" s="1"/>
  <c r="H46" i="1"/>
  <c r="H47" i="1" s="1"/>
  <c r="H48" i="1" s="1"/>
  <c r="K29" i="1"/>
  <c r="K28" i="1"/>
  <c r="K27" i="1"/>
  <c r="K21" i="1"/>
  <c r="K20" i="1"/>
  <c r="K19" i="1"/>
  <c r="K18" i="1"/>
  <c r="K17" i="1"/>
  <c r="K16" i="1"/>
  <c r="K94" i="1"/>
  <c r="K93" i="1"/>
  <c r="K92" i="1"/>
  <c r="K91" i="1"/>
  <c r="K90" i="1"/>
  <c r="K89" i="1"/>
  <c r="K88" i="1"/>
  <c r="K83" i="1"/>
  <c r="K82" i="1"/>
  <c r="K81" i="1"/>
  <c r="K80" i="1"/>
  <c r="K79" i="1"/>
  <c r="K78" i="1"/>
  <c r="K77" i="1"/>
  <c r="K72" i="1"/>
  <c r="K71" i="1"/>
  <c r="K70" i="1"/>
  <c r="K69" i="1"/>
  <c r="K68" i="1"/>
  <c r="K67" i="1"/>
  <c r="K66" i="1"/>
  <c r="K61" i="1"/>
  <c r="K60" i="1"/>
  <c r="K59" i="1"/>
  <c r="K58" i="1"/>
  <c r="K57" i="1"/>
  <c r="K56" i="1"/>
  <c r="K55" i="1"/>
  <c r="K40" i="1"/>
  <c r="K39" i="1"/>
  <c r="K38" i="1"/>
  <c r="K34" i="1"/>
  <c r="K51" i="1"/>
  <c r="K50" i="1"/>
  <c r="K49" i="1"/>
  <c r="K48" i="1"/>
  <c r="K47" i="1"/>
  <c r="K46" i="1"/>
  <c r="K45" i="1"/>
  <c r="K37" i="1"/>
  <c r="K36" i="1"/>
  <c r="K35" i="1"/>
  <c r="H35" i="1"/>
  <c r="J35" i="1" s="1"/>
  <c r="K26" i="1"/>
  <c r="K25" i="1"/>
  <c r="K24" i="1"/>
  <c r="H24" i="1"/>
  <c r="J24" i="1" s="1"/>
  <c r="H13" i="1"/>
  <c r="H14" i="1" s="1"/>
  <c r="H15" i="1" s="1"/>
  <c r="H21" i="1" s="1"/>
  <c r="J21" i="1" s="1"/>
  <c r="K15" i="1"/>
  <c r="K14" i="1"/>
  <c r="K13" i="1"/>
  <c r="J23" i="1" l="1"/>
  <c r="J100" i="1"/>
  <c r="J101" i="1"/>
  <c r="J56" i="1"/>
  <c r="H18" i="1"/>
  <c r="J18" i="1" s="1"/>
  <c r="H59" i="1"/>
  <c r="J59" i="1" s="1"/>
  <c r="J15" i="1"/>
  <c r="H103" i="1"/>
  <c r="J103" i="1" s="1"/>
  <c r="H81" i="1"/>
  <c r="J81" i="1" s="1"/>
  <c r="J78" i="1"/>
  <c r="H16" i="1"/>
  <c r="J16" i="1" s="1"/>
  <c r="H17" i="1"/>
  <c r="J17" i="1" s="1"/>
  <c r="H68" i="1"/>
  <c r="H69" i="1" s="1"/>
  <c r="H72" i="1" s="1"/>
  <c r="J72" i="1" s="1"/>
  <c r="H19" i="1"/>
  <c r="J19" i="1" s="1"/>
  <c r="H20" i="1"/>
  <c r="J20" i="1" s="1"/>
  <c r="H38" i="1"/>
  <c r="J38" i="1" s="1"/>
  <c r="H27" i="1"/>
  <c r="J90" i="1"/>
  <c r="H93" i="1"/>
  <c r="J93" i="1" s="1"/>
  <c r="H91" i="1"/>
  <c r="H94" i="1" s="1"/>
  <c r="J94" i="1" s="1"/>
  <c r="H92" i="1"/>
  <c r="J92" i="1" s="1"/>
  <c r="J89" i="1"/>
  <c r="H82" i="1"/>
  <c r="J82" i="1" s="1"/>
  <c r="H80" i="1"/>
  <c r="H83" i="1" s="1"/>
  <c r="J83" i="1" s="1"/>
  <c r="J79" i="1"/>
  <c r="H70" i="1"/>
  <c r="J70" i="1" s="1"/>
  <c r="J58" i="1"/>
  <c r="H61" i="1"/>
  <c r="J61" i="1" s="1"/>
  <c r="J57" i="1"/>
  <c r="H60" i="1"/>
  <c r="J60" i="1" s="1"/>
  <c r="J46" i="1"/>
  <c r="H49" i="1"/>
  <c r="J49" i="1" s="1"/>
  <c r="H51" i="1"/>
  <c r="J51" i="1" s="1"/>
  <c r="J48" i="1"/>
  <c r="J47" i="1"/>
  <c r="H50" i="1"/>
  <c r="J50" i="1" s="1"/>
  <c r="H36" i="1"/>
  <c r="H25" i="1"/>
  <c r="H26" i="1" s="1"/>
  <c r="J13" i="1"/>
  <c r="J14" i="1"/>
  <c r="J34" i="1" l="1"/>
  <c r="H104" i="1"/>
  <c r="J104" i="1" s="1"/>
  <c r="J27" i="1"/>
  <c r="H30" i="1"/>
  <c r="J30" i="1" s="1"/>
  <c r="H71" i="1"/>
  <c r="J71" i="1" s="1"/>
  <c r="J68" i="1"/>
  <c r="J25" i="1"/>
  <c r="H28" i="1"/>
  <c r="J69" i="1"/>
  <c r="J36" i="1"/>
  <c r="H39" i="1"/>
  <c r="J39" i="1" s="1"/>
  <c r="J26" i="1"/>
  <c r="H29" i="1"/>
  <c r="J91" i="1"/>
  <c r="J80" i="1"/>
  <c r="H37" i="1"/>
  <c r="J45" i="1" l="1"/>
  <c r="H105" i="1"/>
  <c r="J105" i="1" s="1"/>
  <c r="J29" i="1"/>
  <c r="H32" i="1"/>
  <c r="J32" i="1" s="1"/>
  <c r="J28" i="1"/>
  <c r="H31" i="1"/>
  <c r="J31" i="1" s="1"/>
  <c r="J37" i="1"/>
  <c r="H40" i="1"/>
  <c r="J40" i="1" s="1"/>
  <c r="J55" i="1" l="1"/>
  <c r="J66" i="1" l="1"/>
  <c r="J77" i="1" l="1"/>
  <c r="J88" i="1" l="1"/>
  <c r="J99" i="1" l="1"/>
  <c r="H109" i="1"/>
  <c r="J109" i="1" s="1"/>
</calcChain>
</file>

<file path=xl/sharedStrings.xml><?xml version="1.0" encoding="utf-8"?>
<sst xmlns="http://schemas.openxmlformats.org/spreadsheetml/2006/main" count="185" uniqueCount="185">
  <si>
    <t>index</t>
    <phoneticPr fontId="18" type="noConversion"/>
  </si>
  <si>
    <t>S1B1</t>
    <phoneticPr fontId="18" type="noConversion"/>
  </si>
  <si>
    <t>S1B2</t>
    <phoneticPr fontId="18" type="noConversion"/>
  </si>
  <si>
    <t>S1B3</t>
    <phoneticPr fontId="18" type="noConversion"/>
  </si>
  <si>
    <t>name</t>
    <phoneticPr fontId="18" type="noConversion"/>
  </si>
  <si>
    <t>S2B2</t>
  </si>
  <si>
    <t>S3B3</t>
  </si>
  <si>
    <t>S1P1</t>
    <phoneticPr fontId="18" type="noConversion"/>
  </si>
  <si>
    <t>S1P2</t>
    <phoneticPr fontId="18" type="noConversion"/>
  </si>
  <si>
    <t>S1P3</t>
  </si>
  <si>
    <t>S1R1</t>
    <phoneticPr fontId="18" type="noConversion"/>
  </si>
  <si>
    <t>S1R2</t>
    <phoneticPr fontId="18" type="noConversion"/>
  </si>
  <si>
    <t>S1R3</t>
    <phoneticPr fontId="18" type="noConversion"/>
  </si>
  <si>
    <t>S2B1</t>
    <phoneticPr fontId="18" type="noConversion"/>
  </si>
  <si>
    <t>S2B3</t>
  </si>
  <si>
    <t>S2P1</t>
    <phoneticPr fontId="18" type="noConversion"/>
  </si>
  <si>
    <t>S2P2</t>
  </si>
  <si>
    <t>S2P3</t>
  </si>
  <si>
    <t>S3B1</t>
    <phoneticPr fontId="18" type="noConversion"/>
  </si>
  <si>
    <t>S3B2</t>
  </si>
  <si>
    <t>S3P1</t>
    <phoneticPr fontId="18" type="noConversion"/>
  </si>
  <si>
    <t>S3P2</t>
  </si>
  <si>
    <t>S3P3</t>
  </si>
  <si>
    <t>S1C1</t>
    <phoneticPr fontId="18" type="noConversion"/>
  </si>
  <si>
    <t>S2C1</t>
    <phoneticPr fontId="18" type="noConversion"/>
  </si>
  <si>
    <t>S3C1</t>
    <phoneticPr fontId="18" type="noConversion"/>
  </si>
  <si>
    <t>station_id</t>
    <phoneticPr fontId="18" type="noConversion"/>
  </si>
  <si>
    <t>ReadyArea</t>
    <phoneticPr fontId="18" type="noConversion"/>
  </si>
  <si>
    <t>nick_name</t>
    <phoneticPr fontId="18" type="noConversion"/>
  </si>
  <si>
    <t>ST1BufferPos1Area</t>
    <phoneticPr fontId="18" type="noConversion"/>
  </si>
  <si>
    <t>ST2BufferPos2Area</t>
  </si>
  <si>
    <t>ST3BufferPos3Area</t>
  </si>
  <si>
    <t>ST1BufferPos2Area</t>
  </si>
  <si>
    <t>ST1BufferPos3Area</t>
  </si>
  <si>
    <t>ST1ProcessPos1Area</t>
    <phoneticPr fontId="18" type="noConversion"/>
  </si>
  <si>
    <t>ST2ProcessPos2Area</t>
  </si>
  <si>
    <t>ST3ProcessPos3Area</t>
  </si>
  <si>
    <t>ST1ProcessPos2Area</t>
  </si>
  <si>
    <t>ST1ProcessPos3Area</t>
  </si>
  <si>
    <t>ST1ReadyPos1Area</t>
    <phoneticPr fontId="18" type="noConversion"/>
  </si>
  <si>
    <t>ST1ReadyPos2Area</t>
  </si>
  <si>
    <t>ST1ReadyPos3Area</t>
  </si>
  <si>
    <t>move_assemble_x</t>
    <phoneticPr fontId="18" type="noConversion"/>
  </si>
  <si>
    <t>move_assemble_y</t>
    <phoneticPr fontId="18" type="noConversion"/>
  </si>
  <si>
    <t>bottom_left_x</t>
    <phoneticPr fontId="18" type="noConversion"/>
  </si>
  <si>
    <t>ST2BufferPos1Area</t>
  </si>
  <si>
    <t>ST2BufferPos3Area</t>
  </si>
  <si>
    <t>ST2ProcessPos1Area</t>
  </si>
  <si>
    <t>ST2ProcessPos3Area</t>
  </si>
  <si>
    <t>ST3BufferPos1Area</t>
  </si>
  <si>
    <t>ST3BufferPos2Area</t>
  </si>
  <si>
    <t>ST3ProcessPos1Area</t>
  </si>
  <si>
    <t>ST3ProcessPos2Area</t>
  </si>
  <si>
    <t>ST4BufferPos1Area</t>
  </si>
  <si>
    <t>ST4BufferPos2Area</t>
  </si>
  <si>
    <t>ST4BufferPos3Area</t>
  </si>
  <si>
    <t>ST4ProcessPos1Area</t>
  </si>
  <si>
    <t>ST4ProcessPos2Area</t>
  </si>
  <si>
    <t>ST4ProcessPos3Area</t>
  </si>
  <si>
    <t>ST5BufferPos1Area</t>
  </si>
  <si>
    <t>ST5BufferPos2Area</t>
  </si>
  <si>
    <t>ST5BufferPos3Area</t>
  </si>
  <si>
    <t>ST5ProcessPos1Area</t>
  </si>
  <si>
    <t>ST5ProcessPos2Area</t>
  </si>
  <si>
    <t>ST5ProcessPos3Area</t>
  </si>
  <si>
    <t>ST6BufferPos1Area</t>
  </si>
  <si>
    <t>ST6BufferPos2Area</t>
  </si>
  <si>
    <t>ST6BufferPos3Area</t>
  </si>
  <si>
    <t>ST6ProcessPos1Area</t>
  </si>
  <si>
    <t>ST6ProcessPos2Area</t>
  </si>
  <si>
    <t>ST6ProcessPos3Area</t>
  </si>
  <si>
    <t>ST7BufferPos1Area</t>
  </si>
  <si>
    <t>ST7BufferPos2Area</t>
  </si>
  <si>
    <t>ST7BufferPos3Area</t>
  </si>
  <si>
    <t>ST7ProcessPos1Area</t>
  </si>
  <si>
    <t>ST7ProcessPos2Area</t>
  </si>
  <si>
    <t>ST7ProcessPos3Area</t>
  </si>
  <si>
    <t>ST8BufferPos1Area</t>
  </si>
  <si>
    <t>ST8BufferPos2Area</t>
  </si>
  <si>
    <t>ST8BufferPos3Area</t>
  </si>
  <si>
    <t>ST8ProcessPos1Area</t>
  </si>
  <si>
    <t>ST8ProcessPos2Area</t>
  </si>
  <si>
    <t>ST8ProcessPos3Area</t>
  </si>
  <si>
    <t>S4C1</t>
  </si>
  <si>
    <t>S4B1</t>
  </si>
  <si>
    <t>S4B2</t>
  </si>
  <si>
    <t>S4B3</t>
  </si>
  <si>
    <t>S4P1</t>
  </si>
  <si>
    <t>S4P2</t>
  </si>
  <si>
    <t>S4P3</t>
  </si>
  <si>
    <t>S5C1</t>
  </si>
  <si>
    <t>S5B1</t>
  </si>
  <si>
    <t>S5B2</t>
  </si>
  <si>
    <t>S5B3</t>
  </si>
  <si>
    <t>S5P1</t>
  </si>
  <si>
    <t>S5P2</t>
  </si>
  <si>
    <t>S5P3</t>
  </si>
  <si>
    <t>S6C1</t>
  </si>
  <si>
    <t>S6B1</t>
  </si>
  <si>
    <t>S6B2</t>
  </si>
  <si>
    <t>S6B3</t>
  </si>
  <si>
    <t>S6P1</t>
  </si>
  <si>
    <t>S6P2</t>
  </si>
  <si>
    <t>S6P3</t>
  </si>
  <si>
    <t>S7C1</t>
  </si>
  <si>
    <t>S7B1</t>
  </si>
  <si>
    <t>S7B2</t>
  </si>
  <si>
    <t>S7B3</t>
  </si>
  <si>
    <t>S7P1</t>
  </si>
  <si>
    <t>S7P2</t>
  </si>
  <si>
    <t>S7P3</t>
  </si>
  <si>
    <t>S8B1</t>
  </si>
  <si>
    <t>S8B2</t>
  </si>
  <si>
    <t>S8B3</t>
  </si>
  <si>
    <t>S8P1</t>
  </si>
  <si>
    <t>S8P2</t>
  </si>
  <si>
    <t>ST1_BUFFER_AREA_START_X</t>
    <phoneticPr fontId="18" type="noConversion"/>
  </si>
  <si>
    <t>STATION_DISTANCE_X</t>
    <phoneticPr fontId="18" type="noConversion"/>
  </si>
  <si>
    <t>STATION_DIRECTION</t>
    <phoneticPr fontId="18" type="noConversion"/>
  </si>
  <si>
    <t>TOOL_LENGTH_X_01</t>
    <phoneticPr fontId="18" type="noConversion"/>
  </si>
  <si>
    <t>TOOL_LENGTH_Y_01</t>
    <phoneticPr fontId="18" type="noConversion"/>
  </si>
  <si>
    <t>bottom_left_y</t>
    <phoneticPr fontId="18" type="noConversion"/>
  </si>
  <si>
    <t>top_right_x</t>
    <phoneticPr fontId="18" type="noConversion"/>
  </si>
  <si>
    <t>top_right_y</t>
    <phoneticPr fontId="18" type="noConversion"/>
  </si>
  <si>
    <t>BackArea</t>
    <phoneticPr fontId="18" type="noConversion"/>
  </si>
  <si>
    <t>Back</t>
    <phoneticPr fontId="18" type="noConversion"/>
  </si>
  <si>
    <t>ST2ReadyPos1Area</t>
    <phoneticPr fontId="18" type="noConversion"/>
  </si>
  <si>
    <t>ST2ReadyPos2Area</t>
    <phoneticPr fontId="18" type="noConversion"/>
  </si>
  <si>
    <t>ST2ReadyPos3Area</t>
    <phoneticPr fontId="18" type="noConversion"/>
  </si>
  <si>
    <t>S2R1</t>
    <phoneticPr fontId="18" type="noConversion"/>
  </si>
  <si>
    <t>S2R2</t>
    <phoneticPr fontId="18" type="noConversion"/>
  </si>
  <si>
    <t>S2R3</t>
    <phoneticPr fontId="18" type="noConversion"/>
  </si>
  <si>
    <t>num</t>
    <phoneticPr fontId="18" type="noConversion"/>
  </si>
  <si>
    <t>ST2ConnectArea</t>
  </si>
  <si>
    <t>ST3ConnectArea</t>
  </si>
  <si>
    <t>ST4ConnectArea</t>
  </si>
  <si>
    <t>ST5ConnectArea</t>
  </si>
  <si>
    <t>ST6ConnectArea</t>
  </si>
  <si>
    <t>ST7ConnectArea</t>
  </si>
  <si>
    <t>ST8ConnectArea</t>
  </si>
  <si>
    <t>LoadShuttleArea</t>
    <phoneticPr fontId="18" type="noConversion"/>
  </si>
  <si>
    <t>Load</t>
    <phoneticPr fontId="18" type="noConversion"/>
  </si>
  <si>
    <t>Ready</t>
    <phoneticPr fontId="18" type="noConversion"/>
  </si>
  <si>
    <t>ST9ConnectArea</t>
  </si>
  <si>
    <t>ST9BufferPos1Area</t>
  </si>
  <si>
    <t>ST9BufferPos2Area</t>
  </si>
  <si>
    <t>ST9BufferPos3Area</t>
  </si>
  <si>
    <t>ST9ProcessPos1Area</t>
  </si>
  <si>
    <t>ST9ProcessPos2Area</t>
  </si>
  <si>
    <t>ST9ProcessPos3Area</t>
  </si>
  <si>
    <t>S9C1</t>
  </si>
  <si>
    <t>S9B1</t>
  </si>
  <si>
    <t>S9B2</t>
  </si>
  <si>
    <t>S9B3</t>
  </si>
  <si>
    <t>S9P1</t>
  </si>
  <si>
    <t>S9P2</t>
  </si>
  <si>
    <t>TestArea</t>
    <phoneticPr fontId="18" type="noConversion"/>
  </si>
  <si>
    <t>Test</t>
    <phoneticPr fontId="18" type="noConversion"/>
  </si>
  <si>
    <t>BackStop</t>
    <phoneticPr fontId="18" type="noConversion"/>
  </si>
  <si>
    <t>BS</t>
    <phoneticPr fontId="18" type="noConversion"/>
  </si>
  <si>
    <t>ZonePowerOnArea</t>
    <phoneticPr fontId="18" type="noConversion"/>
  </si>
  <si>
    <t>ZonePower</t>
    <phoneticPr fontId="18" type="noConversion"/>
  </si>
  <si>
    <t xml:space="preserve"> </t>
    <phoneticPr fontId="18" type="noConversion"/>
  </si>
  <si>
    <t>ST1ConnectArea</t>
    <phoneticPr fontId="18" type="noConversion"/>
  </si>
  <si>
    <t>ST1Connect2Area</t>
    <phoneticPr fontId="18" type="noConversion"/>
  </si>
  <si>
    <t>S1C2</t>
    <phoneticPr fontId="18" type="noConversion"/>
  </si>
  <si>
    <t>ST2Connect2Area</t>
    <phoneticPr fontId="18" type="noConversion"/>
  </si>
  <si>
    <t>S2C2</t>
    <phoneticPr fontId="18" type="noConversion"/>
  </si>
  <si>
    <t>ST3Connect2Area</t>
    <phoneticPr fontId="18" type="noConversion"/>
  </si>
  <si>
    <t>S3C2</t>
    <phoneticPr fontId="18" type="noConversion"/>
  </si>
  <si>
    <t>ST4Connect2Area</t>
    <phoneticPr fontId="18" type="noConversion"/>
  </si>
  <si>
    <t>S4C2</t>
    <phoneticPr fontId="18" type="noConversion"/>
  </si>
  <si>
    <t>ST5Connect2Area</t>
    <phoneticPr fontId="18" type="noConversion"/>
  </si>
  <si>
    <t>S5C2</t>
    <phoneticPr fontId="18" type="noConversion"/>
  </si>
  <si>
    <t>ST6Connect2Area</t>
    <phoneticPr fontId="18" type="noConversion"/>
  </si>
  <si>
    <t>S6C2</t>
    <phoneticPr fontId="18" type="noConversion"/>
  </si>
  <si>
    <t>ST7Connect2Area</t>
    <phoneticPr fontId="18" type="noConversion"/>
  </si>
  <si>
    <t>S7C2</t>
    <phoneticPr fontId="18" type="noConversion"/>
  </si>
  <si>
    <t>ST8Connect2Area</t>
    <phoneticPr fontId="18" type="noConversion"/>
  </si>
  <si>
    <t>S8P3</t>
    <phoneticPr fontId="18" type="noConversion"/>
  </si>
  <si>
    <t>S8C1</t>
    <phoneticPr fontId="18" type="noConversion"/>
  </si>
  <si>
    <t>S8C2</t>
    <phoneticPr fontId="18" type="noConversion"/>
  </si>
  <si>
    <t>ST9Connect2Area</t>
    <phoneticPr fontId="18" type="noConversion"/>
  </si>
  <si>
    <t>S9P3</t>
    <phoneticPr fontId="18" type="noConversion"/>
  </si>
  <si>
    <t>S9C2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</si>
</sst>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1504-B951-4F1D-A034-DA0B86FDB2F6}">
  <dimension ref="A1:K109"/>
  <sheetViews>
    <sheetView tabSelected="1" zoomScaleNormal="100" workbookViewId="0">
      <selection activeCell="H18" sqref="H18:K18"/>
    </sheetView>
  </sheetViews>
  <sheetFormatPr defaultRowHeight="14.25" x14ac:dyDescent="0.2"/>
  <cols>
    <col min="1" max="7" width="19.75" style="7" customWidth="1"/>
    <col min="8" max="8" width="25.5" style="7" customWidth="1"/>
    <col min="9" max="9" width="25.25" style="7" customWidth="1"/>
    <col min="10" max="10" width="28.75" style="7" customWidth="1"/>
    <col min="11" max="11" width="23.25" style="7" customWidth="1"/>
    <col min="12" max="16384" width="9" style="7"/>
  </cols>
  <sheetData>
    <row r="1" spans="1:11" ht="15" thickBot="1" x14ac:dyDescent="0.25">
      <c r="A1" s="7" t="s">
        <v>132</v>
      </c>
      <c r="B1" s="7" t="s">
        <v>0</v>
      </c>
      <c r="C1" s="7" t="s">
        <v>4</v>
      </c>
      <c r="D1" s="7" t="s">
        <v>28</v>
      </c>
      <c r="E1" s="7" t="s">
        <v>26</v>
      </c>
      <c r="F1" s="7" t="s">
        <v>42</v>
      </c>
      <c r="G1" s="7" t="s">
        <v>43</v>
      </c>
      <c r="H1" s="7" t="s">
        <v>44</v>
      </c>
      <c r="I1" s="7" t="s">
        <v>121</v>
      </c>
      <c r="J1" s="7" t="s">
        <v>122</v>
      </c>
      <c r="K1" s="7" t="s">
        <v>123</v>
      </c>
    </row>
    <row r="2" spans="1:11" x14ac:dyDescent="0.2">
      <c r="A2" s="8">
        <v>0</v>
      </c>
      <c r="B2" s="9">
        <v>0</v>
      </c>
      <c r="C2" s="9" t="s">
        <v>27</v>
      </c>
      <c r="D2" s="9" t="s">
        <v>142</v>
      </c>
      <c r="E2" s="9">
        <v>0</v>
      </c>
      <c r="F2" s="9"/>
      <c r="G2" s="9"/>
      <c r="H2" s="9">
        <v>4.8</v>
      </c>
      <c r="I2" s="9">
        <v>0.32</v>
      </c>
      <c r="J2" s="9">
        <f>H2 + CS!B5</f>
        <v>4.96</v>
      </c>
      <c r="K2" s="10">
        <f>I2 + CS!B6</f>
        <v>0.496</v>
      </c>
    </row>
    <row r="3" spans="1:11" x14ac:dyDescent="0.2">
      <c r="A3" s="11">
        <v>1</v>
      </c>
      <c r="B3" s="7">
        <v>2</v>
      </c>
      <c r="C3" s="7" t="s">
        <v>124</v>
      </c>
      <c r="D3" s="7" t="s">
        <v>125</v>
      </c>
      <c r="E3" s="7">
        <v>0</v>
      </c>
      <c r="H3" s="7">
        <v>0</v>
      </c>
      <c r="I3" s="7">
        <v>0.32</v>
      </c>
      <c r="J3" s="7">
        <v>4.68</v>
      </c>
      <c r="K3" s="12">
        <v>0.48</v>
      </c>
    </row>
    <row r="4" spans="1:11" x14ac:dyDescent="0.2">
      <c r="A4" s="11">
        <v>2</v>
      </c>
      <c r="B4" s="7">
        <v>1</v>
      </c>
      <c r="C4" s="7" t="s">
        <v>156</v>
      </c>
      <c r="D4" s="7" t="s">
        <v>157</v>
      </c>
      <c r="E4" s="7">
        <v>0</v>
      </c>
      <c r="H4" s="7">
        <v>2.2799999999999998</v>
      </c>
      <c r="I4" s="7">
        <v>0</v>
      </c>
      <c r="J4" s="7">
        <v>2.52</v>
      </c>
      <c r="K4" s="12">
        <v>0.16</v>
      </c>
    </row>
    <row r="5" spans="1:11" x14ac:dyDescent="0.2">
      <c r="A5" s="11">
        <v>3</v>
      </c>
      <c r="B5" s="7">
        <v>65</v>
      </c>
      <c r="C5" s="7" t="s">
        <v>140</v>
      </c>
      <c r="D5" s="7" t="s">
        <v>141</v>
      </c>
      <c r="E5" s="7">
        <v>0</v>
      </c>
      <c r="H5" s="7">
        <v>6.35</v>
      </c>
      <c r="I5" s="7">
        <v>0.37</v>
      </c>
      <c r="J5" s="7">
        <v>6.47</v>
      </c>
      <c r="K5" s="12">
        <v>0.48</v>
      </c>
    </row>
    <row r="6" spans="1:11" x14ac:dyDescent="0.2">
      <c r="A6" s="7">
        <v>4</v>
      </c>
      <c r="B6" s="7">
        <v>66</v>
      </c>
      <c r="C6" s="7" t="s">
        <v>160</v>
      </c>
      <c r="D6" s="7" t="s">
        <v>161</v>
      </c>
      <c r="E6" s="7">
        <v>0</v>
      </c>
      <c r="H6" s="7">
        <v>0</v>
      </c>
      <c r="I6" s="7">
        <v>0</v>
      </c>
      <c r="J6" s="7">
        <v>0</v>
      </c>
      <c r="K6" s="12">
        <v>0</v>
      </c>
    </row>
    <row r="7" spans="1:11" x14ac:dyDescent="0.2">
      <c r="A7" s="7">
        <v>5</v>
      </c>
      <c r="B7" s="7">
        <v>67</v>
      </c>
      <c r="C7" s="7" t="s">
        <v>158</v>
      </c>
      <c r="D7" s="7" t="s">
        <v>159</v>
      </c>
      <c r="E7" s="7">
        <v>0</v>
      </c>
      <c r="H7" s="7">
        <v>0</v>
      </c>
      <c r="I7" s="7">
        <v>0</v>
      </c>
      <c r="J7" s="7">
        <v>0</v>
      </c>
      <c r="K7" s="12">
        <v>0</v>
      </c>
    </row>
    <row r="8" spans="1:11" x14ac:dyDescent="0.2">
      <c r="A8" s="7">
        <v>6</v>
      </c>
      <c r="E8" s="7">
        <v>0</v>
      </c>
      <c r="K8" s="12" t="s">
        <v>162</v>
      </c>
    </row>
    <row r="9" spans="1:11" x14ac:dyDescent="0.2">
      <c r="A9" s="7">
        <v>7</v>
      </c>
      <c r="E9" s="7">
        <v>0</v>
      </c>
      <c r="K9" s="12"/>
    </row>
    <row r="10" spans="1:11" x14ac:dyDescent="0.2">
      <c r="A10" s="7">
        <v>8</v>
      </c>
      <c r="E10" s="7">
        <v>0</v>
      </c>
      <c r="K10" s="12"/>
    </row>
    <row r="11" spans="1:11" ht="15" thickBot="1" x14ac:dyDescent="0.25">
      <c r="A11" s="7">
        <v>9</v>
      </c>
      <c r="E11" s="7">
        <v>0</v>
      </c>
      <c r="K11" s="12"/>
    </row>
    <row r="12" spans="1:11" x14ac:dyDescent="0.2">
      <c r="A12" s="11">
        <v>10</v>
      </c>
      <c r="B12" s="9">
        <v>45</v>
      </c>
      <c r="C12" s="9" t="s">
        <v>163</v>
      </c>
      <c r="D12" s="9" t="s">
        <v>23</v>
      </c>
      <c r="E12" s="9">
        <v>1</v>
      </c>
      <c r="F12" s="9"/>
      <c r="G12" s="9"/>
      <c r="H12" s="9">
        <f>J13</f>
        <v>6.2240000000000002</v>
      </c>
      <c r="I12" s="9">
        <v>0.16</v>
      </c>
      <c r="J12" s="9">
        <f>H12 + CS!B5</f>
        <v>6.3840000000000003</v>
      </c>
      <c r="K12" s="10">
        <f>I12 + CS!B6</f>
        <v>0.33599999999999997</v>
      </c>
    </row>
    <row r="13" spans="1:11" x14ac:dyDescent="0.2">
      <c r="A13" s="7">
        <v>11</v>
      </c>
      <c r="B13" s="7">
        <v>3</v>
      </c>
      <c r="C13" s="7" t="s">
        <v>29</v>
      </c>
      <c r="D13" s="7" t="s">
        <v>1</v>
      </c>
      <c r="E13" s="7">
        <v>1</v>
      </c>
      <c r="H13" s="7">
        <f>CS!B2 + CS!B3 * (E12 - 1) * CS!B4</f>
        <v>6.0640000000000001</v>
      </c>
      <c r="I13" s="7">
        <v>0</v>
      </c>
      <c r="J13" s="7">
        <f>H13+CS!B5</f>
        <v>6.2240000000000002</v>
      </c>
      <c r="K13" s="12">
        <f>I13+CS!B6</f>
        <v>0.17599999999999999</v>
      </c>
    </row>
    <row r="14" spans="1:11" x14ac:dyDescent="0.2">
      <c r="A14" s="7">
        <v>12</v>
      </c>
      <c r="B14" s="7">
        <v>4</v>
      </c>
      <c r="C14" s="7" t="s">
        <v>32</v>
      </c>
      <c r="D14" s="7" t="s">
        <v>2</v>
      </c>
      <c r="E14" s="7">
        <v>1</v>
      </c>
      <c r="H14" s="7">
        <f>H13 - CS!B5</f>
        <v>5.9039999999999999</v>
      </c>
      <c r="I14" s="7">
        <v>0</v>
      </c>
      <c r="J14" s="7">
        <f>H14+CS!B5</f>
        <v>6.0640000000000001</v>
      </c>
      <c r="K14" s="12">
        <f>I14+CS!B6</f>
        <v>0.17599999999999999</v>
      </c>
    </row>
    <row r="15" spans="1:11" x14ac:dyDescent="0.2">
      <c r="A15" s="7">
        <v>13</v>
      </c>
      <c r="B15" s="7">
        <v>5</v>
      </c>
      <c r="C15" s="7" t="s">
        <v>33</v>
      </c>
      <c r="D15" s="7" t="s">
        <v>3</v>
      </c>
      <c r="E15" s="7">
        <v>1</v>
      </c>
      <c r="H15" s="7">
        <f>H14 - CS!B5</f>
        <v>5.7439999999999998</v>
      </c>
      <c r="I15" s="7">
        <v>0</v>
      </c>
      <c r="J15" s="7">
        <f>H15+CS!B5</f>
        <v>5.9039999999999999</v>
      </c>
      <c r="K15" s="12">
        <f>I15+CS!B6</f>
        <v>0.17599999999999999</v>
      </c>
    </row>
    <row r="16" spans="1:11" x14ac:dyDescent="0.2">
      <c r="A16" s="7">
        <v>14</v>
      </c>
      <c r="B16" s="7">
        <v>24</v>
      </c>
      <c r="C16" s="7" t="s">
        <v>34</v>
      </c>
      <c r="D16" s="7" t="s">
        <v>7</v>
      </c>
      <c r="E16" s="7">
        <v>1</v>
      </c>
      <c r="H16" s="7">
        <f>H13</f>
        <v>6.0640000000000001</v>
      </c>
      <c r="I16" s="7">
        <v>0.16</v>
      </c>
      <c r="J16" s="7">
        <f>H16+CS!B5</f>
        <v>6.2240000000000002</v>
      </c>
      <c r="K16" s="12">
        <f>I16+CS!B6</f>
        <v>0.33599999999999997</v>
      </c>
    </row>
    <row r="17" spans="1:11" x14ac:dyDescent="0.2">
      <c r="A17" s="7">
        <v>15</v>
      </c>
      <c r="B17" s="7">
        <v>25</v>
      </c>
      <c r="C17" s="7" t="s">
        <v>37</v>
      </c>
      <c r="D17" s="7" t="s">
        <v>8</v>
      </c>
      <c r="E17" s="7">
        <v>1</v>
      </c>
      <c r="H17" s="7">
        <f>H14</f>
        <v>5.9039999999999999</v>
      </c>
      <c r="I17" s="7">
        <v>0.16</v>
      </c>
      <c r="J17" s="7">
        <f>H17+CS!B5</f>
        <v>6.0640000000000001</v>
      </c>
      <c r="K17" s="12">
        <f>I17+CS!B6</f>
        <v>0.33599999999999997</v>
      </c>
    </row>
    <row r="18" spans="1:11" x14ac:dyDescent="0.2">
      <c r="A18" s="7">
        <v>16</v>
      </c>
      <c r="B18" s="7">
        <v>26</v>
      </c>
      <c r="C18" s="7" t="s">
        <v>38</v>
      </c>
      <c r="D18" s="7" t="s">
        <v>9</v>
      </c>
      <c r="E18" s="7">
        <v>1</v>
      </c>
      <c r="H18" s="7">
        <f>H15</f>
        <v>5.7439999999999998</v>
      </c>
      <c r="I18" s="7">
        <v>0.16</v>
      </c>
      <c r="J18" s="7">
        <f>H18+CS!B5</f>
        <v>5.9039999999999999</v>
      </c>
      <c r="K18" s="12">
        <f>I18+CS!B6</f>
        <v>0.33599999999999997</v>
      </c>
    </row>
    <row r="19" spans="1:11" x14ac:dyDescent="0.2">
      <c r="A19" s="11">
        <v>17</v>
      </c>
      <c r="B19" s="7">
        <v>59</v>
      </c>
      <c r="C19" s="7" t="s">
        <v>39</v>
      </c>
      <c r="D19" s="7" t="s">
        <v>10</v>
      </c>
      <c r="E19" s="7">
        <v>1</v>
      </c>
      <c r="H19" s="7">
        <f>H13</f>
        <v>6.0640000000000001</v>
      </c>
      <c r="I19" s="7">
        <v>0.32</v>
      </c>
      <c r="J19" s="7">
        <f>H19+CS!B5</f>
        <v>6.2240000000000002</v>
      </c>
      <c r="K19" s="12">
        <f>I19+CS!B6</f>
        <v>0.496</v>
      </c>
    </row>
    <row r="20" spans="1:11" x14ac:dyDescent="0.2">
      <c r="A20" s="7">
        <v>18</v>
      </c>
      <c r="B20" s="7">
        <v>60</v>
      </c>
      <c r="C20" s="7" t="s">
        <v>40</v>
      </c>
      <c r="D20" s="7" t="s">
        <v>11</v>
      </c>
      <c r="E20" s="7">
        <v>1</v>
      </c>
      <c r="H20" s="7">
        <f>H14</f>
        <v>5.9039999999999999</v>
      </c>
      <c r="I20" s="7">
        <v>0.32</v>
      </c>
      <c r="J20" s="7">
        <f>H20+CS!B5</f>
        <v>6.0640000000000001</v>
      </c>
      <c r="K20" s="12">
        <f>I20+CS!B6</f>
        <v>0.496</v>
      </c>
    </row>
    <row r="21" spans="1:11" x14ac:dyDescent="0.2">
      <c r="A21" s="7">
        <v>19</v>
      </c>
      <c r="B21" s="7">
        <v>61</v>
      </c>
      <c r="C21" s="7" t="s">
        <v>41</v>
      </c>
      <c r="D21" s="7" t="s">
        <v>12</v>
      </c>
      <c r="E21" s="7">
        <v>1</v>
      </c>
      <c r="H21" s="7">
        <f>H15</f>
        <v>5.7439999999999998</v>
      </c>
      <c r="I21" s="7">
        <v>0.32</v>
      </c>
      <c r="J21" s="7">
        <f>H21+CS!B5</f>
        <v>5.9039999999999999</v>
      </c>
      <c r="K21" s="12">
        <f>I21+CS!B6</f>
        <v>0.496</v>
      </c>
    </row>
    <row r="22" spans="1:11" ht="15" thickBot="1" x14ac:dyDescent="0.25">
      <c r="A22" s="7">
        <v>20</v>
      </c>
      <c r="B22" s="7">
        <v>75</v>
      </c>
      <c r="C22" s="7" t="s">
        <v>164</v>
      </c>
      <c r="D22" s="7" t="s">
        <v>165</v>
      </c>
      <c r="E22" s="7">
        <v>1</v>
      </c>
      <c r="H22" s="7">
        <f>H12</f>
        <v>6.2240000000000002</v>
      </c>
      <c r="I22" s="7">
        <v>0</v>
      </c>
      <c r="J22" s="7">
        <f>H22+CS!B5</f>
        <v>6.3840000000000003</v>
      </c>
      <c r="K22" s="12">
        <f>I22+CS!B6</f>
        <v>0.17599999999999999</v>
      </c>
    </row>
    <row r="23" spans="1:11" x14ac:dyDescent="0.2">
      <c r="A23" s="7">
        <v>21</v>
      </c>
      <c r="B23" s="9">
        <v>46</v>
      </c>
      <c r="C23" s="9" t="s">
        <v>133</v>
      </c>
      <c r="D23" s="9" t="s">
        <v>24</v>
      </c>
      <c r="E23" s="9">
        <v>2</v>
      </c>
      <c r="F23" s="9"/>
      <c r="G23" s="9"/>
      <c r="H23" s="9">
        <f>J24</f>
        <v>5.5040000000000004</v>
      </c>
      <c r="I23" s="9">
        <v>0.16</v>
      </c>
      <c r="J23" s="9">
        <f>H23 + CS!B5</f>
        <v>5.6640000000000006</v>
      </c>
      <c r="K23" s="10">
        <f>I23 + CS!B6</f>
        <v>0.33599999999999997</v>
      </c>
    </row>
    <row r="24" spans="1:11" x14ac:dyDescent="0.2">
      <c r="A24" s="7">
        <v>22</v>
      </c>
      <c r="B24" s="7">
        <v>6</v>
      </c>
      <c r="C24" s="7" t="s">
        <v>45</v>
      </c>
      <c r="D24" s="7" t="s">
        <v>13</v>
      </c>
      <c r="E24" s="7">
        <v>2</v>
      </c>
      <c r="H24" s="7">
        <f>CS!B2 + CS!B3 * (E23 - 1) * CS!B4</f>
        <v>5.3440000000000003</v>
      </c>
      <c r="I24" s="7">
        <v>0</v>
      </c>
      <c r="J24" s="7">
        <f>H24 + CS!B5</f>
        <v>5.5040000000000004</v>
      </c>
      <c r="K24" s="12">
        <f>I24 + CS!B6</f>
        <v>0.17599999999999999</v>
      </c>
    </row>
    <row r="25" spans="1:11" x14ac:dyDescent="0.2">
      <c r="A25" s="7">
        <v>23</v>
      </c>
      <c r="B25" s="7">
        <v>7</v>
      </c>
      <c r="C25" s="7" t="s">
        <v>30</v>
      </c>
      <c r="D25" s="7" t="s">
        <v>5</v>
      </c>
      <c r="E25" s="7">
        <v>2</v>
      </c>
      <c r="H25" s="7">
        <f>H24 - CS!B5</f>
        <v>5.1840000000000002</v>
      </c>
      <c r="I25" s="7">
        <v>0</v>
      </c>
      <c r="J25" s="7">
        <f>H25 + CS!B5</f>
        <v>5.3440000000000003</v>
      </c>
      <c r="K25" s="12">
        <f>I25 + CS!B6</f>
        <v>0.17599999999999999</v>
      </c>
    </row>
    <row r="26" spans="1:11" x14ac:dyDescent="0.2">
      <c r="A26" s="11">
        <v>24</v>
      </c>
      <c r="B26" s="7">
        <v>8</v>
      </c>
      <c r="C26" s="7" t="s">
        <v>46</v>
      </c>
      <c r="D26" s="7" t="s">
        <v>14</v>
      </c>
      <c r="E26" s="7">
        <v>2</v>
      </c>
      <c r="H26" s="7">
        <f>H25 - CS!B5</f>
        <v>5.024</v>
      </c>
      <c r="I26" s="7">
        <v>0</v>
      </c>
      <c r="J26" s="7">
        <f>H26 + CS!B5</f>
        <v>5.1840000000000002</v>
      </c>
      <c r="K26" s="12">
        <f>I26 + CS!B6</f>
        <v>0.17599999999999999</v>
      </c>
    </row>
    <row r="27" spans="1:11" x14ac:dyDescent="0.2">
      <c r="A27" s="7">
        <v>25</v>
      </c>
      <c r="B27" s="7">
        <v>27</v>
      </c>
      <c r="C27" s="7" t="s">
        <v>47</v>
      </c>
      <c r="D27" s="7" t="s">
        <v>15</v>
      </c>
      <c r="E27" s="7">
        <v>2</v>
      </c>
      <c r="H27" s="7">
        <f>H24</f>
        <v>5.3440000000000003</v>
      </c>
      <c r="I27" s="7">
        <v>0.16</v>
      </c>
      <c r="J27" s="7">
        <f>H27 + CS!B5</f>
        <v>5.5040000000000004</v>
      </c>
      <c r="K27" s="12">
        <f>I27 + CS!B6</f>
        <v>0.33599999999999997</v>
      </c>
    </row>
    <row r="28" spans="1:11" x14ac:dyDescent="0.2">
      <c r="A28" s="7">
        <v>26</v>
      </c>
      <c r="B28" s="7">
        <v>28</v>
      </c>
      <c r="C28" s="7" t="s">
        <v>35</v>
      </c>
      <c r="D28" s="7" t="s">
        <v>16</v>
      </c>
      <c r="E28" s="7">
        <v>2</v>
      </c>
      <c r="H28" s="7">
        <f t="shared" ref="H28:H32" si="0">H25</f>
        <v>5.1840000000000002</v>
      </c>
      <c r="I28" s="7">
        <v>0.16</v>
      </c>
      <c r="J28" s="7">
        <f>H28 + CS!B5</f>
        <v>5.3440000000000003</v>
      </c>
      <c r="K28" s="12">
        <f>I28 + CS!B6</f>
        <v>0.33599999999999997</v>
      </c>
    </row>
    <row r="29" spans="1:11" x14ac:dyDescent="0.2">
      <c r="A29" s="7">
        <v>27</v>
      </c>
      <c r="B29" s="7">
        <v>29</v>
      </c>
      <c r="C29" s="7" t="s">
        <v>48</v>
      </c>
      <c r="D29" s="7" t="s">
        <v>17</v>
      </c>
      <c r="E29" s="7">
        <v>2</v>
      </c>
      <c r="H29" s="7">
        <f t="shared" si="0"/>
        <v>5.024</v>
      </c>
      <c r="I29" s="7">
        <v>0.16</v>
      </c>
      <c r="J29" s="7">
        <f>H29 + CS!B5</f>
        <v>5.1840000000000002</v>
      </c>
      <c r="K29" s="12">
        <f>I29 + CS!B6</f>
        <v>0.33599999999999997</v>
      </c>
    </row>
    <row r="30" spans="1:11" x14ac:dyDescent="0.2">
      <c r="A30" s="7">
        <v>28</v>
      </c>
      <c r="B30" s="7">
        <v>62</v>
      </c>
      <c r="C30" s="7" t="s">
        <v>126</v>
      </c>
      <c r="D30" s="7" t="s">
        <v>129</v>
      </c>
      <c r="E30" s="7">
        <v>2</v>
      </c>
      <c r="H30" s="7">
        <f t="shared" si="0"/>
        <v>5.3440000000000003</v>
      </c>
      <c r="I30" s="7">
        <v>0.32</v>
      </c>
      <c r="J30" s="7">
        <f>H30 + CS!B5</f>
        <v>5.5040000000000004</v>
      </c>
      <c r="K30" s="12">
        <f>I30 + CS!B6</f>
        <v>0.496</v>
      </c>
    </row>
    <row r="31" spans="1:11" x14ac:dyDescent="0.2">
      <c r="A31" s="7">
        <v>29</v>
      </c>
      <c r="B31" s="7">
        <v>63</v>
      </c>
      <c r="C31" s="7" t="s">
        <v>127</v>
      </c>
      <c r="D31" s="7" t="s">
        <v>130</v>
      </c>
      <c r="E31" s="7">
        <v>2</v>
      </c>
      <c r="H31" s="7">
        <f t="shared" si="0"/>
        <v>5.1840000000000002</v>
      </c>
      <c r="I31" s="7">
        <v>0.32</v>
      </c>
      <c r="J31" s="7">
        <f>H31 + CS!B5</f>
        <v>5.3440000000000003</v>
      </c>
      <c r="K31" s="12">
        <f>I31 + CS!B6</f>
        <v>0.496</v>
      </c>
    </row>
    <row r="32" spans="1:11" x14ac:dyDescent="0.2">
      <c r="A32" s="7">
        <v>30</v>
      </c>
      <c r="B32" s="7">
        <v>64</v>
      </c>
      <c r="C32" s="7" t="s">
        <v>128</v>
      </c>
      <c r="D32" s="7" t="s">
        <v>131</v>
      </c>
      <c r="E32" s="7">
        <v>2</v>
      </c>
      <c r="H32" s="7">
        <f t="shared" si="0"/>
        <v>5.024</v>
      </c>
      <c r="I32" s="7">
        <v>0.32</v>
      </c>
      <c r="J32" s="7">
        <f>H32 + CS!B5</f>
        <v>5.1840000000000002</v>
      </c>
      <c r="K32" s="12">
        <f>I32 + CS!B6</f>
        <v>0.496</v>
      </c>
    </row>
    <row r="33" spans="1:11" ht="15" thickBot="1" x14ac:dyDescent="0.25">
      <c r="A33" s="11">
        <v>31</v>
      </c>
      <c r="B33" s="7">
        <v>76</v>
      </c>
      <c r="C33" s="7" t="s">
        <v>166</v>
      </c>
      <c r="D33" s="7" t="s">
        <v>167</v>
      </c>
      <c r="E33" s="7">
        <v>2</v>
      </c>
      <c r="H33" s="7">
        <f>H23</f>
        <v>5.5040000000000004</v>
      </c>
      <c r="I33" s="7">
        <v>0</v>
      </c>
      <c r="J33" s="7">
        <f>H33 + CS!B5</f>
        <v>5.6640000000000006</v>
      </c>
      <c r="K33" s="12">
        <f>I33 + CS!B6</f>
        <v>0.17599999999999999</v>
      </c>
    </row>
    <row r="34" spans="1:11" x14ac:dyDescent="0.2">
      <c r="A34" s="7">
        <v>32</v>
      </c>
      <c r="B34" s="9">
        <v>47</v>
      </c>
      <c r="C34" s="9" t="s">
        <v>134</v>
      </c>
      <c r="D34" s="9" t="s">
        <v>25</v>
      </c>
      <c r="E34" s="9">
        <v>3</v>
      </c>
      <c r="F34" s="9"/>
      <c r="G34" s="9"/>
      <c r="H34" s="9">
        <f>J35</f>
        <v>4.7840000000000007</v>
      </c>
      <c r="I34" s="9">
        <v>0.16</v>
      </c>
      <c r="J34" s="9">
        <f>H34 + CS!B5</f>
        <v>4.9440000000000008</v>
      </c>
      <c r="K34" s="10">
        <f>I34 + CS!B6</f>
        <v>0.33599999999999997</v>
      </c>
    </row>
    <row r="35" spans="1:11" x14ac:dyDescent="0.2">
      <c r="A35" s="7">
        <v>33</v>
      </c>
      <c r="B35" s="7">
        <v>9</v>
      </c>
      <c r="C35" s="7" t="s">
        <v>49</v>
      </c>
      <c r="D35" s="7" t="s">
        <v>18</v>
      </c>
      <c r="E35" s="7">
        <v>3</v>
      </c>
      <c r="H35" s="7">
        <f>CS!B2 + CS!B3 * (E35 - 1) * CS!B4</f>
        <v>4.6240000000000006</v>
      </c>
      <c r="I35" s="7">
        <v>0</v>
      </c>
      <c r="J35" s="7">
        <f>H35 + CS!B5</f>
        <v>4.7840000000000007</v>
      </c>
      <c r="K35" s="12">
        <f>I35 + CS!B6</f>
        <v>0.17599999999999999</v>
      </c>
    </row>
    <row r="36" spans="1:11" x14ac:dyDescent="0.2">
      <c r="A36" s="7">
        <v>34</v>
      </c>
      <c r="B36" s="7">
        <v>10</v>
      </c>
      <c r="C36" s="7" t="s">
        <v>50</v>
      </c>
      <c r="D36" s="7" t="s">
        <v>19</v>
      </c>
      <c r="E36" s="7">
        <v>3</v>
      </c>
      <c r="H36" s="7">
        <f>H35-CS!B5</f>
        <v>4.4640000000000004</v>
      </c>
      <c r="I36" s="7">
        <v>0</v>
      </c>
      <c r="J36" s="7">
        <f>H36 + CS!B5</f>
        <v>4.6240000000000006</v>
      </c>
      <c r="K36" s="12">
        <f>I36 + CS!B6</f>
        <v>0.17599999999999999</v>
      </c>
    </row>
    <row r="37" spans="1:11" x14ac:dyDescent="0.2">
      <c r="A37" s="7">
        <v>35</v>
      </c>
      <c r="B37" s="7">
        <v>11</v>
      </c>
      <c r="C37" s="7" t="s">
        <v>31</v>
      </c>
      <c r="D37" s="7" t="s">
        <v>6</v>
      </c>
      <c r="E37" s="7">
        <v>3</v>
      </c>
      <c r="H37" s="7">
        <f>H36 - CS!B5</f>
        <v>4.3040000000000003</v>
      </c>
      <c r="I37" s="7">
        <v>0</v>
      </c>
      <c r="J37" s="7">
        <f>H37 + CS!B5</f>
        <v>4.4640000000000004</v>
      </c>
      <c r="K37" s="12">
        <f>I37 + CS!B6</f>
        <v>0.17599999999999999</v>
      </c>
    </row>
    <row r="38" spans="1:11" x14ac:dyDescent="0.2">
      <c r="A38" s="7">
        <v>36</v>
      </c>
      <c r="B38" s="7">
        <v>30</v>
      </c>
      <c r="C38" s="7" t="s">
        <v>51</v>
      </c>
      <c r="D38" s="7" t="s">
        <v>20</v>
      </c>
      <c r="E38" s="7">
        <v>3</v>
      </c>
      <c r="H38" s="7">
        <f>H35</f>
        <v>4.6240000000000006</v>
      </c>
      <c r="I38" s="7">
        <v>0.16</v>
      </c>
      <c r="J38" s="7">
        <f>H38 + CS!B5</f>
        <v>4.7840000000000007</v>
      </c>
      <c r="K38" s="12">
        <f>I38 + CS!B6</f>
        <v>0.33599999999999997</v>
      </c>
    </row>
    <row r="39" spans="1:11" x14ac:dyDescent="0.2">
      <c r="A39" s="7">
        <v>37</v>
      </c>
      <c r="B39" s="7">
        <v>31</v>
      </c>
      <c r="C39" s="7" t="s">
        <v>52</v>
      </c>
      <c r="D39" s="7" t="s">
        <v>21</v>
      </c>
      <c r="E39" s="7">
        <v>3</v>
      </c>
      <c r="H39" s="7">
        <f t="shared" ref="H39:H40" si="1">H36</f>
        <v>4.4640000000000004</v>
      </c>
      <c r="I39" s="7">
        <v>0.16</v>
      </c>
      <c r="J39" s="7">
        <f>H39 + CS!B5</f>
        <v>4.6240000000000006</v>
      </c>
      <c r="K39" s="12">
        <f>I39 + CS!B6</f>
        <v>0.33599999999999997</v>
      </c>
    </row>
    <row r="40" spans="1:11" x14ac:dyDescent="0.2">
      <c r="A40" s="11">
        <v>38</v>
      </c>
      <c r="B40" s="7">
        <v>32</v>
      </c>
      <c r="C40" s="7" t="s">
        <v>36</v>
      </c>
      <c r="D40" s="7" t="s">
        <v>22</v>
      </c>
      <c r="E40" s="7">
        <v>3</v>
      </c>
      <c r="H40" s="7">
        <f t="shared" si="1"/>
        <v>4.3040000000000003</v>
      </c>
      <c r="I40" s="7">
        <v>0.16</v>
      </c>
      <c r="J40" s="7">
        <f>H40 + CS!B5</f>
        <v>4.4640000000000004</v>
      </c>
      <c r="K40" s="12">
        <f>I40 + CS!B6</f>
        <v>0.33599999999999997</v>
      </c>
    </row>
    <row r="41" spans="1:11" x14ac:dyDescent="0.2">
      <c r="A41" s="7">
        <v>39</v>
      </c>
      <c r="E41" s="7">
        <v>3</v>
      </c>
      <c r="K41" s="12"/>
    </row>
    <row r="42" spans="1:11" x14ac:dyDescent="0.2">
      <c r="A42" s="7">
        <v>40</v>
      </c>
      <c r="E42" s="7">
        <v>3</v>
      </c>
      <c r="K42" s="12"/>
    </row>
    <row r="43" spans="1:11" x14ac:dyDescent="0.2">
      <c r="A43" s="7">
        <v>41</v>
      </c>
      <c r="E43" s="7">
        <v>3</v>
      </c>
      <c r="K43" s="12"/>
    </row>
    <row r="44" spans="1:11" ht="15" thickBot="1" x14ac:dyDescent="0.25">
      <c r="A44" s="7">
        <v>42</v>
      </c>
      <c r="B44" s="13">
        <v>77</v>
      </c>
      <c r="C44" s="13" t="s">
        <v>168</v>
      </c>
      <c r="D44" s="13" t="s">
        <v>169</v>
      </c>
      <c r="E44" s="13">
        <v>3</v>
      </c>
      <c r="F44" s="13"/>
      <c r="G44" s="13"/>
      <c r="H44" s="7">
        <f>H34</f>
        <v>4.7840000000000007</v>
      </c>
      <c r="I44" s="7">
        <v>0</v>
      </c>
      <c r="J44" s="13">
        <f>H44 + CS!B5</f>
        <v>4.9440000000000008</v>
      </c>
      <c r="K44" s="14">
        <f>I44 + CS!B6</f>
        <v>0.17599999999999999</v>
      </c>
    </row>
    <row r="45" spans="1:11" x14ac:dyDescent="0.2">
      <c r="A45" s="7">
        <v>43</v>
      </c>
      <c r="B45" s="9">
        <v>48</v>
      </c>
      <c r="C45" s="9" t="s">
        <v>135</v>
      </c>
      <c r="D45" s="9" t="s">
        <v>83</v>
      </c>
      <c r="E45" s="9">
        <v>4</v>
      </c>
      <c r="F45" s="9"/>
      <c r="G45" s="9"/>
      <c r="H45" s="9">
        <f>J46</f>
        <v>4.0640000000000001</v>
      </c>
      <c r="I45" s="9">
        <v>0.16</v>
      </c>
      <c r="J45" s="7">
        <f>H45 + CS!B5</f>
        <v>4.2240000000000002</v>
      </c>
      <c r="K45" s="12">
        <f>I45 + CS!B6</f>
        <v>0.33599999999999997</v>
      </c>
    </row>
    <row r="46" spans="1:11" x14ac:dyDescent="0.2">
      <c r="A46" s="7">
        <v>44</v>
      </c>
      <c r="B46" s="7">
        <v>12</v>
      </c>
      <c r="C46" s="7" t="s">
        <v>53</v>
      </c>
      <c r="D46" s="7" t="s">
        <v>84</v>
      </c>
      <c r="E46" s="7">
        <v>4</v>
      </c>
      <c r="H46" s="7">
        <f>CS!B2 + CS!B3 * (E46 - 1) * CS!B4</f>
        <v>3.9039999999999999</v>
      </c>
      <c r="I46" s="7">
        <v>0</v>
      </c>
      <c r="J46" s="7">
        <f>H46 + CS!B5</f>
        <v>4.0640000000000001</v>
      </c>
      <c r="K46" s="12">
        <f>I46 + CS!B6</f>
        <v>0.17599999999999999</v>
      </c>
    </row>
    <row r="47" spans="1:11" x14ac:dyDescent="0.2">
      <c r="A47" s="11">
        <v>45</v>
      </c>
      <c r="B47" s="7">
        <v>13</v>
      </c>
      <c r="C47" s="7" t="s">
        <v>54</v>
      </c>
      <c r="D47" s="7" t="s">
        <v>85</v>
      </c>
      <c r="E47" s="7">
        <v>4</v>
      </c>
      <c r="H47" s="7">
        <f>H46-CS!B5</f>
        <v>3.7439999999999998</v>
      </c>
      <c r="I47" s="7">
        <v>0</v>
      </c>
      <c r="J47" s="7">
        <f>H47 + CS!B5</f>
        <v>3.9039999999999999</v>
      </c>
      <c r="K47" s="12">
        <f>I47 + CS!B6</f>
        <v>0.17599999999999999</v>
      </c>
    </row>
    <row r="48" spans="1:11" x14ac:dyDescent="0.2">
      <c r="A48" s="7">
        <v>46</v>
      </c>
      <c r="B48" s="7">
        <v>14</v>
      </c>
      <c r="C48" s="7" t="s">
        <v>55</v>
      </c>
      <c r="D48" s="7" t="s">
        <v>86</v>
      </c>
      <c r="E48" s="7">
        <v>4</v>
      </c>
      <c r="H48" s="7">
        <f>H47-CS!B5</f>
        <v>3.5839999999999996</v>
      </c>
      <c r="I48" s="7">
        <v>0</v>
      </c>
      <c r="J48" s="7">
        <f>H48 + CS!B5</f>
        <v>3.7439999999999998</v>
      </c>
      <c r="K48" s="12">
        <f>I48 + CS!B6</f>
        <v>0.17599999999999999</v>
      </c>
    </row>
    <row r="49" spans="1:11" x14ac:dyDescent="0.2">
      <c r="A49" s="7">
        <v>47</v>
      </c>
      <c r="B49" s="7">
        <v>33</v>
      </c>
      <c r="C49" s="7" t="s">
        <v>56</v>
      </c>
      <c r="D49" s="7" t="s">
        <v>87</v>
      </c>
      <c r="E49" s="7">
        <v>4</v>
      </c>
      <c r="H49" s="7">
        <f>H46</f>
        <v>3.9039999999999999</v>
      </c>
      <c r="I49" s="7">
        <v>0.16</v>
      </c>
      <c r="J49" s="7">
        <f>H49 + CS!B5</f>
        <v>4.0640000000000001</v>
      </c>
      <c r="K49" s="12">
        <f>I49 + CS!B6</f>
        <v>0.33599999999999997</v>
      </c>
    </row>
    <row r="50" spans="1:11" x14ac:dyDescent="0.2">
      <c r="A50" s="7">
        <v>48</v>
      </c>
      <c r="B50" s="7">
        <v>34</v>
      </c>
      <c r="C50" s="7" t="s">
        <v>57</v>
      </c>
      <c r="D50" s="7" t="s">
        <v>88</v>
      </c>
      <c r="E50" s="7">
        <v>4</v>
      </c>
      <c r="H50" s="7">
        <f t="shared" ref="H50:H51" si="2">H47</f>
        <v>3.7439999999999998</v>
      </c>
      <c r="I50" s="7">
        <v>0.16</v>
      </c>
      <c r="J50" s="7">
        <f>H50 + CS!B5</f>
        <v>3.9039999999999999</v>
      </c>
      <c r="K50" s="12">
        <f>I50 + CS!B6</f>
        <v>0.33599999999999997</v>
      </c>
    </row>
    <row r="51" spans="1:11" x14ac:dyDescent="0.2">
      <c r="A51" s="7">
        <v>49</v>
      </c>
      <c r="B51" s="7">
        <v>35</v>
      </c>
      <c r="C51" s="7" t="s">
        <v>58</v>
      </c>
      <c r="D51" s="7" t="s">
        <v>89</v>
      </c>
      <c r="E51" s="7">
        <v>4</v>
      </c>
      <c r="H51" s="7">
        <f t="shared" si="2"/>
        <v>3.5839999999999996</v>
      </c>
      <c r="I51" s="7">
        <v>0.16</v>
      </c>
      <c r="J51" s="7">
        <f>H51 + CS!B5</f>
        <v>3.7439999999999998</v>
      </c>
      <c r="K51" s="12">
        <f>I51 + CS!B6</f>
        <v>0.33599999999999997</v>
      </c>
    </row>
    <row r="52" spans="1:11" x14ac:dyDescent="0.2">
      <c r="A52" s="7">
        <v>50</v>
      </c>
      <c r="E52" s="7">
        <v>4</v>
      </c>
      <c r="K52" s="12"/>
    </row>
    <row r="53" spans="1:11" x14ac:dyDescent="0.2">
      <c r="A53" s="7">
        <v>51</v>
      </c>
      <c r="E53" s="7">
        <v>4</v>
      </c>
      <c r="K53" s="12"/>
    </row>
    <row r="54" spans="1:11" ht="15" thickBot="1" x14ac:dyDescent="0.25">
      <c r="A54" s="11">
        <v>52</v>
      </c>
      <c r="B54" s="13">
        <v>78</v>
      </c>
      <c r="C54" s="13" t="s">
        <v>170</v>
      </c>
      <c r="D54" s="13" t="s">
        <v>171</v>
      </c>
      <c r="E54" s="13">
        <v>4</v>
      </c>
      <c r="F54" s="13"/>
      <c r="G54" s="13"/>
      <c r="H54" s="7">
        <f>H45</f>
        <v>4.0640000000000001</v>
      </c>
      <c r="I54" s="7">
        <v>0</v>
      </c>
      <c r="J54" s="13">
        <f>H54 + CS!B5</f>
        <v>4.2240000000000002</v>
      </c>
      <c r="K54" s="14">
        <f>I54 + CS!B6</f>
        <v>0.17599999999999999</v>
      </c>
    </row>
    <row r="55" spans="1:11" x14ac:dyDescent="0.2">
      <c r="A55" s="7">
        <v>53</v>
      </c>
      <c r="B55" s="9">
        <v>49</v>
      </c>
      <c r="C55" s="9" t="s">
        <v>136</v>
      </c>
      <c r="D55" s="9" t="s">
        <v>90</v>
      </c>
      <c r="E55" s="9">
        <v>5</v>
      </c>
      <c r="F55" s="9"/>
      <c r="G55" s="9"/>
      <c r="H55" s="9">
        <f>J56</f>
        <v>3.3440000000000003</v>
      </c>
      <c r="I55" s="9">
        <v>0.16</v>
      </c>
      <c r="J55" s="7">
        <f>H55 + CS!B5</f>
        <v>3.5040000000000004</v>
      </c>
      <c r="K55" s="12">
        <f>I55 + CS!B6</f>
        <v>0.33599999999999997</v>
      </c>
    </row>
    <row r="56" spans="1:11" x14ac:dyDescent="0.2">
      <c r="A56" s="7">
        <v>54</v>
      </c>
      <c r="B56" s="7">
        <v>15</v>
      </c>
      <c r="C56" s="7" t="s">
        <v>59</v>
      </c>
      <c r="D56" s="7" t="s">
        <v>91</v>
      </c>
      <c r="E56" s="7">
        <v>5</v>
      </c>
      <c r="H56" s="7">
        <f>CS!B2 + CS!B3 * (E56 - 1) * CS!B4</f>
        <v>3.1840000000000002</v>
      </c>
      <c r="I56" s="7">
        <v>0</v>
      </c>
      <c r="J56" s="7">
        <f>H56 + CS!B5</f>
        <v>3.3440000000000003</v>
      </c>
      <c r="K56" s="12">
        <f>I56 + CS!B6</f>
        <v>0.17599999999999999</v>
      </c>
    </row>
    <row r="57" spans="1:11" x14ac:dyDescent="0.2">
      <c r="A57" s="7">
        <v>55</v>
      </c>
      <c r="B57" s="7">
        <v>16</v>
      </c>
      <c r="C57" s="7" t="s">
        <v>60</v>
      </c>
      <c r="D57" s="7" t="s">
        <v>92</v>
      </c>
      <c r="E57" s="7">
        <v>5</v>
      </c>
      <c r="H57" s="7">
        <f>H56-CS!B5</f>
        <v>3.024</v>
      </c>
      <c r="I57" s="7">
        <v>0</v>
      </c>
      <c r="J57" s="7">
        <f>H57 + CS!B5</f>
        <v>3.1840000000000002</v>
      </c>
      <c r="K57" s="12">
        <f>I57 + CS!B6</f>
        <v>0.17599999999999999</v>
      </c>
    </row>
    <row r="58" spans="1:11" x14ac:dyDescent="0.2">
      <c r="A58" s="7">
        <v>56</v>
      </c>
      <c r="B58" s="7">
        <v>17</v>
      </c>
      <c r="C58" s="7" t="s">
        <v>61</v>
      </c>
      <c r="D58" s="7" t="s">
        <v>93</v>
      </c>
      <c r="E58" s="7">
        <v>5</v>
      </c>
      <c r="H58" s="7">
        <f>H57 - CS!B5</f>
        <v>2.8639999999999999</v>
      </c>
      <c r="I58" s="7">
        <v>0</v>
      </c>
      <c r="J58" s="7">
        <f>H58 + CS!B5</f>
        <v>3.024</v>
      </c>
      <c r="K58" s="12">
        <f>I58 + CS!B6</f>
        <v>0.17599999999999999</v>
      </c>
    </row>
    <row r="59" spans="1:11" x14ac:dyDescent="0.2">
      <c r="A59" s="7">
        <v>57</v>
      </c>
      <c r="B59" s="7">
        <v>36</v>
      </c>
      <c r="C59" s="7" t="s">
        <v>62</v>
      </c>
      <c r="D59" s="7" t="s">
        <v>94</v>
      </c>
      <c r="E59" s="7">
        <v>5</v>
      </c>
      <c r="H59" s="7">
        <f>H56</f>
        <v>3.1840000000000002</v>
      </c>
      <c r="I59" s="7">
        <v>0.16</v>
      </c>
      <c r="J59" s="7">
        <f>H59 + CS!B5</f>
        <v>3.3440000000000003</v>
      </c>
      <c r="K59" s="12">
        <f>I59 + CS!B6</f>
        <v>0.33599999999999997</v>
      </c>
    </row>
    <row r="60" spans="1:11" x14ac:dyDescent="0.2">
      <c r="A60" s="7">
        <v>58</v>
      </c>
      <c r="B60" s="7">
        <v>37</v>
      </c>
      <c r="C60" s="7" t="s">
        <v>63</v>
      </c>
      <c r="D60" s="7" t="s">
        <v>95</v>
      </c>
      <c r="E60" s="7">
        <v>5</v>
      </c>
      <c r="H60" s="7">
        <f t="shared" ref="H60:H61" si="3">H57</f>
        <v>3.024</v>
      </c>
      <c r="I60" s="7">
        <v>0.16</v>
      </c>
      <c r="J60" s="7">
        <f>H60 + CS!B5</f>
        <v>3.1840000000000002</v>
      </c>
      <c r="K60" s="12">
        <f>I60 + CS!B6</f>
        <v>0.33599999999999997</v>
      </c>
    </row>
    <row r="61" spans="1:11" x14ac:dyDescent="0.2">
      <c r="A61" s="11">
        <v>59</v>
      </c>
      <c r="B61" s="7">
        <v>38</v>
      </c>
      <c r="C61" s="7" t="s">
        <v>64</v>
      </c>
      <c r="D61" s="7" t="s">
        <v>96</v>
      </c>
      <c r="E61" s="7">
        <v>5</v>
      </c>
      <c r="H61" s="7">
        <f t="shared" si="3"/>
        <v>2.8639999999999999</v>
      </c>
      <c r="I61" s="7">
        <v>0.16</v>
      </c>
      <c r="J61" s="7">
        <f>H61 + CS!B5</f>
        <v>3.024</v>
      </c>
      <c r="K61" s="12">
        <f>I61 + CS!B6</f>
        <v>0.33599999999999997</v>
      </c>
    </row>
    <row r="62" spans="1:11" x14ac:dyDescent="0.2">
      <c r="A62" s="7">
        <v>60</v>
      </c>
      <c r="E62" s="7">
        <v>5</v>
      </c>
      <c r="K62" s="12"/>
    </row>
    <row r="63" spans="1:11" x14ac:dyDescent="0.2">
      <c r="A63" s="7">
        <v>61</v>
      </c>
      <c r="E63" s="7">
        <v>5</v>
      </c>
      <c r="K63" s="12"/>
    </row>
    <row r="64" spans="1:11" x14ac:dyDescent="0.2">
      <c r="A64" s="7">
        <v>62</v>
      </c>
      <c r="E64" s="7">
        <v>5</v>
      </c>
      <c r="K64" s="12"/>
    </row>
    <row r="65" spans="1:11" ht="15" thickBot="1" x14ac:dyDescent="0.25">
      <c r="A65" s="7">
        <v>63</v>
      </c>
      <c r="B65" s="13">
        <v>79</v>
      </c>
      <c r="C65" s="13" t="s">
        <v>172</v>
      </c>
      <c r="D65" s="13" t="s">
        <v>173</v>
      </c>
      <c r="E65" s="13">
        <v>5</v>
      </c>
      <c r="F65" s="13"/>
      <c r="G65" s="13"/>
      <c r="H65" s="7">
        <f>H55</f>
        <v>3.3440000000000003</v>
      </c>
      <c r="I65" s="7">
        <v>0</v>
      </c>
      <c r="J65" s="13">
        <f>H65 + CS!B5</f>
        <v>3.5040000000000004</v>
      </c>
      <c r="K65" s="14">
        <f>I65 + CS!B6</f>
        <v>0.17599999999999999</v>
      </c>
    </row>
    <row r="66" spans="1:11" x14ac:dyDescent="0.2">
      <c r="A66" s="7">
        <v>64</v>
      </c>
      <c r="B66" s="9">
        <v>50</v>
      </c>
      <c r="C66" s="9" t="s">
        <v>137</v>
      </c>
      <c r="D66" s="9" t="s">
        <v>97</v>
      </c>
      <c r="E66" s="9">
        <v>6</v>
      </c>
      <c r="F66" s="9"/>
      <c r="G66" s="9"/>
      <c r="H66" s="9">
        <f>J67</f>
        <v>2.6240000000000006</v>
      </c>
      <c r="I66" s="9">
        <v>0.16</v>
      </c>
      <c r="J66" s="7">
        <f>H66 + CS!B5</f>
        <v>2.7840000000000007</v>
      </c>
      <c r="K66" s="12">
        <f>I66 + CS!B6</f>
        <v>0.33599999999999997</v>
      </c>
    </row>
    <row r="67" spans="1:11" x14ac:dyDescent="0.2">
      <c r="A67" s="7">
        <v>65</v>
      </c>
      <c r="B67" s="7">
        <v>18</v>
      </c>
      <c r="C67" s="7" t="s">
        <v>65</v>
      </c>
      <c r="D67" s="7" t="s">
        <v>98</v>
      </c>
      <c r="E67" s="7">
        <v>6</v>
      </c>
      <c r="H67" s="7">
        <f>CS!B2 + CS!B3 * (E67 - 1) * CS!B4</f>
        <v>2.4640000000000004</v>
      </c>
      <c r="I67" s="7">
        <v>0</v>
      </c>
      <c r="J67" s="7">
        <f>H67 + CS!B5</f>
        <v>2.6240000000000006</v>
      </c>
      <c r="K67" s="12">
        <f>I67 + CS!B6</f>
        <v>0.17599999999999999</v>
      </c>
    </row>
    <row r="68" spans="1:11" x14ac:dyDescent="0.2">
      <c r="A68" s="11">
        <v>66</v>
      </c>
      <c r="B68" s="7">
        <v>19</v>
      </c>
      <c r="C68" s="7" t="s">
        <v>66</v>
      </c>
      <c r="D68" s="7" t="s">
        <v>99</v>
      </c>
      <c r="E68" s="7">
        <v>6</v>
      </c>
      <c r="H68" s="7">
        <f>H67-CS!B5</f>
        <v>2.3040000000000003</v>
      </c>
      <c r="I68" s="7">
        <v>0</v>
      </c>
      <c r="J68" s="7">
        <f>H68 + CS!B5</f>
        <v>2.4640000000000004</v>
      </c>
      <c r="K68" s="12">
        <f>I68 + CS!B6</f>
        <v>0.17599999999999999</v>
      </c>
    </row>
    <row r="69" spans="1:11" x14ac:dyDescent="0.2">
      <c r="A69" s="7">
        <v>67</v>
      </c>
      <c r="B69" s="7">
        <v>20</v>
      </c>
      <c r="C69" s="7" t="s">
        <v>67</v>
      </c>
      <c r="D69" s="7" t="s">
        <v>100</v>
      </c>
      <c r="E69" s="7">
        <v>6</v>
      </c>
      <c r="H69" s="7">
        <f>H68 - CS!B5</f>
        <v>2.1440000000000001</v>
      </c>
      <c r="I69" s="7">
        <v>0</v>
      </c>
      <c r="J69" s="7">
        <f>H69 + CS!B5</f>
        <v>2.3040000000000003</v>
      </c>
      <c r="K69" s="12">
        <f>I69 + CS!B6</f>
        <v>0.17599999999999999</v>
      </c>
    </row>
    <row r="70" spans="1:11" x14ac:dyDescent="0.2">
      <c r="A70" s="7">
        <v>68</v>
      </c>
      <c r="B70" s="7">
        <v>39</v>
      </c>
      <c r="C70" s="7" t="s">
        <v>68</v>
      </c>
      <c r="D70" s="7" t="s">
        <v>101</v>
      </c>
      <c r="E70" s="7">
        <v>6</v>
      </c>
      <c r="H70" s="7">
        <f>H67</f>
        <v>2.4640000000000004</v>
      </c>
      <c r="I70" s="7">
        <v>0.16</v>
      </c>
      <c r="J70" s="7">
        <f>H70 + CS!B5</f>
        <v>2.6240000000000006</v>
      </c>
      <c r="K70" s="12">
        <f>I70 + CS!B6</f>
        <v>0.33599999999999997</v>
      </c>
    </row>
    <row r="71" spans="1:11" x14ac:dyDescent="0.2">
      <c r="A71" s="7">
        <v>69</v>
      </c>
      <c r="B71" s="7">
        <v>40</v>
      </c>
      <c r="C71" s="7" t="s">
        <v>69</v>
      </c>
      <c r="D71" s="7" t="s">
        <v>102</v>
      </c>
      <c r="E71" s="7">
        <v>6</v>
      </c>
      <c r="H71" s="7">
        <f t="shared" ref="H71:H72" si="4">H68</f>
        <v>2.3040000000000003</v>
      </c>
      <c r="I71" s="7">
        <v>0.16</v>
      </c>
      <c r="J71" s="7">
        <f>H71 + CS!B5</f>
        <v>2.4640000000000004</v>
      </c>
      <c r="K71" s="12">
        <f>I71 + CS!B6</f>
        <v>0.33599999999999997</v>
      </c>
    </row>
    <row r="72" spans="1:11" x14ac:dyDescent="0.2">
      <c r="A72" s="7">
        <v>70</v>
      </c>
      <c r="B72" s="7">
        <v>41</v>
      </c>
      <c r="C72" s="7" t="s">
        <v>70</v>
      </c>
      <c r="D72" s="7" t="s">
        <v>103</v>
      </c>
      <c r="E72" s="7">
        <v>6</v>
      </c>
      <c r="H72" s="7">
        <f t="shared" si="4"/>
        <v>2.1440000000000001</v>
      </c>
      <c r="I72" s="7">
        <v>0.16</v>
      </c>
      <c r="J72" s="7">
        <f>H72 + CS!B5</f>
        <v>2.3040000000000003</v>
      </c>
      <c r="K72" s="12">
        <f>I72 + CS!B6</f>
        <v>0.33599999999999997</v>
      </c>
    </row>
    <row r="73" spans="1:11" x14ac:dyDescent="0.2">
      <c r="A73" s="7">
        <v>71</v>
      </c>
      <c r="E73" s="7">
        <v>6</v>
      </c>
      <c r="K73" s="12"/>
    </row>
    <row r="74" spans="1:11" x14ac:dyDescent="0.2">
      <c r="A74" s="7">
        <v>72</v>
      </c>
      <c r="E74" s="7">
        <v>6</v>
      </c>
      <c r="K74" s="12"/>
    </row>
    <row r="75" spans="1:11" x14ac:dyDescent="0.2">
      <c r="A75" s="11">
        <v>73</v>
      </c>
      <c r="E75" s="7">
        <v>6</v>
      </c>
      <c r="K75" s="12"/>
    </row>
    <row r="76" spans="1:11" ht="15" thickBot="1" x14ac:dyDescent="0.25">
      <c r="A76" s="7">
        <v>74</v>
      </c>
      <c r="B76" s="13">
        <v>80</v>
      </c>
      <c r="C76" s="13" t="s">
        <v>174</v>
      </c>
      <c r="D76" s="13" t="s">
        <v>175</v>
      </c>
      <c r="E76" s="13">
        <v>6</v>
      </c>
      <c r="F76" s="13"/>
      <c r="G76" s="13"/>
      <c r="H76" s="13">
        <f>H66</f>
        <v>2.6240000000000006</v>
      </c>
      <c r="I76" s="13">
        <v>0</v>
      </c>
      <c r="J76" s="13">
        <f>H76 + CS!B5</f>
        <v>2.7840000000000007</v>
      </c>
      <c r="K76" s="14">
        <f>I76 + CS!B6</f>
        <v>0.17599999999999999</v>
      </c>
    </row>
    <row r="77" spans="1:11" x14ac:dyDescent="0.2">
      <c r="A77" s="7">
        <v>75</v>
      </c>
      <c r="B77" s="9">
        <v>51</v>
      </c>
      <c r="C77" s="9" t="s">
        <v>138</v>
      </c>
      <c r="D77" s="9" t="s">
        <v>104</v>
      </c>
      <c r="E77" s="9">
        <v>7</v>
      </c>
      <c r="F77" s="9"/>
      <c r="G77" s="9"/>
      <c r="H77" s="9">
        <f>J78</f>
        <v>1.8389999999999997</v>
      </c>
      <c r="I77" s="9">
        <v>0.16</v>
      </c>
      <c r="J77" s="7">
        <f>H77 + CS!B5</f>
        <v>1.9989999999999997</v>
      </c>
      <c r="K77" s="12">
        <f>I77 + CS!B6</f>
        <v>0.33599999999999997</v>
      </c>
    </row>
    <row r="78" spans="1:11" x14ac:dyDescent="0.2">
      <c r="A78" s="7">
        <v>76</v>
      </c>
      <c r="B78" s="7">
        <v>21</v>
      </c>
      <c r="C78" s="7" t="s">
        <v>71</v>
      </c>
      <c r="D78" s="7" t="s">
        <v>105</v>
      </c>
      <c r="E78" s="7">
        <v>7</v>
      </c>
      <c r="H78" s="7">
        <f>CS!B2 + CS!B3 * (E78 - 1) * CS!B4 -0.065</f>
        <v>1.6789999999999998</v>
      </c>
      <c r="I78" s="7">
        <v>0</v>
      </c>
      <c r="J78" s="7">
        <f>H78 + CS!B5</f>
        <v>1.8389999999999997</v>
      </c>
      <c r="K78" s="12">
        <f>I78 + CS!B6</f>
        <v>0.17599999999999999</v>
      </c>
    </row>
    <row r="79" spans="1:11" x14ac:dyDescent="0.2">
      <c r="A79" s="7">
        <v>77</v>
      </c>
      <c r="B79" s="7">
        <v>22</v>
      </c>
      <c r="C79" s="7" t="s">
        <v>72</v>
      </c>
      <c r="D79" s="7" t="s">
        <v>106</v>
      </c>
      <c r="E79" s="7">
        <v>7</v>
      </c>
      <c r="H79" s="7">
        <f>H78-CS!B5</f>
        <v>1.5189999999999999</v>
      </c>
      <c r="I79" s="7">
        <v>0</v>
      </c>
      <c r="J79" s="7">
        <f>H79 + CS!B5</f>
        <v>1.6789999999999998</v>
      </c>
      <c r="K79" s="12">
        <f>I79 + CS!B6</f>
        <v>0.17599999999999999</v>
      </c>
    </row>
    <row r="80" spans="1:11" x14ac:dyDescent="0.2">
      <c r="A80" s="7">
        <v>78</v>
      </c>
      <c r="B80" s="7">
        <v>23</v>
      </c>
      <c r="C80" s="7" t="s">
        <v>73</v>
      </c>
      <c r="D80" s="7" t="s">
        <v>107</v>
      </c>
      <c r="E80" s="7">
        <v>7</v>
      </c>
      <c r="H80" s="7">
        <f>H79 - CS!B5</f>
        <v>1.359</v>
      </c>
      <c r="I80" s="7">
        <v>0</v>
      </c>
      <c r="J80" s="7">
        <f>H80 + CS!B5</f>
        <v>1.5189999999999999</v>
      </c>
      <c r="K80" s="12">
        <f>I80 + CS!B6</f>
        <v>0.17599999999999999</v>
      </c>
    </row>
    <row r="81" spans="1:11" x14ac:dyDescent="0.2">
      <c r="A81" s="7">
        <v>79</v>
      </c>
      <c r="B81" s="7">
        <v>42</v>
      </c>
      <c r="C81" s="7" t="s">
        <v>74</v>
      </c>
      <c r="D81" s="7" t="s">
        <v>108</v>
      </c>
      <c r="E81" s="7">
        <v>7</v>
      </c>
      <c r="H81" s="7">
        <f>H78</f>
        <v>1.6789999999999998</v>
      </c>
      <c r="I81" s="7">
        <v>0.16</v>
      </c>
      <c r="J81" s="7">
        <f>H81 + CS!B5</f>
        <v>1.8389999999999997</v>
      </c>
      <c r="K81" s="12">
        <f>I81 + CS!B6</f>
        <v>0.33599999999999997</v>
      </c>
    </row>
    <row r="82" spans="1:11" x14ac:dyDescent="0.2">
      <c r="A82" s="11">
        <v>80</v>
      </c>
      <c r="B82" s="7">
        <v>43</v>
      </c>
      <c r="C82" s="7" t="s">
        <v>75</v>
      </c>
      <c r="D82" s="7" t="s">
        <v>109</v>
      </c>
      <c r="E82" s="7">
        <v>7</v>
      </c>
      <c r="H82" s="7">
        <f t="shared" ref="H82:H83" si="5">H79</f>
        <v>1.5189999999999999</v>
      </c>
      <c r="I82" s="7">
        <v>0.16</v>
      </c>
      <c r="J82" s="7">
        <f>H82 + CS!B5</f>
        <v>1.6789999999999998</v>
      </c>
      <c r="K82" s="12">
        <f>I82 + CS!B6</f>
        <v>0.33599999999999997</v>
      </c>
    </row>
    <row r="83" spans="1:11" x14ac:dyDescent="0.2">
      <c r="A83" s="7">
        <v>81</v>
      </c>
      <c r="B83" s="7">
        <v>44</v>
      </c>
      <c r="C83" s="7" t="s">
        <v>76</v>
      </c>
      <c r="D83" s="7" t="s">
        <v>110</v>
      </c>
      <c r="E83" s="7">
        <v>7</v>
      </c>
      <c r="H83" s="7">
        <f t="shared" si="5"/>
        <v>1.359</v>
      </c>
      <c r="I83" s="7">
        <v>0.16</v>
      </c>
      <c r="J83" s="7">
        <f>H83 + CS!B5</f>
        <v>1.5189999999999999</v>
      </c>
      <c r="K83" s="12">
        <f>I83 + CS!B6</f>
        <v>0.33599999999999997</v>
      </c>
    </row>
    <row r="84" spans="1:11" x14ac:dyDescent="0.2">
      <c r="A84" s="7">
        <v>82</v>
      </c>
      <c r="E84" s="7">
        <v>7</v>
      </c>
      <c r="K84" s="12"/>
    </row>
    <row r="85" spans="1:11" x14ac:dyDescent="0.2">
      <c r="A85" s="7">
        <v>83</v>
      </c>
      <c r="E85" s="7">
        <v>7</v>
      </c>
      <c r="K85" s="12"/>
    </row>
    <row r="86" spans="1:11" x14ac:dyDescent="0.2">
      <c r="A86" s="7">
        <v>84</v>
      </c>
      <c r="E86" s="7">
        <v>7</v>
      </c>
      <c r="K86" s="12"/>
    </row>
    <row r="87" spans="1:11" ht="15" thickBot="1" x14ac:dyDescent="0.25">
      <c r="A87" s="7">
        <v>85</v>
      </c>
      <c r="B87" s="13">
        <v>81</v>
      </c>
      <c r="C87" s="13" t="s">
        <v>176</v>
      </c>
      <c r="D87" s="7" t="s">
        <v>177</v>
      </c>
      <c r="E87" s="13">
        <v>7</v>
      </c>
      <c r="F87" s="13"/>
      <c r="G87" s="13"/>
      <c r="H87" s="13">
        <f>H77</f>
        <v>1.8389999999999997</v>
      </c>
      <c r="I87" s="13">
        <v>0</v>
      </c>
      <c r="J87" s="13">
        <f>H87 + CS!B5</f>
        <v>1.9989999999999997</v>
      </c>
      <c r="K87" s="14">
        <f>I87 + CS!B6</f>
        <v>0.17599999999999999</v>
      </c>
    </row>
    <row r="88" spans="1:11" x14ac:dyDescent="0.2">
      <c r="A88" s="7">
        <v>86</v>
      </c>
      <c r="B88" s="9">
        <v>58</v>
      </c>
      <c r="C88" s="9" t="s">
        <v>139</v>
      </c>
      <c r="D88" s="9" t="s">
        <v>180</v>
      </c>
      <c r="E88" s="9">
        <v>8</v>
      </c>
      <c r="F88" s="9"/>
      <c r="G88" s="9"/>
      <c r="H88" s="9">
        <f>J89</f>
        <v>1.119</v>
      </c>
      <c r="I88" s="9">
        <v>0.16</v>
      </c>
      <c r="J88" s="7">
        <f>H88 + CS!B5</f>
        <v>1.2789999999999999</v>
      </c>
      <c r="K88" s="12">
        <f>I88 + CS!B6</f>
        <v>0.33599999999999997</v>
      </c>
    </row>
    <row r="89" spans="1:11" x14ac:dyDescent="0.2">
      <c r="A89" s="11">
        <v>87</v>
      </c>
      <c r="B89" s="7">
        <v>52</v>
      </c>
      <c r="C89" s="7" t="s">
        <v>77</v>
      </c>
      <c r="D89" s="7" t="s">
        <v>111</v>
      </c>
      <c r="E89" s="7">
        <v>8</v>
      </c>
      <c r="H89" s="7">
        <f>CS!B2 + CS!B3 * (E89 - 1) * CS!B4 -0.065</f>
        <v>0.95900000000000007</v>
      </c>
      <c r="I89" s="7">
        <v>0</v>
      </c>
      <c r="J89" s="7">
        <f>H89 + CS!B5</f>
        <v>1.119</v>
      </c>
      <c r="K89" s="12">
        <f>I89 + CS!B6</f>
        <v>0.17599999999999999</v>
      </c>
    </row>
    <row r="90" spans="1:11" x14ac:dyDescent="0.2">
      <c r="A90" s="7">
        <v>88</v>
      </c>
      <c r="B90" s="7">
        <v>53</v>
      </c>
      <c r="C90" s="7" t="s">
        <v>78</v>
      </c>
      <c r="D90" s="7" t="s">
        <v>112</v>
      </c>
      <c r="E90" s="7">
        <v>8</v>
      </c>
      <c r="H90" s="7">
        <f>H89-CS!B5</f>
        <v>0.79900000000000004</v>
      </c>
      <c r="I90" s="7">
        <v>0</v>
      </c>
      <c r="J90" s="7">
        <f>H90 + CS!B5</f>
        <v>0.95900000000000007</v>
      </c>
      <c r="K90" s="12">
        <f>I90 + CS!B6</f>
        <v>0.17599999999999999</v>
      </c>
    </row>
    <row r="91" spans="1:11" x14ac:dyDescent="0.2">
      <c r="A91" s="7">
        <v>89</v>
      </c>
      <c r="B91" s="7">
        <v>54</v>
      </c>
      <c r="C91" s="7" t="s">
        <v>79</v>
      </c>
      <c r="D91" s="7" t="s">
        <v>113</v>
      </c>
      <c r="E91" s="7">
        <v>8</v>
      </c>
      <c r="H91" s="7">
        <f>H90 - CS!B5</f>
        <v>0.63900000000000001</v>
      </c>
      <c r="I91" s="7">
        <v>0</v>
      </c>
      <c r="J91" s="7">
        <f>H91 + CS!B5</f>
        <v>0.79900000000000004</v>
      </c>
      <c r="K91" s="12">
        <f>I91 + CS!B6</f>
        <v>0.17599999999999999</v>
      </c>
    </row>
    <row r="92" spans="1:11" x14ac:dyDescent="0.2">
      <c r="A92" s="7">
        <v>90</v>
      </c>
      <c r="B92" s="7">
        <v>55</v>
      </c>
      <c r="C92" s="7" t="s">
        <v>80</v>
      </c>
      <c r="D92" s="7" t="s">
        <v>114</v>
      </c>
      <c r="E92" s="7">
        <v>8</v>
      </c>
      <c r="H92" s="7">
        <f>H89</f>
        <v>0.95900000000000007</v>
      </c>
      <c r="I92" s="7">
        <v>0.16</v>
      </c>
      <c r="J92" s="7">
        <f>H92 + CS!B5</f>
        <v>1.119</v>
      </c>
      <c r="K92" s="12">
        <f>I92 + CS!B6</f>
        <v>0.33599999999999997</v>
      </c>
    </row>
    <row r="93" spans="1:11" x14ac:dyDescent="0.2">
      <c r="A93" s="7">
        <v>91</v>
      </c>
      <c r="B93" s="7">
        <v>56</v>
      </c>
      <c r="C93" s="7" t="s">
        <v>81</v>
      </c>
      <c r="D93" s="7" t="s">
        <v>115</v>
      </c>
      <c r="E93" s="7">
        <v>8</v>
      </c>
      <c r="H93" s="7">
        <f t="shared" ref="H93:H94" si="6">H90</f>
        <v>0.79900000000000004</v>
      </c>
      <c r="I93" s="7">
        <v>0.16</v>
      </c>
      <c r="J93" s="7">
        <f>H93 + CS!B5</f>
        <v>0.95900000000000007</v>
      </c>
      <c r="K93" s="12">
        <f>I93 + CS!B6</f>
        <v>0.33599999999999997</v>
      </c>
    </row>
    <row r="94" spans="1:11" x14ac:dyDescent="0.2">
      <c r="A94" s="7">
        <v>92</v>
      </c>
      <c r="B94" s="7">
        <v>57</v>
      </c>
      <c r="C94" s="7" t="s">
        <v>82</v>
      </c>
      <c r="D94" s="7" t="s">
        <v>179</v>
      </c>
      <c r="E94" s="7">
        <v>8</v>
      </c>
      <c r="H94" s="7">
        <f t="shared" si="6"/>
        <v>0.63900000000000001</v>
      </c>
      <c r="I94" s="7">
        <v>0.16</v>
      </c>
      <c r="J94" s="7">
        <f>H94 + CS!B5</f>
        <v>0.79900000000000004</v>
      </c>
      <c r="K94" s="12">
        <f>I94 + CS!B6</f>
        <v>0.33599999999999997</v>
      </c>
    </row>
    <row r="95" spans="1:11" x14ac:dyDescent="0.2">
      <c r="A95" s="7">
        <v>93</v>
      </c>
      <c r="E95" s="7">
        <v>8</v>
      </c>
      <c r="K95" s="12"/>
    </row>
    <row r="96" spans="1:11" x14ac:dyDescent="0.2">
      <c r="A96" s="11">
        <v>94</v>
      </c>
      <c r="E96" s="7">
        <v>8</v>
      </c>
      <c r="K96" s="12"/>
    </row>
    <row r="97" spans="1:11" x14ac:dyDescent="0.2">
      <c r="A97" s="7">
        <v>95</v>
      </c>
      <c r="E97" s="7">
        <v>8</v>
      </c>
      <c r="K97" s="12"/>
    </row>
    <row r="98" spans="1:11" ht="15" thickBot="1" x14ac:dyDescent="0.25">
      <c r="A98" s="7">
        <v>96</v>
      </c>
      <c r="B98" s="13">
        <v>82</v>
      </c>
      <c r="C98" s="13" t="s">
        <v>178</v>
      </c>
      <c r="D98" s="13" t="s">
        <v>181</v>
      </c>
      <c r="E98" s="13">
        <v>8</v>
      </c>
      <c r="F98" s="13"/>
      <c r="G98" s="13"/>
      <c r="H98" s="13">
        <f>H88</f>
        <v>1.119</v>
      </c>
      <c r="I98" s="13">
        <v>0</v>
      </c>
      <c r="J98" s="13">
        <f>H98 + CS!B5</f>
        <v>1.2789999999999999</v>
      </c>
      <c r="K98" s="14">
        <f>I98 + CS!B6</f>
        <v>0.17599999999999999</v>
      </c>
    </row>
    <row r="99" spans="1:11" x14ac:dyDescent="0.2">
      <c r="A99" s="7">
        <v>97</v>
      </c>
      <c r="B99" s="9">
        <v>74</v>
      </c>
      <c r="C99" s="9" t="s">
        <v>143</v>
      </c>
      <c r="D99" s="9" t="s">
        <v>150</v>
      </c>
      <c r="E99" s="9">
        <v>9</v>
      </c>
      <c r="F99" s="9"/>
      <c r="G99" s="9"/>
      <c r="H99" s="9">
        <f>J100</f>
        <v>0.44900000000000029</v>
      </c>
      <c r="I99" s="9">
        <v>0.16</v>
      </c>
      <c r="J99" s="7">
        <f>H99 + CS!B5</f>
        <v>0.60900000000000032</v>
      </c>
      <c r="K99" s="12">
        <f>I99 + CS!B6</f>
        <v>0.33599999999999997</v>
      </c>
    </row>
    <row r="100" spans="1:11" x14ac:dyDescent="0.2">
      <c r="A100" s="7">
        <v>98</v>
      </c>
      <c r="B100" s="7">
        <v>68</v>
      </c>
      <c r="C100" s="7" t="s">
        <v>144</v>
      </c>
      <c r="D100" s="7" t="s">
        <v>151</v>
      </c>
      <c r="E100" s="7">
        <v>9</v>
      </c>
      <c r="H100" s="7">
        <f>CS!B2 + CS!B3 * (E100 - 1) * CS!B4 -0.015</f>
        <v>0.28900000000000026</v>
      </c>
      <c r="I100" s="7">
        <v>0</v>
      </c>
      <c r="J100" s="7">
        <f>H100 + CS!B5</f>
        <v>0.44900000000000029</v>
      </c>
      <c r="K100" s="12">
        <f>I100 + CS!B6</f>
        <v>0.17599999999999999</v>
      </c>
    </row>
    <row r="101" spans="1:11" x14ac:dyDescent="0.2">
      <c r="A101" s="7">
        <v>99</v>
      </c>
      <c r="B101" s="7">
        <v>69</v>
      </c>
      <c r="C101" s="7" t="s">
        <v>145</v>
      </c>
      <c r="D101" s="7" t="s">
        <v>152</v>
      </c>
      <c r="E101" s="7">
        <v>9</v>
      </c>
      <c r="H101" s="7">
        <f>H100-CS!B5</f>
        <v>0.12900000000000025</v>
      </c>
      <c r="I101" s="7">
        <v>0</v>
      </c>
      <c r="J101" s="7">
        <f>H101 + CS!B5</f>
        <v>0.28900000000000026</v>
      </c>
      <c r="K101" s="12">
        <f>I101 + CS!B6</f>
        <v>0.17599999999999999</v>
      </c>
    </row>
    <row r="102" spans="1:11" x14ac:dyDescent="0.2">
      <c r="A102" s="7">
        <v>100</v>
      </c>
      <c r="B102" s="7">
        <v>70</v>
      </c>
      <c r="C102" s="7" t="s">
        <v>146</v>
      </c>
      <c r="D102" s="7" t="s">
        <v>153</v>
      </c>
      <c r="E102" s="7">
        <v>9</v>
      </c>
      <c r="H102" s="7">
        <f>H101 - CS!B5</f>
        <v>-3.099999999999975E-2</v>
      </c>
      <c r="I102" s="7">
        <v>0</v>
      </c>
      <c r="J102" s="7">
        <f>H102 + CS!B5</f>
        <v>0.12900000000000025</v>
      </c>
      <c r="K102" s="12">
        <f>I102 + CS!B6</f>
        <v>0.17599999999999999</v>
      </c>
    </row>
    <row r="103" spans="1:11" x14ac:dyDescent="0.2">
      <c r="A103" s="11">
        <v>101</v>
      </c>
      <c r="B103" s="7">
        <v>71</v>
      </c>
      <c r="C103" s="7" t="s">
        <v>147</v>
      </c>
      <c r="D103" s="7" t="s">
        <v>154</v>
      </c>
      <c r="E103" s="7">
        <v>9</v>
      </c>
      <c r="H103" s="7">
        <f>H100</f>
        <v>0.28900000000000026</v>
      </c>
      <c r="I103" s="7">
        <v>0.16</v>
      </c>
      <c r="J103" s="7">
        <f>H103 + CS!B5</f>
        <v>0.44900000000000029</v>
      </c>
      <c r="K103" s="12">
        <f>I103 + CS!B6</f>
        <v>0.33599999999999997</v>
      </c>
    </row>
    <row r="104" spans="1:11" x14ac:dyDescent="0.2">
      <c r="A104" s="7">
        <v>102</v>
      </c>
      <c r="B104" s="7">
        <v>72</v>
      </c>
      <c r="C104" s="7" t="s">
        <v>148</v>
      </c>
      <c r="D104" s="7" t="s">
        <v>155</v>
      </c>
      <c r="E104" s="7">
        <v>9</v>
      </c>
      <c r="H104" s="7">
        <f t="shared" ref="H104:H105" si="7">H101</f>
        <v>0.12900000000000025</v>
      </c>
      <c r="I104" s="7">
        <v>0.16</v>
      </c>
      <c r="J104" s="7">
        <f>H104 + CS!B5</f>
        <v>0.28900000000000026</v>
      </c>
      <c r="K104" s="12">
        <f>I104 + CS!B6</f>
        <v>0.33599999999999997</v>
      </c>
    </row>
    <row r="105" spans="1:11" x14ac:dyDescent="0.2">
      <c r="A105" s="7">
        <v>103</v>
      </c>
      <c r="B105" s="7">
        <v>73</v>
      </c>
      <c r="C105" s="7" t="s">
        <v>149</v>
      </c>
      <c r="D105" s="7" t="s">
        <v>183</v>
      </c>
      <c r="E105" s="7">
        <v>9</v>
      </c>
      <c r="H105" s="7">
        <f t="shared" si="7"/>
        <v>-3.099999999999975E-2</v>
      </c>
      <c r="I105" s="7">
        <v>0.16</v>
      </c>
      <c r="J105" s="7">
        <f>H105 + CS!B5</f>
        <v>0.12900000000000025</v>
      </c>
      <c r="K105" s="12">
        <f>I105 + CS!B6</f>
        <v>0.33599999999999997</v>
      </c>
    </row>
    <row r="106" spans="1:11" x14ac:dyDescent="0.2">
      <c r="A106" s="7">
        <v>104</v>
      </c>
      <c r="E106" s="7">
        <v>9</v>
      </c>
      <c r="K106" s="12"/>
    </row>
    <row r="107" spans="1:11" x14ac:dyDescent="0.2">
      <c r="A107" s="7">
        <v>105</v>
      </c>
      <c r="E107" s="7">
        <v>9</v>
      </c>
      <c r="K107" s="12"/>
    </row>
    <row r="108" spans="1:11" x14ac:dyDescent="0.2">
      <c r="A108" s="7">
        <v>106</v>
      </c>
      <c r="E108" s="7">
        <v>9</v>
      </c>
      <c r="K108" s="12"/>
    </row>
    <row r="109" spans="1:11" ht="15" thickBot="1" x14ac:dyDescent="0.25">
      <c r="A109" s="7">
        <v>107</v>
      </c>
      <c r="B109" s="13">
        <v>83</v>
      </c>
      <c r="C109" s="13" t="s">
        <v>182</v>
      </c>
      <c r="D109" s="13" t="s">
        <v>184</v>
      </c>
      <c r="E109" s="13">
        <v>9</v>
      </c>
      <c r="F109" s="13"/>
      <c r="G109" s="13"/>
      <c r="H109" s="13">
        <f>H99</f>
        <v>0.44900000000000029</v>
      </c>
      <c r="I109" s="13">
        <v>0</v>
      </c>
      <c r="J109" s="13">
        <f>H109 + CS!B5</f>
        <v>0.60900000000000032</v>
      </c>
      <c r="K109" s="14">
        <f>I109 + CS!B6</f>
        <v>0.17599999999999999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ACE3-0ED1-49BF-AFF7-0756B3155DDF}">
  <dimension ref="A1:B17"/>
  <sheetViews>
    <sheetView workbookViewId="0">
      <selection activeCell="B3" sqref="B3"/>
    </sheetView>
  </sheetViews>
  <sheetFormatPr defaultRowHeight="14.25" x14ac:dyDescent="0.2"/>
  <cols>
    <col min="1" max="1" width="26.875" customWidth="1"/>
  </cols>
  <sheetData>
    <row r="1" spans="1:2" ht="15" thickBot="1" x14ac:dyDescent="0.25"/>
    <row r="2" spans="1:2" x14ac:dyDescent="0.2">
      <c r="A2" s="1" t="s">
        <v>116</v>
      </c>
      <c r="B2" s="2">
        <v>6.0640000000000001</v>
      </c>
    </row>
    <row r="3" spans="1:2" x14ac:dyDescent="0.2">
      <c r="A3" s="3" t="s">
        <v>117</v>
      </c>
      <c r="B3" s="4">
        <v>0.72</v>
      </c>
    </row>
    <row r="4" spans="1:2" x14ac:dyDescent="0.2">
      <c r="A4" s="3" t="s">
        <v>118</v>
      </c>
      <c r="B4" s="4">
        <v>-1</v>
      </c>
    </row>
    <row r="5" spans="1:2" x14ac:dyDescent="0.2">
      <c r="A5" s="3" t="s">
        <v>119</v>
      </c>
      <c r="B5" s="4">
        <v>0.16</v>
      </c>
    </row>
    <row r="6" spans="1:2" x14ac:dyDescent="0.2">
      <c r="A6" s="3" t="s">
        <v>120</v>
      </c>
      <c r="B6" s="4">
        <v>0.17599999999999999</v>
      </c>
    </row>
    <row r="7" spans="1:2" x14ac:dyDescent="0.2">
      <c r="A7" s="3"/>
      <c r="B7" s="4"/>
    </row>
    <row r="8" spans="1:2" x14ac:dyDescent="0.2">
      <c r="A8" s="3"/>
      <c r="B8" s="4"/>
    </row>
    <row r="9" spans="1:2" x14ac:dyDescent="0.2">
      <c r="A9" s="3"/>
      <c r="B9" s="4"/>
    </row>
    <row r="10" spans="1:2" x14ac:dyDescent="0.2">
      <c r="A10" s="3"/>
      <c r="B10" s="4"/>
    </row>
    <row r="11" spans="1:2" x14ac:dyDescent="0.2">
      <c r="A11" s="3"/>
      <c r="B11" s="4"/>
    </row>
    <row r="12" spans="1:2" x14ac:dyDescent="0.2">
      <c r="A12" s="3"/>
      <c r="B12" s="4"/>
    </row>
    <row r="13" spans="1:2" x14ac:dyDescent="0.2">
      <c r="A13" s="3"/>
      <c r="B13" s="4"/>
    </row>
    <row r="14" spans="1:2" x14ac:dyDescent="0.2">
      <c r="A14" s="3"/>
      <c r="B14" s="4"/>
    </row>
    <row r="15" spans="1:2" x14ac:dyDescent="0.2">
      <c r="A15" s="3"/>
      <c r="B15" s="4"/>
    </row>
    <row r="16" spans="1:2" x14ac:dyDescent="0.2">
      <c r="A16" s="3"/>
      <c r="B16" s="4"/>
    </row>
    <row r="17" spans="1:2" ht="15" thickBot="1" x14ac:dyDescent="0.25">
      <c r="A17" s="5"/>
      <c r="B17" s="6"/>
    </row>
  </sheetData>
  <phoneticPr fontId="18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rectangles</vt:lpstr>
      <vt:lpstr>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 Cui</dc:creator>
  <cp:lastModifiedBy>Wenjie Cui</cp:lastModifiedBy>
  <dcterms:created xsi:type="dcterms:W3CDTF">2024-10-09T04:57:30Z</dcterms:created>
  <dcterms:modified xsi:type="dcterms:W3CDTF">2024-10-11T03:17:31Z</dcterms:modified>
</cp:coreProperties>
</file>