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blem 5" sheetId="1" state="visible" r:id="rId2"/>
    <sheet name="Problem 6" sheetId="2" state="visible" r:id="rId3"/>
    <sheet name="Solutions&amp;Grade" sheetId="3" state="hidden"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<sst xmlns="http://schemas.openxmlformats.org/spreadsheetml/2006/main" count="141" uniqueCount="78">
  <si>
    <t xml:space="preserve">Name (Last name, First name):</t>
  </si>
  <si>
    <t xml:space="preserve">Wolfe, Cory</t>
  </si>
  <si>
    <t xml:space="preserve">(Be sure to enter your name in cell C1 first because the problems change based on your name.)</t>
  </si>
  <si>
    <t xml:space="preserve">Measurement</t>
  </si>
  <si>
    <t xml:space="preserve">Z</t>
  </si>
  <si>
    <t xml:space="preserve">Outlier?</t>
  </si>
  <si>
    <t xml:space="preserve">Without Outlier</t>
  </si>
  <si>
    <t xml:space="preserve">Problem 5 Answers*</t>
  </si>
  <si>
    <t xml:space="preserve">a)</t>
  </si>
  <si>
    <t xml:space="preserve">Mean Pressure</t>
  </si>
  <si>
    <t xml:space="preserve">Place your answers in the boxes for correct grading.</t>
  </si>
  <si>
    <t xml:space="preserve">Std. Dev. Pressure</t>
  </si>
  <si>
    <t xml:space="preserve">Chauvenet ratio</t>
  </si>
  <si>
    <t xml:space="preserve">b)</t>
  </si>
  <si>
    <t xml:space="preserve">Max pressure cutoff that is not an outlier?</t>
  </si>
  <si>
    <t xml:space="preserve">Min pressure cutoff that is not an outlier?</t>
  </si>
  <si>
    <t xml:space="preserve">Outlier Measurement # should increase from left to right columns.</t>
  </si>
  <si>
    <t xml:space="preserve">Outlier Measurement #</t>
  </si>
  <si>
    <t xml:space="preserve">Note: The number of</t>
  </si>
  <si>
    <t xml:space="preserve">Outlier Pressure Value</t>
  </si>
  <si>
    <t xml:space="preserve">outliers will vary with the</t>
  </si>
  <si>
    <t xml:space="preserve">Outlier Deviation (z)</t>
  </si>
  <si>
    <t xml:space="preserve">student's name.</t>
  </si>
  <si>
    <t xml:space="preserve">c)</t>
  </si>
  <si>
    <t xml:space="preserve">Mean without outliers</t>
  </si>
  <si>
    <t xml:space="preserve">Std. Dev. without outliers</t>
  </si>
  <si>
    <t xml:space="preserve">*The number of significant figures has already been set in these cells by the number of decimals which are displaced. For proper grading of the problem do not round your answers to less significant figures than what is displayed.</t>
  </si>
  <si>
    <t xml:space="preserve">Strain (µin/in)</t>
  </si>
  <si>
    <t xml:space="preserve">Stress (MPa)</t>
  </si>
  <si>
    <t xml:space="preserve">Linear</t>
  </si>
  <si>
    <t xml:space="preserve">Delta Linear</t>
  </si>
  <si>
    <t xml:space="preserve">Stress(-out)</t>
  </si>
  <si>
    <t xml:space="preserve">Problem 6 Answers*</t>
  </si>
  <si>
    <t xml:space="preserve">Slope</t>
  </si>
  <si>
    <t xml:space="preserve">Intercept</t>
  </si>
  <si>
    <t xml:space="preserve">n (number of points)</t>
  </si>
  <si>
    <t xml:space="preserve">Std. dev. from the linear fit</t>
  </si>
  <si>
    <t xml:space="preserve">Outlier Strain Value</t>
  </si>
  <si>
    <t xml:space="preserve">Outlier Stress Value</t>
  </si>
  <si>
    <t xml:space="preserve">d)</t>
  </si>
  <si>
    <t xml:space="preserve">Slope without outliers</t>
  </si>
  <si>
    <t xml:space="preserve">Intercept without outliers</t>
  </si>
  <si>
    <t xml:space="preserve">Problem 5 Data</t>
  </si>
  <si>
    <t xml:space="preserve">Problem 6 Data</t>
  </si>
  <si>
    <t xml:space="preserve">Problem 5 Student Answers</t>
  </si>
  <si>
    <t xml:space="preserve">Problem 6 Student Answers</t>
  </si>
  <si>
    <t xml:space="preserve">Initial Conditions</t>
  </si>
  <si>
    <t xml:space="preserve">Pressure</t>
  </si>
  <si>
    <t xml:space="preserve">Mean</t>
  </si>
  <si>
    <t xml:space="preserve">Noise</t>
  </si>
  <si>
    <t xml:space="preserve">Data</t>
  </si>
  <si>
    <t xml:space="preserve">Stress</t>
  </si>
  <si>
    <t xml:space="preserve">Stdev noise</t>
  </si>
  <si>
    <t xml:space="preserve">Prob 5</t>
  </si>
  <si>
    <t xml:space="preserve">Std. Dev.</t>
  </si>
  <si>
    <t xml:space="preserve">Prob 6</t>
  </si>
  <si>
    <t xml:space="preserve">Chauvenet</t>
  </si>
  <si>
    <t xml:space="preserve">n</t>
  </si>
  <si>
    <t xml:space="preserve">Problem 5 Parameters</t>
  </si>
  <si>
    <t xml:space="preserve">High Pressure for Outlier</t>
  </si>
  <si>
    <t xml:space="preserve">Offset</t>
  </si>
  <si>
    <t xml:space="preserve">Low Pressure for Outlier</t>
  </si>
  <si>
    <t xml:space="preserve">Stdev about fit</t>
  </si>
  <si>
    <t xml:space="preserve">Point1</t>
  </si>
  <si>
    <t xml:space="preserve">Outlier Measurements #</t>
  </si>
  <si>
    <t xml:space="preserve">Outlier Strain</t>
  </si>
  <si>
    <t xml:space="preserve">Point2</t>
  </si>
  <si>
    <t xml:space="preserve">Point3</t>
  </si>
  <si>
    <t xml:space="preserve">Point4</t>
  </si>
  <si>
    <t xml:space="preserve">Mean less outliers</t>
  </si>
  <si>
    <t xml:space="preserve">Slope less outliers</t>
  </si>
  <si>
    <t xml:space="preserve">Point5</t>
  </si>
  <si>
    <t xml:space="preserve">Std. Dev. less outliers</t>
  </si>
  <si>
    <t xml:space="preserve">Intercept less outliers</t>
  </si>
  <si>
    <t xml:space="preserve">Problem 6 Parameters</t>
  </si>
  <si>
    <t xml:space="preserve">Outliers</t>
  </si>
  <si>
    <t xml:space="preserve">Outlier#</t>
  </si>
  <si>
    <t xml:space="preserve">Problem 6: (-1 pt) Incorrect standard deviation about fit, (-1 pt) Extra outliers identified, (-2 pt) Incorrect outliers #, (-1.3 pt) Incorrect outliers pressure values, (-1.2 pt) Incorrect outlier deviations (z), Score: 3.5</t>
  </si>
</sst>
</file>

<file path=xl/styles.xml><?xml version="1.0" encoding="utf-8"?>
<styleSheet xmlns="http://schemas.openxmlformats.org/spreadsheetml/2006/main">
  <numFmts count="7">
    <numFmt numFmtId="164" formatCode="General"/>
    <numFmt numFmtId="165" formatCode="0.000"/>
    <numFmt numFmtId="166" formatCode="0.00"/>
    <numFmt numFmtId="167" formatCode="0.0000"/>
    <numFmt numFmtId="168" formatCode="0"/>
    <numFmt numFmtId="169" formatCode="0.0"/>
    <numFmt numFmtId="170" formatCode="0.00000"/>
  </numFmts>
  <fonts count="30">
    <font>
      <sz val="1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2"/>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sz val="16"/>
      <name val="Arial"/>
      <family val="2"/>
      <charset val="1"/>
    </font>
    <font>
      <b val="true"/>
      <sz val="10"/>
      <name val="Arial"/>
      <family val="2"/>
      <charset val="1"/>
    </font>
    <font>
      <b val="true"/>
      <sz val="14"/>
      <color rgb="FF000000"/>
      <name val="Arial"/>
      <family val="2"/>
      <charset val="1"/>
    </font>
    <font>
      <sz val="12"/>
      <color rgb="FF000000"/>
      <name val="Calibri"/>
      <family val="2"/>
    </font>
    <font>
      <b val="true"/>
      <sz val="12"/>
      <color rgb="FF000000"/>
      <name val="Calibri"/>
      <family val="2"/>
    </font>
    <font>
      <sz val="10"/>
      <color rgb="FF000000"/>
      <name val="Calibri"/>
      <family val="2"/>
    </font>
    <font>
      <b val="true"/>
      <sz val="10"/>
      <color rgb="FF000000"/>
      <name val="Calibri"/>
      <family val="2"/>
    </font>
    <font>
      <sz val="14"/>
      <name val="Arial"/>
      <family val="2"/>
      <charset val="1"/>
    </font>
    <font>
      <sz val="11"/>
      <color rgb="FF000000"/>
      <name val="Calibri"/>
      <family val="2"/>
      <charset val="1"/>
    </font>
    <font>
      <b val="true"/>
      <sz val="14"/>
      <name val="Arial"/>
      <family val="2"/>
      <charset val="1"/>
    </font>
    <font>
      <b val="true"/>
      <sz val="12"/>
      <name val="Arial"/>
      <family val="2"/>
      <charset val="1"/>
    </font>
    <font>
      <b val="true"/>
      <sz val="11"/>
      <color rgb="FF000000"/>
      <name val="Calibri"/>
      <family val="2"/>
      <charset val="1"/>
    </font>
    <font>
      <sz val="10"/>
      <color rgb="FF000000"/>
      <name val="Arial"/>
      <family val="2"/>
      <charset val="1"/>
    </font>
    <font>
      <sz val="11"/>
      <name val="Arial"/>
      <family val="2"/>
      <charset val="1"/>
    </font>
    <font>
      <sz val="10"/>
      <name val="Arial"/>
      <family val="2"/>
    </font>
  </fonts>
  <fills count="12">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FFCC99"/>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99"/>
        <bgColor rgb="FFFFCCCC"/>
      </patternFill>
    </fill>
    <fill>
      <patternFill patternType="solid">
        <fgColor rgb="FF99CC00"/>
        <bgColor rgb="FFFFCC00"/>
      </patternFill>
    </fill>
    <fill>
      <patternFill patternType="solid">
        <fgColor rgb="FF00FF00"/>
        <bgColor rgb="FF33CCCC"/>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5C616C"/>
      </bottom>
      <diagonal/>
    </border>
    <border diagonalUp="false" diagonalDown="false">
      <left style="thin">
        <color rgb="FF5C616C"/>
      </left>
      <right style="thin">
        <color rgb="FF5C616C"/>
      </right>
      <top style="thin">
        <color rgb="FF5C616C"/>
      </top>
      <bottom style="thin">
        <color rgb="FF5C616C"/>
      </bottom>
      <diagonal/>
    </border>
    <border diagonalUp="false" diagonalDown="false">
      <left/>
      <right style="thin">
        <color rgb="FF5C616C"/>
      </right>
      <top style="thin">
        <color rgb="FF5C616C"/>
      </top>
      <bottom style="thin">
        <color rgb="FF5C616C"/>
      </bottom>
      <diagonal/>
    </border>
  </borders>
  <cellStyleXfs count="3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xf numFmtId="164" fontId="5" fillId="0"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7" fillId="2" borderId="1" applyFont="true" applyBorder="true" applyAlignment="true" applyProtection="false">
      <alignment horizontal="general" vertical="center" textRotation="0" wrapText="false" indent="0" shrinkToFit="false"/>
    </xf>
    <xf numFmtId="164" fontId="8"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9" fillId="3" borderId="0" applyFont="true" applyBorder="false" applyAlignment="true" applyProtection="false">
      <alignment horizontal="general" vertical="center" textRotation="0" wrapText="false" indent="0" shrinkToFit="false"/>
    </xf>
    <xf numFmtId="164" fontId="10" fillId="2" borderId="0" applyFont="true" applyBorder="false" applyAlignment="true" applyProtection="false">
      <alignment horizontal="general" vertical="center" textRotation="0" wrapText="false" indent="0" shrinkToFit="false"/>
    </xf>
    <xf numFmtId="164" fontId="11" fillId="4"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2" fillId="5" borderId="0" applyFont="true" applyBorder="false" applyAlignment="true" applyProtection="false">
      <alignment horizontal="general" vertical="center" textRotation="0" wrapText="false" indent="0" shrinkToFit="false"/>
    </xf>
    <xf numFmtId="164" fontId="13" fillId="0" borderId="0" applyFont="true" applyBorder="false" applyAlignment="true" applyProtection="false">
      <alignment horizontal="general" vertical="center" textRotation="0" wrapText="false" indent="0" shrinkToFit="false"/>
    </xf>
    <xf numFmtId="164" fontId="14" fillId="6" borderId="0" applyFont="true" applyBorder="false" applyAlignment="true" applyProtection="false">
      <alignment horizontal="general" vertical="center" textRotation="0" wrapText="false" indent="0" shrinkToFit="false"/>
    </xf>
    <xf numFmtId="164" fontId="14" fillId="7" borderId="0" applyFont="true" applyBorder="false" applyAlignment="true" applyProtection="false">
      <alignment horizontal="general" vertical="center" textRotation="0" wrapText="false" indent="0" shrinkToFit="false"/>
    </xf>
    <xf numFmtId="164" fontId="13" fillId="8" borderId="0" applyFont="true" applyBorder="false" applyAlignment="true" applyProtection="false">
      <alignment horizontal="general" vertical="center" textRotation="0" wrapText="false" indent="0" shrinkToFit="false"/>
    </xf>
    <xf numFmtId="164" fontId="23"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5" fontId="0" fillId="0" borderId="3" xfId="0" applyFont="false" applyBorder="true" applyAlignment="false" applyProtection="false">
      <alignment horizontal="general" vertical="center" textRotation="0" wrapText="false" indent="0" shrinkToFit="false"/>
      <protection locked="true" hidden="false"/>
    </xf>
    <xf numFmtId="166" fontId="0" fillId="0" borderId="3" xfId="0" applyFont="false" applyBorder="true" applyAlignment="false" applyProtection="false">
      <alignment horizontal="general" vertical="center" textRotation="0" wrapText="false" indent="0" shrinkToFit="false"/>
      <protection locked="true" hidden="false"/>
    </xf>
    <xf numFmtId="164" fontId="0" fillId="0" borderId="4" xfId="0" applyFont="fals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6" fontId="0" fillId="0" borderId="4"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5" fontId="16"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7" fontId="0" fillId="0" borderId="3"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8" fontId="0" fillId="0" borderId="3" xfId="0" applyFont="false" applyBorder="true" applyAlignment="true" applyProtection="false">
      <alignment horizontal="general" vertical="bottom" textRotation="0" wrapText="false" indent="0" shrinkToFit="false"/>
      <protection locked="true" hidden="false"/>
    </xf>
    <xf numFmtId="166" fontId="0" fillId="0" borderId="3" xfId="0" applyFont="false" applyBorder="true" applyAlignment="true" applyProtection="false">
      <alignment horizontal="general" vertical="bottom" textRotation="0" wrapText="false" indent="0" shrinkToFit="false"/>
      <protection locked="true" hidden="false"/>
    </xf>
    <xf numFmtId="165" fontId="0" fillId="0" borderId="3"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9" fontId="0" fillId="0" borderId="3" xfId="0" applyFont="false" applyBorder="true" applyAlignment="true" applyProtection="false">
      <alignment horizontal="general" vertical="center"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true" applyProtection="false">
      <alignment horizontal="general" vertical="bottom" textRotation="0" wrapText="false" indent="0" shrinkToFit="false"/>
      <protection locked="true" hidden="false"/>
    </xf>
    <xf numFmtId="166" fontId="0" fillId="0" borderId="3" xfId="0" applyFont="false" applyBorder="tru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9" borderId="0" xfId="0" applyFont="true" applyBorder="false" applyAlignment="true" applyProtection="false">
      <alignment horizontal="center" vertical="center" textRotation="0" wrapText="false" indent="0" shrinkToFit="false"/>
      <protection locked="true" hidden="false"/>
    </xf>
    <xf numFmtId="164" fontId="17" fillId="0" borderId="0" xfId="36"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5" fontId="0" fillId="0" borderId="3" xfId="0" applyFont="false" applyBorder="true" applyAlignment="true" applyProtection="false">
      <alignment horizontal="center" vertical="center" textRotation="0" wrapText="false" indent="0" shrinkToFit="false"/>
      <protection locked="true" hidden="false"/>
    </xf>
    <xf numFmtId="167" fontId="0" fillId="0" borderId="3" xfId="0" applyFont="false" applyBorder="true" applyAlignment="true" applyProtection="false">
      <alignment horizontal="center"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6" fillId="1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8" fontId="0" fillId="0" borderId="3" xfId="0" applyFont="false" applyBorder="tru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27" fillId="0" borderId="3" xfId="0" applyFont="true" applyBorder="true" applyAlignment="true" applyProtection="false">
      <alignment horizontal="center" vertical="bottom" textRotation="0" wrapText="false" indent="0" shrinkToFit="false"/>
      <protection locked="true" hidden="false"/>
    </xf>
    <xf numFmtId="166" fontId="0" fillId="0" borderId="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64" fontId="0" fillId="11" borderId="3" xfId="0" applyFont="false" applyBorder="true" applyAlignment="true" applyProtection="false">
      <alignment horizontal="center" vertical="bottom" textRotation="0" wrapText="false" indent="0" shrinkToFit="false"/>
      <protection locked="true" hidden="false"/>
    </xf>
    <xf numFmtId="165" fontId="0" fillId="0" borderId="3" xfId="0" applyFont="false" applyBorder="true" applyAlignment="true" applyProtection="false">
      <alignment horizontal="center" vertical="bottom" textRotation="0" wrapText="false" indent="0" shrinkToFit="false"/>
      <protection locked="true" hidden="false"/>
    </xf>
    <xf numFmtId="164" fontId="16" fillId="9" borderId="3" xfId="0" applyFont="true" applyBorder="true" applyAlignment="true" applyProtection="false">
      <alignment horizontal="center"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8" fontId="0" fillId="0" borderId="3"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9" fontId="0" fillId="0" borderId="3" xfId="0" applyFont="fals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6" fontId="0" fillId="0" borderId="3" xfId="0" applyFont="false" applyBorder="true" applyAlignment="true" applyProtection="false">
      <alignment horizontal="center" vertical="center" textRotation="0" wrapText="false" indent="0" shrinkToFit="false"/>
      <protection locked="true" hidden="false"/>
    </xf>
    <xf numFmtId="166" fontId="0" fillId="0" borderId="0" xfId="0" applyFont="fals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5" fontId="0" fillId="0" borderId="0" xfId="0" applyFont="false" applyBorder="true" applyAlignment="false" applyProtection="false">
      <alignment horizontal="general" vertical="center" textRotation="0" wrapText="false" indent="0" shrinkToFit="false"/>
      <protection locked="true" hidden="false"/>
    </xf>
    <xf numFmtId="166" fontId="0" fillId="0" borderId="0" xfId="0" applyFont="false" applyBorder="true" applyAlignment="false" applyProtection="false">
      <alignment horizontal="general" vertical="center"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Excel Built-in Explanatory Text" xfId="36" builtinId="53" customBuiltin="true"/>
  </cellStyles>
  <dxfs count="7">
    <dxf>
      <font>
        <name val="Arial"/>
        <charset val="1"/>
        <family val="2"/>
      </font>
      <alignment horizontal="general" vertical="center" textRotation="0" wrapText="false" indent="0" shrinkToFit="false"/>
    </dxf>
    <dxf>
      <font>
        <name val="Arial"/>
        <charset val="1"/>
        <family val="2"/>
      </font>
      <alignment horizontal="general" vertical="center" textRotation="0" wrapText="false" indent="0" shrinkToFit="false"/>
    </dxf>
    <dxf>
      <font>
        <name val="Arial"/>
        <charset val="1"/>
        <family val="2"/>
      </font>
      <alignment horizontal="general" vertical="center" textRotation="0" wrapText="false" indent="0" shrinkToFit="false"/>
    </dxf>
    <dxf>
      <font>
        <name val="Arial"/>
        <charset val="1"/>
        <family val="2"/>
      </font>
      <alignment horizontal="general" vertical="center" textRotation="0" wrapText="false" indent="0" shrinkToFit="false"/>
    </dxf>
    <dxf>
      <font>
        <name val="Arial"/>
        <charset val="1"/>
        <family val="2"/>
      </font>
      <alignment horizontal="general" vertical="center" textRotation="0" wrapText="false" indent="0" shrinkToFit="false"/>
    </dxf>
    <dxf>
      <font>
        <name val="Arial"/>
        <charset val="1"/>
        <family val="2"/>
      </font>
      <alignment horizontal="general" vertical="center" textRotation="0" wrapText="false" indent="0" shrinkToFit="false"/>
    </dxf>
    <dxf>
      <font>
        <name val="Arial"/>
        <charset val="1"/>
        <family val="2"/>
      </font>
      <alignment horizontal="general" vertical="center" textRotation="0" wrapText="false" indent="0" shrinkToFit="false"/>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FF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616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98608832600564"/>
          <c:y val="0.00993627821579004"/>
          <c:w val="0.903274493076974"/>
          <c:h val="0.935630197645534"/>
        </c:manualLayout>
      </c:layout>
      <c:scatterChart>
        <c:scatterStyle val="line"/>
        <c:varyColors val="0"/>
        <c:ser>
          <c:idx val="0"/>
          <c:order val="0"/>
          <c:spPr>
            <a:solidFill>
              <a:srgbClr val="666699"/>
            </a:solidFill>
            <a:ln w="25200">
              <a:solidFill>
                <a:srgbClr val="666699"/>
              </a:solidFill>
              <a:round/>
            </a:ln>
          </c:spPr>
          <c:marker>
            <c:symbol val="none"/>
          </c:marker>
          <c:dLbls>
            <c:dLblPos val="r"/>
            <c:showLegendKey val="0"/>
            <c:showVal val="0"/>
            <c:showCatName val="0"/>
            <c:showSerName val="0"/>
            <c:showPercent val="0"/>
            <c:showLeaderLines val="0"/>
          </c:dLbls>
          <c:xVal>
            <c:numRef>
              <c:f>'Problem 5'!$A$3:$A$1002</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'Problem 5'!$B$3:$B$1002</c:f>
              <c:numCache>
                <c:formatCode>General</c:formatCode>
                <c:ptCount val="1000"/>
                <c:pt idx="0">
                  <c:v>6.41939504069556</c:v>
                </c:pt>
                <c:pt idx="1">
                  <c:v>7.19722255894039</c:v>
                </c:pt>
                <c:pt idx="2">
                  <c:v>6.98001815900995</c:v>
                </c:pt>
                <c:pt idx="3">
                  <c:v>6.89644435095331</c:v>
                </c:pt>
                <c:pt idx="4">
                  <c:v>6.52934141175197</c:v>
                </c:pt>
                <c:pt idx="5">
                  <c:v>7.24224009737515</c:v>
                </c:pt>
                <c:pt idx="6">
                  <c:v>7.70326893809374</c:v>
                </c:pt>
                <c:pt idx="7">
                  <c:v>7.20024593293114</c:v>
                </c:pt>
                <c:pt idx="8">
                  <c:v>7.04257800198482</c:v>
                </c:pt>
                <c:pt idx="9">
                  <c:v>6.63885187321533</c:v>
                </c:pt>
                <c:pt idx="10">
                  <c:v>6.94560820308262</c:v>
                </c:pt>
                <c:pt idx="11">
                  <c:v>6.84592311380548</c:v>
                </c:pt>
                <c:pt idx="12">
                  <c:v>7.61525193868216</c:v>
                </c:pt>
                <c:pt idx="13">
                  <c:v>7.06966584007244</c:v>
                </c:pt>
                <c:pt idx="14">
                  <c:v>7.46957442541214</c:v>
                </c:pt>
                <c:pt idx="15">
                  <c:v>7.65520003565096</c:v>
                </c:pt>
                <c:pt idx="16">
                  <c:v>6.75930739280067</c:v>
                </c:pt>
                <c:pt idx="17">
                  <c:v>6.92906800336429</c:v>
                </c:pt>
                <c:pt idx="18">
                  <c:v>7.04023366969861</c:v>
                </c:pt>
                <c:pt idx="19">
                  <c:v>7.349866277474</c:v>
                </c:pt>
                <c:pt idx="20">
                  <c:v>7.18528531820137</c:v>
                </c:pt>
                <c:pt idx="21">
                  <c:v>7.12426503293471</c:v>
                </c:pt>
                <c:pt idx="22">
                  <c:v>7.16574330467418</c:v>
                </c:pt>
                <c:pt idx="23">
                  <c:v>6.50220911073506</c:v>
                </c:pt>
                <c:pt idx="24">
                  <c:v>7.22121007153737</c:v>
                </c:pt>
                <c:pt idx="25">
                  <c:v>7.65177168932698</c:v>
                </c:pt>
                <c:pt idx="26">
                  <c:v>7.51582374160524</c:v>
                </c:pt>
                <c:pt idx="27">
                  <c:v>7.43051229468397</c:v>
                </c:pt>
                <c:pt idx="28">
                  <c:v>7.31456464768728</c:v>
                </c:pt>
                <c:pt idx="29">
                  <c:v>7.36065113239306</c:v>
                </c:pt>
                <c:pt idx="30">
                  <c:v>7.17739780269394</c:v>
                </c:pt>
                <c:pt idx="31">
                  <c:v>7.57482767356667</c:v>
                </c:pt>
                <c:pt idx="32">
                  <c:v>6.88639546432742</c:v>
                </c:pt>
                <c:pt idx="33">
                  <c:v>6.51462191030708</c:v>
                </c:pt>
                <c:pt idx="34">
                  <c:v>6.72335765510721</c:v>
                </c:pt>
                <c:pt idx="35">
                  <c:v>7.70637815914194</c:v>
                </c:pt>
                <c:pt idx="36">
                  <c:v>7.73997778462134</c:v>
                </c:pt>
                <c:pt idx="37">
                  <c:v>6.86534438298202</c:v>
                </c:pt>
                <c:pt idx="38">
                  <c:v>7.51009404742138</c:v>
                </c:pt>
                <c:pt idx="39">
                  <c:v>7.18180676880342</c:v>
                </c:pt>
                <c:pt idx="40">
                  <c:v>6.63620445360519</c:v>
                </c:pt>
                <c:pt idx="41">
                  <c:v>7.43269237673151</c:v>
                </c:pt>
                <c:pt idx="42">
                  <c:v>7.10068489914857</c:v>
                </c:pt>
                <c:pt idx="43">
                  <c:v>7.30556893076153</c:v>
                </c:pt>
                <c:pt idx="44">
                  <c:v>7.0317384186296</c:v>
                </c:pt>
                <c:pt idx="45">
                  <c:v>7.45481652378516</c:v>
                </c:pt>
                <c:pt idx="46">
                  <c:v>7.1357201087297</c:v>
                </c:pt>
                <c:pt idx="47">
                  <c:v>7.23145680311439</c:v>
                </c:pt>
                <c:pt idx="48">
                  <c:v>6.58209674600472</c:v>
                </c:pt>
                <c:pt idx="49">
                  <c:v>7.40529242445605</c:v>
                </c:pt>
                <c:pt idx="50">
                  <c:v>7.75918905842274</c:v>
                </c:pt>
                <c:pt idx="51">
                  <c:v>6.84173521146665</c:v>
                </c:pt>
                <c:pt idx="52">
                  <c:v>7.71041075105254</c:v>
                </c:pt>
                <c:pt idx="53">
                  <c:v>6.68097790291116</c:v>
                </c:pt>
                <c:pt idx="54">
                  <c:v>7.35388137064816</c:v>
                </c:pt>
                <c:pt idx="55">
                  <c:v>7.56866486265799</c:v>
                </c:pt>
                <c:pt idx="56">
                  <c:v>6.57510263526902</c:v>
                </c:pt>
                <c:pt idx="57">
                  <c:v>6.53106635082269</c:v>
                </c:pt>
                <c:pt idx="58">
                  <c:v>6.93511223091998</c:v>
                </c:pt>
                <c:pt idx="59">
                  <c:v>6.76680713935352</c:v>
                </c:pt>
                <c:pt idx="60">
                  <c:v>6.99414558144479</c:v>
                </c:pt>
                <c:pt idx="61">
                  <c:v>7.81050708297069</c:v>
                </c:pt>
                <c:pt idx="62">
                  <c:v>6.55047160206544</c:v>
                </c:pt>
                <c:pt idx="63">
                  <c:v>6.81709850639454</c:v>
                </c:pt>
                <c:pt idx="64">
                  <c:v>7.2908641201613</c:v>
                </c:pt>
                <c:pt idx="65">
                  <c:v>7.25237156550215</c:v>
                </c:pt>
                <c:pt idx="66">
                  <c:v>6.75785743342842</c:v>
                </c:pt>
                <c:pt idx="67">
                  <c:v>6.70364649512633</c:v>
                </c:pt>
                <c:pt idx="68">
                  <c:v>6.73386355006459</c:v>
                </c:pt>
                <c:pt idx="69">
                  <c:v>6.52344316273584</c:v>
                </c:pt>
                <c:pt idx="70">
                  <c:v>7.08068903902599</c:v>
                </c:pt>
                <c:pt idx="71">
                  <c:v>6.89891995582622</c:v>
                </c:pt>
                <c:pt idx="72">
                  <c:v>6.35309331216804</c:v>
                </c:pt>
                <c:pt idx="73">
                  <c:v>6.43372615555255</c:v>
                </c:pt>
                <c:pt idx="74">
                  <c:v>7.28749112488414</c:v>
                </c:pt>
                <c:pt idx="75">
                  <c:v>6.89685395993594</c:v>
                </c:pt>
                <c:pt idx="76">
                  <c:v>7.2520930948768</c:v>
                </c:pt>
                <c:pt idx="77">
                  <c:v>7.32493860366493</c:v>
                </c:pt>
                <c:pt idx="78">
                  <c:v>6.60267178848808</c:v>
                </c:pt>
                <c:pt idx="79">
                  <c:v>6.87495750257496</c:v>
                </c:pt>
                <c:pt idx="80">
                  <c:v>6.69968304285101</c:v>
                </c:pt>
                <c:pt idx="81">
                  <c:v>6.69650606342038</c:v>
                </c:pt>
                <c:pt idx="82">
                  <c:v>6.86810954097195</c:v>
                </c:pt>
                <c:pt idx="83">
                  <c:v>7.37304868871734</c:v>
                </c:pt>
                <c:pt idx="84">
                  <c:v>6.80095924090608</c:v>
                </c:pt>
                <c:pt idx="85">
                  <c:v>7.25111636567923</c:v>
                </c:pt>
                <c:pt idx="86">
                  <c:v>7.17170051502612</c:v>
                </c:pt>
                <c:pt idx="87">
                  <c:v>7.25636995436273</c:v>
                </c:pt>
                <c:pt idx="88">
                  <c:v>7.00258029234086</c:v>
                </c:pt>
                <c:pt idx="89">
                  <c:v>7.38547337510536</c:v>
                </c:pt>
                <c:pt idx="90">
                  <c:v>7.60295585381699</c:v>
                </c:pt>
                <c:pt idx="91">
                  <c:v>7.49023049340617</c:v>
                </c:pt>
                <c:pt idx="92">
                  <c:v>6.89395431641398</c:v>
                </c:pt>
                <c:pt idx="93">
                  <c:v>7.03620168787632</c:v>
                </c:pt>
                <c:pt idx="94">
                  <c:v>6.74601755295719</c:v>
                </c:pt>
                <c:pt idx="95">
                  <c:v>7.52765824169326</c:v>
                </c:pt>
                <c:pt idx="96">
                  <c:v>7.49241331083203</c:v>
                </c:pt>
                <c:pt idx="97">
                  <c:v>7.35738983460148</c:v>
                </c:pt>
                <c:pt idx="98">
                  <c:v>7.1662171683951</c:v>
                </c:pt>
                <c:pt idx="99">
                  <c:v>7.01427565997745</c:v>
                </c:pt>
                <c:pt idx="100">
                  <c:v>7.28852355971933</c:v>
                </c:pt>
                <c:pt idx="101">
                  <c:v>7.23737847771021</c:v>
                </c:pt>
                <c:pt idx="102">
                  <c:v>7.05988332856346</c:v>
                </c:pt>
                <c:pt idx="103">
                  <c:v>6.92235515408365</c:v>
                </c:pt>
                <c:pt idx="104">
                  <c:v>6.8196057364229</c:v>
                </c:pt>
                <c:pt idx="105">
                  <c:v>7.17173953142152</c:v>
                </c:pt>
                <c:pt idx="106">
                  <c:v>6.01519830304525</c:v>
                </c:pt>
                <c:pt idx="107">
                  <c:v>7.42932509416809</c:v>
                </c:pt>
                <c:pt idx="108">
                  <c:v>7.01356139516235</c:v>
                </c:pt>
                <c:pt idx="109">
                  <c:v>6.97395405417292</c:v>
                </c:pt>
                <c:pt idx="110">
                  <c:v>6.71486830487561</c:v>
                </c:pt>
                <c:pt idx="111">
                  <c:v>6.89093992947087</c:v>
                </c:pt>
                <c:pt idx="112">
                  <c:v>7.55270848419803</c:v>
                </c:pt>
                <c:pt idx="113">
                  <c:v>6.56571097162062</c:v>
                </c:pt>
                <c:pt idx="114">
                  <c:v>7.21777511888457</c:v>
                </c:pt>
                <c:pt idx="115">
                  <c:v>7.15910476749206</c:v>
                </c:pt>
                <c:pt idx="116">
                  <c:v>7.11746533539166</c:v>
                </c:pt>
                <c:pt idx="117">
                  <c:v>7.73800198543298</c:v>
                </c:pt>
                <c:pt idx="118">
                  <c:v>7.18372594556958</c:v>
                </c:pt>
                <c:pt idx="119">
                  <c:v>7.59222941956905</c:v>
                </c:pt>
                <c:pt idx="120">
                  <c:v>7.77302694166085</c:v>
                </c:pt>
                <c:pt idx="121">
                  <c:v>7.57335452674034</c:v>
                </c:pt>
                <c:pt idx="122">
                  <c:v>7.04332848251323</c:v>
                </c:pt>
                <c:pt idx="123">
                  <c:v>7.5071355450345</c:v>
                </c:pt>
                <c:pt idx="124">
                  <c:v>7.02113731038348</c:v>
                </c:pt>
                <c:pt idx="125">
                  <c:v>7.07501817758548</c:v>
                </c:pt>
                <c:pt idx="126">
                  <c:v>6.69570565274965</c:v>
                </c:pt>
                <c:pt idx="127">
                  <c:v>7.16260410140561</c:v>
                </c:pt>
                <c:pt idx="128">
                  <c:v>6.80371787647009</c:v>
                </c:pt>
                <c:pt idx="129">
                  <c:v>7.55906179450076</c:v>
                </c:pt>
                <c:pt idx="130">
                  <c:v>7.14888971290683</c:v>
                </c:pt>
                <c:pt idx="131">
                  <c:v>7.22270104286739</c:v>
                </c:pt>
                <c:pt idx="132">
                  <c:v>7.49965214051254</c:v>
                </c:pt>
                <c:pt idx="133">
                  <c:v>6.74096059979157</c:v>
                </c:pt>
                <c:pt idx="134">
                  <c:v>6.97456134570012</c:v>
                </c:pt>
                <c:pt idx="135">
                  <c:v>7.04850913547307</c:v>
                </c:pt>
                <c:pt idx="136">
                  <c:v>7.58969269355191</c:v>
                </c:pt>
                <c:pt idx="137">
                  <c:v>6.81784435229765</c:v>
                </c:pt>
                <c:pt idx="138">
                  <c:v>7.50109192285691</c:v>
                </c:pt>
                <c:pt idx="139">
                  <c:v>7.66753525613391</c:v>
                </c:pt>
                <c:pt idx="140">
                  <c:v>8.30759496925528</c:v>
                </c:pt>
                <c:pt idx="141">
                  <c:v>6.47455468550186</c:v>
                </c:pt>
                <c:pt idx="142">
                  <c:v>6.96012831184479</c:v>
                </c:pt>
                <c:pt idx="143">
                  <c:v>6.49255393522276</c:v>
                </c:pt>
                <c:pt idx="144">
                  <c:v>6.93001567167983</c:v>
                </c:pt>
                <c:pt idx="145">
                  <c:v>6.85762123152748</c:v>
                </c:pt>
                <c:pt idx="146">
                  <c:v>7.08413574889064</c:v>
                </c:pt>
                <c:pt idx="147">
                  <c:v>7.02273566200312</c:v>
                </c:pt>
                <c:pt idx="148">
                  <c:v>7.0444236077905</c:v>
                </c:pt>
                <c:pt idx="149">
                  <c:v>6.78212134653709</c:v>
                </c:pt>
                <c:pt idx="150">
                  <c:v>6.78693317255869</c:v>
                </c:pt>
                <c:pt idx="151">
                  <c:v>6.43439761569874</c:v>
                </c:pt>
                <c:pt idx="152">
                  <c:v>7.42151063301874</c:v>
                </c:pt>
                <c:pt idx="153">
                  <c:v>7.59040238796059</c:v>
                </c:pt>
                <c:pt idx="154">
                  <c:v>7.26665422238932</c:v>
                </c:pt>
                <c:pt idx="155">
                  <c:v>7.17266282726246</c:v>
                </c:pt>
                <c:pt idx="156">
                  <c:v>6.86289269743664</c:v>
                </c:pt>
                <c:pt idx="157">
                  <c:v>7.52591423893828</c:v>
                </c:pt>
                <c:pt idx="158">
                  <c:v>7.15627998399189</c:v>
                </c:pt>
                <c:pt idx="159">
                  <c:v>7.55289777912227</c:v>
                </c:pt>
                <c:pt idx="160">
                  <c:v>6.87205250313656</c:v>
                </c:pt>
                <c:pt idx="161">
                  <c:v>8.44279361133822</c:v>
                </c:pt>
                <c:pt idx="162">
                  <c:v>6.81547283946009</c:v>
                </c:pt>
                <c:pt idx="163">
                  <c:v>7.15962085042134</c:v>
                </c:pt>
                <c:pt idx="164">
                  <c:v>6.92441428797831</c:v>
                </c:pt>
                <c:pt idx="165">
                  <c:v>7.39533671542823</c:v>
                </c:pt>
                <c:pt idx="166">
                  <c:v>6.48963998949371</c:v>
                </c:pt>
                <c:pt idx="167">
                  <c:v>6.79712814281229</c:v>
                </c:pt>
                <c:pt idx="168">
                  <c:v>7.28686523093606</c:v>
                </c:pt>
                <c:pt idx="169">
                  <c:v>6.78892439671074</c:v>
                </c:pt>
                <c:pt idx="170">
                  <c:v>6.7369139458215</c:v>
                </c:pt>
                <c:pt idx="171">
                  <c:v>6.35207193704062</c:v>
                </c:pt>
                <c:pt idx="172">
                  <c:v>7.20137931393765</c:v>
                </c:pt>
                <c:pt idx="173">
                  <c:v>7.31599772888637</c:v>
                </c:pt>
                <c:pt idx="174">
                  <c:v>6.90279048602338</c:v>
                </c:pt>
                <c:pt idx="175">
                  <c:v>7.26531792808055</c:v>
                </c:pt>
                <c:pt idx="176">
                  <c:v>6.77895524067055</c:v>
                </c:pt>
                <c:pt idx="177">
                  <c:v>6.94996509981282</c:v>
                </c:pt>
                <c:pt idx="178">
                  <c:v>7.58650293440441</c:v>
                </c:pt>
                <c:pt idx="179">
                  <c:v>6.99140225296281</c:v>
                </c:pt>
                <c:pt idx="180">
                  <c:v>7.39978249525386</c:v>
                </c:pt>
                <c:pt idx="181">
                  <c:v>7.54484837539881</c:v>
                </c:pt>
                <c:pt idx="182">
                  <c:v>6.87003876190294</c:v>
                </c:pt>
                <c:pt idx="183">
                  <c:v>7.19606450733089</c:v>
                </c:pt>
                <c:pt idx="184">
                  <c:v>7.32129397935296</c:v>
                </c:pt>
                <c:pt idx="185">
                  <c:v>6.99837016542762</c:v>
                </c:pt>
                <c:pt idx="186">
                  <c:v>6.2213044004316</c:v>
                </c:pt>
                <c:pt idx="187">
                  <c:v>7.29838485500737</c:v>
                </c:pt>
                <c:pt idx="188">
                  <c:v>7.30354225087854</c:v>
                </c:pt>
                <c:pt idx="189">
                  <c:v>6.8626790765142</c:v>
                </c:pt>
                <c:pt idx="190">
                  <c:v>6.77941120837063</c:v>
                </c:pt>
                <c:pt idx="191">
                  <c:v>7.26319144422105</c:v>
                </c:pt>
                <c:pt idx="192">
                  <c:v>6.62700626175683</c:v>
                </c:pt>
                <c:pt idx="193">
                  <c:v>7.07708819191063</c:v>
                </c:pt>
                <c:pt idx="194">
                  <c:v>6.60597230802032</c:v>
                </c:pt>
                <c:pt idx="195">
                  <c:v>6.74361852436844</c:v>
                </c:pt>
                <c:pt idx="196">
                  <c:v>7.41253357639565</c:v>
                </c:pt>
                <c:pt idx="197">
                  <c:v>7.29242209609713</c:v>
                </c:pt>
                <c:pt idx="198">
                  <c:v>7.34026425565509</c:v>
                </c:pt>
                <c:pt idx="199">
                  <c:v>6.92221288069973</c:v>
                </c:pt>
                <c:pt idx="200">
                  <c:v>7.24099940859259</c:v>
                </c:pt>
                <c:pt idx="201">
                  <c:v>7.27783290686531</c:v>
                </c:pt>
                <c:pt idx="202">
                  <c:v>7.05242301140305</c:v>
                </c:pt>
                <c:pt idx="203">
                  <c:v>7.16290351346483</c:v>
                </c:pt>
                <c:pt idx="204">
                  <c:v>6.69134033224246</c:v>
                </c:pt>
                <c:pt idx="205">
                  <c:v>7.39552189887596</c:v>
                </c:pt>
                <c:pt idx="206">
                  <c:v>7.15157827575954</c:v>
                </c:pt>
                <c:pt idx="207">
                  <c:v>7.80919774816315</c:v>
                </c:pt>
                <c:pt idx="208">
                  <c:v>7.00164725182621</c:v>
                </c:pt>
                <c:pt idx="209">
                  <c:v>7.15805277625023</c:v>
                </c:pt>
                <c:pt idx="210">
                  <c:v>6.87142613660767</c:v>
                </c:pt>
                <c:pt idx="211">
                  <c:v>6.56295601389896</c:v>
                </c:pt>
                <c:pt idx="212">
                  <c:v>7.40353935378357</c:v>
                </c:pt>
                <c:pt idx="213">
                  <c:v>7.45429885710969</c:v>
                </c:pt>
                <c:pt idx="214">
                  <c:v>7.35418582603942</c:v>
                </c:pt>
                <c:pt idx="215">
                  <c:v>7.02859821083388</c:v>
                </c:pt>
                <c:pt idx="216">
                  <c:v>7.27564589774211</c:v>
                </c:pt>
                <c:pt idx="217">
                  <c:v>6.25109562178373</c:v>
                </c:pt>
                <c:pt idx="218">
                  <c:v>6.80970807521522</c:v>
                </c:pt>
                <c:pt idx="219">
                  <c:v>7.55172157600418</c:v>
                </c:pt>
                <c:pt idx="220">
                  <c:v>5.82889122337296</c:v>
                </c:pt>
                <c:pt idx="221">
                  <c:v>7.08212862710258</c:v>
                </c:pt>
                <c:pt idx="222">
                  <c:v>7.04992348410761</c:v>
                </c:pt>
                <c:pt idx="223">
                  <c:v>7.10219864860652</c:v>
                </c:pt>
                <c:pt idx="224">
                  <c:v>6.2488989705917</c:v>
                </c:pt>
                <c:pt idx="225">
                  <c:v>7.17392352844623</c:v>
                </c:pt>
                <c:pt idx="226">
                  <c:v>7.09561534518575</c:v>
                </c:pt>
                <c:pt idx="227">
                  <c:v>7.22956622134301</c:v>
                </c:pt>
                <c:pt idx="228">
                  <c:v>7.19973615602132</c:v>
                </c:pt>
                <c:pt idx="229">
                  <c:v>6.88534041849441</c:v>
                </c:pt>
                <c:pt idx="230">
                  <c:v>7.17178063825649</c:v>
                </c:pt>
                <c:pt idx="231">
                  <c:v>6.98106139250065</c:v>
                </c:pt>
                <c:pt idx="232">
                  <c:v>7.41634292841652</c:v>
                </c:pt>
                <c:pt idx="233">
                  <c:v>7.26404362750643</c:v>
                </c:pt>
                <c:pt idx="234">
                  <c:v>7.52332471614721</c:v>
                </c:pt>
                <c:pt idx="235">
                  <c:v>7.05715009455319</c:v>
                </c:pt>
                <c:pt idx="236">
                  <c:v>7.38175873004418</c:v>
                </c:pt>
                <c:pt idx="237">
                  <c:v>7.3523062989744</c:v>
                </c:pt>
                <c:pt idx="238">
                  <c:v>7.33927470247189</c:v>
                </c:pt>
                <c:pt idx="239">
                  <c:v>6.94120940961927</c:v>
                </c:pt>
                <c:pt idx="240">
                  <c:v>7.54340656543368</c:v>
                </c:pt>
                <c:pt idx="241">
                  <c:v>6.81764624189795</c:v>
                </c:pt>
                <c:pt idx="242">
                  <c:v>6.87439189304204</c:v>
                </c:pt>
                <c:pt idx="243">
                  <c:v>7.26859441884826</c:v>
                </c:pt>
                <c:pt idx="244">
                  <c:v>6.95480131071168</c:v>
                </c:pt>
                <c:pt idx="245">
                  <c:v>7.01049418265668</c:v>
                </c:pt>
                <c:pt idx="246">
                  <c:v>6.88003447620351</c:v>
                </c:pt>
                <c:pt idx="247">
                  <c:v>7.14527206650085</c:v>
                </c:pt>
                <c:pt idx="248">
                  <c:v>7.13691540612151</c:v>
                </c:pt>
                <c:pt idx="249">
                  <c:v>7.11823860542043</c:v>
                </c:pt>
                <c:pt idx="250">
                  <c:v>7.15997424886144</c:v>
                </c:pt>
                <c:pt idx="251">
                  <c:v>7.2572035437183</c:v>
                </c:pt>
                <c:pt idx="252">
                  <c:v>6.55020947875433</c:v>
                </c:pt>
                <c:pt idx="253">
                  <c:v>7.21031974939618</c:v>
                </c:pt>
                <c:pt idx="254">
                  <c:v>6.77652513970092</c:v>
                </c:pt>
                <c:pt idx="255">
                  <c:v>7.35819060198172</c:v>
                </c:pt>
                <c:pt idx="256">
                  <c:v>7.084911660706</c:v>
                </c:pt>
                <c:pt idx="257">
                  <c:v>7.48596276494947</c:v>
                </c:pt>
                <c:pt idx="258">
                  <c:v>7.48723692506362</c:v>
                </c:pt>
                <c:pt idx="259">
                  <c:v>7.32070159510732</c:v>
                </c:pt>
                <c:pt idx="260">
                  <c:v>6.93426279914446</c:v>
                </c:pt>
                <c:pt idx="261">
                  <c:v>7.86530386785776</c:v>
                </c:pt>
                <c:pt idx="262">
                  <c:v>7.490263226313</c:v>
                </c:pt>
                <c:pt idx="263">
                  <c:v>6.70506797395871</c:v>
                </c:pt>
                <c:pt idx="264">
                  <c:v>6.69240402973185</c:v>
                </c:pt>
                <c:pt idx="265">
                  <c:v>6.25385252981723</c:v>
                </c:pt>
                <c:pt idx="266">
                  <c:v>7.93086463898444</c:v>
                </c:pt>
                <c:pt idx="267">
                  <c:v>7.37450981867131</c:v>
                </c:pt>
                <c:pt idx="268">
                  <c:v>6.46703215413615</c:v>
                </c:pt>
                <c:pt idx="269">
                  <c:v>7.13009486837045</c:v>
                </c:pt>
                <c:pt idx="270">
                  <c:v>7.56807141157934</c:v>
                </c:pt>
                <c:pt idx="271">
                  <c:v>6.76893530154504</c:v>
                </c:pt>
                <c:pt idx="272">
                  <c:v>7.17486026800413</c:v>
                </c:pt>
                <c:pt idx="273">
                  <c:v>7.13334929023535</c:v>
                </c:pt>
                <c:pt idx="274">
                  <c:v>6.97731714150541</c:v>
                </c:pt>
                <c:pt idx="275">
                  <c:v>6.46451116374855</c:v>
                </c:pt>
                <c:pt idx="276">
                  <c:v>7.39634506298576</c:v>
                </c:pt>
                <c:pt idx="277">
                  <c:v>7.3547742154339</c:v>
                </c:pt>
                <c:pt idx="278">
                  <c:v>6.57252068983482</c:v>
                </c:pt>
                <c:pt idx="279">
                  <c:v>7.19327901724961</c:v>
                </c:pt>
                <c:pt idx="280">
                  <c:v>7.29074461345713</c:v>
                </c:pt>
                <c:pt idx="281">
                  <c:v>6.64569710564764</c:v>
                </c:pt>
                <c:pt idx="282">
                  <c:v>7.35851619264617</c:v>
                </c:pt>
                <c:pt idx="283">
                  <c:v>7.17670904298706</c:v>
                </c:pt>
                <c:pt idx="284">
                  <c:v>6.60666430346699</c:v>
                </c:pt>
                <c:pt idx="285">
                  <c:v>7.19278990377444</c:v>
                </c:pt>
                <c:pt idx="286">
                  <c:v>7.37916636580666</c:v>
                </c:pt>
                <c:pt idx="287">
                  <c:v>6.38450250307546</c:v>
                </c:pt>
                <c:pt idx="288">
                  <c:v>6.84743267359467</c:v>
                </c:pt>
                <c:pt idx="289">
                  <c:v>7.55937632397573</c:v>
                </c:pt>
                <c:pt idx="290">
                  <c:v>7.33916634561512</c:v>
                </c:pt>
                <c:pt idx="291">
                  <c:v>6.98964424354196</c:v>
                </c:pt>
                <c:pt idx="292">
                  <c:v>7.02389857536495</c:v>
                </c:pt>
                <c:pt idx="293">
                  <c:v>6.47773503605604</c:v>
                </c:pt>
                <c:pt idx="294">
                  <c:v>7.17708775047719</c:v>
                </c:pt>
                <c:pt idx="295">
                  <c:v>7.18578729527791</c:v>
                </c:pt>
                <c:pt idx="296">
                  <c:v>6.99905060147973</c:v>
                </c:pt>
                <c:pt idx="297">
                  <c:v>6.9123480261292</c:v>
                </c:pt>
                <c:pt idx="298">
                  <c:v>7.07831716975224</c:v>
                </c:pt>
                <c:pt idx="299">
                  <c:v>7.43783795661466</c:v>
                </c:pt>
                <c:pt idx="300">
                  <c:v>6.97355362452906</c:v>
                </c:pt>
                <c:pt idx="301">
                  <c:v>7.18358418331279</c:v>
                </c:pt>
                <c:pt idx="302">
                  <c:v>6.76449660393838</c:v>
                </c:pt>
                <c:pt idx="303">
                  <c:v>7.12752770352323</c:v>
                </c:pt>
                <c:pt idx="304">
                  <c:v>7.01817284440964</c:v>
                </c:pt>
                <c:pt idx="305">
                  <c:v>7.88655459362329</c:v>
                </c:pt>
                <c:pt idx="306">
                  <c:v>6.93317065469063</c:v>
                </c:pt>
                <c:pt idx="307">
                  <c:v>6.40167015131968</c:v>
                </c:pt>
                <c:pt idx="308">
                  <c:v>6.88799345085418</c:v>
                </c:pt>
                <c:pt idx="309">
                  <c:v>7.12225248916764</c:v>
                </c:pt>
                <c:pt idx="310">
                  <c:v>7.61754567098915</c:v>
                </c:pt>
                <c:pt idx="311">
                  <c:v>6.75259140157488</c:v>
                </c:pt>
                <c:pt idx="312">
                  <c:v>7.08669031991046</c:v>
                </c:pt>
                <c:pt idx="313">
                  <c:v>6.97956132716117</c:v>
                </c:pt>
                <c:pt idx="314">
                  <c:v>7.1343643431167</c:v>
                </c:pt>
                <c:pt idx="315">
                  <c:v>6.97432744347694</c:v>
                </c:pt>
                <c:pt idx="316">
                  <c:v>6.4968724300128</c:v>
                </c:pt>
                <c:pt idx="317">
                  <c:v>6.76769889630879</c:v>
                </c:pt>
                <c:pt idx="318">
                  <c:v>6.98876782221008</c:v>
                </c:pt>
                <c:pt idx="319">
                  <c:v>7.09042576862742</c:v>
                </c:pt>
                <c:pt idx="320">
                  <c:v>7.13070490404862</c:v>
                </c:pt>
                <c:pt idx="321">
                  <c:v>7.09554313802562</c:v>
                </c:pt>
                <c:pt idx="322">
                  <c:v>7.53878670187576</c:v>
                </c:pt>
                <c:pt idx="323">
                  <c:v>6.97952738676051</c:v>
                </c:pt>
                <c:pt idx="324">
                  <c:v>5.74123523863616</c:v>
                </c:pt>
                <c:pt idx="325">
                  <c:v>7.1516059883426</c:v>
                </c:pt>
                <c:pt idx="326">
                  <c:v>6.57070932041197</c:v>
                </c:pt>
                <c:pt idx="327">
                  <c:v>7.50268008347101</c:v>
                </c:pt>
                <c:pt idx="328">
                  <c:v>6.6613796263442</c:v>
                </c:pt>
                <c:pt idx="329">
                  <c:v>7.83874785632468</c:v>
                </c:pt>
                <c:pt idx="330">
                  <c:v>7.09606511282632</c:v>
                </c:pt>
                <c:pt idx="331">
                  <c:v>6.67228954426523</c:v>
                </c:pt>
                <c:pt idx="332">
                  <c:v>7.78552504747722</c:v>
                </c:pt>
                <c:pt idx="333">
                  <c:v>7.35394976886709</c:v>
                </c:pt>
                <c:pt idx="334">
                  <c:v>6.84372889091917</c:v>
                </c:pt>
                <c:pt idx="335">
                  <c:v>6.91088284855286</c:v>
                </c:pt>
                <c:pt idx="336">
                  <c:v>6.99708887881108</c:v>
                </c:pt>
                <c:pt idx="337">
                  <c:v>6.76941368153597</c:v>
                </c:pt>
                <c:pt idx="338">
                  <c:v>6.9358706059348</c:v>
                </c:pt>
                <c:pt idx="339">
                  <c:v>6.99881177933387</c:v>
                </c:pt>
                <c:pt idx="340">
                  <c:v>7.14295139807402</c:v>
                </c:pt>
                <c:pt idx="341">
                  <c:v>6.83469703930197</c:v>
                </c:pt>
                <c:pt idx="342">
                  <c:v>6.85022571022193</c:v>
                </c:pt>
                <c:pt idx="343">
                  <c:v>7.67632730730053</c:v>
                </c:pt>
                <c:pt idx="344">
                  <c:v>6.90987947537315</c:v>
                </c:pt>
                <c:pt idx="345">
                  <c:v>7.07905131408332</c:v>
                </c:pt>
                <c:pt idx="346">
                  <c:v>7.1885462196194</c:v>
                </c:pt>
                <c:pt idx="347">
                  <c:v>6.75581110199375</c:v>
                </c:pt>
                <c:pt idx="348">
                  <c:v>7.67843258644698</c:v>
                </c:pt>
                <c:pt idx="349">
                  <c:v>7.47370271766182</c:v>
                </c:pt>
                <c:pt idx="350">
                  <c:v>7.09173958815808</c:v>
                </c:pt>
                <c:pt idx="351">
                  <c:v>7.32131153992208</c:v>
                </c:pt>
                <c:pt idx="352">
                  <c:v>7.40967592695871</c:v>
                </c:pt>
                <c:pt idx="353">
                  <c:v>7.14664583667662</c:v>
                </c:pt>
                <c:pt idx="354">
                  <c:v>7.5417222237025</c:v>
                </c:pt>
                <c:pt idx="355">
                  <c:v>6.5767360899298</c:v>
                </c:pt>
                <c:pt idx="356">
                  <c:v>6.84269660011518</c:v>
                </c:pt>
                <c:pt idx="357">
                  <c:v>7.15094530498815</c:v>
                </c:pt>
                <c:pt idx="358">
                  <c:v>7.0653956664352</c:v>
                </c:pt>
                <c:pt idx="359">
                  <c:v>7.21968593089887</c:v>
                </c:pt>
                <c:pt idx="360">
                  <c:v>7.1428204197062</c:v>
                </c:pt>
                <c:pt idx="361">
                  <c:v>6.89643706824784</c:v>
                </c:pt>
                <c:pt idx="362">
                  <c:v>6.91757403735987</c:v>
                </c:pt>
                <c:pt idx="363">
                  <c:v>6.84412919344878</c:v>
                </c:pt>
                <c:pt idx="364">
                  <c:v>7.39337696370707</c:v>
                </c:pt>
                <c:pt idx="365">
                  <c:v>6.77392240032665</c:v>
                </c:pt>
                <c:pt idx="366">
                  <c:v>7.43824909140461</c:v>
                </c:pt>
                <c:pt idx="367">
                  <c:v>7.35618316428896</c:v>
                </c:pt>
                <c:pt idx="368">
                  <c:v>7.28052281845235</c:v>
                </c:pt>
                <c:pt idx="369">
                  <c:v>6.96216801502971</c:v>
                </c:pt>
                <c:pt idx="370">
                  <c:v>7.20428469468576</c:v>
                </c:pt>
                <c:pt idx="371">
                  <c:v>7.81612143838579</c:v>
                </c:pt>
                <c:pt idx="372">
                  <c:v>7.38216599548808</c:v>
                </c:pt>
                <c:pt idx="373">
                  <c:v>7.61874718845653</c:v>
                </c:pt>
                <c:pt idx="374">
                  <c:v>6.83830332706411</c:v>
                </c:pt>
                <c:pt idx="375">
                  <c:v>7.48819871978832</c:v>
                </c:pt>
                <c:pt idx="376">
                  <c:v>7.59661201366875</c:v>
                </c:pt>
                <c:pt idx="377">
                  <c:v>7.09701397347315</c:v>
                </c:pt>
                <c:pt idx="378">
                  <c:v>6.8119856305216</c:v>
                </c:pt>
                <c:pt idx="379">
                  <c:v>7.25268740063026</c:v>
                </c:pt>
                <c:pt idx="380">
                  <c:v>6.94457718600498</c:v>
                </c:pt>
                <c:pt idx="381">
                  <c:v>6.69630535126902</c:v>
                </c:pt>
                <c:pt idx="382">
                  <c:v>7.09468824154235</c:v>
                </c:pt>
                <c:pt idx="383">
                  <c:v>6.9231394921211</c:v>
                </c:pt>
                <c:pt idx="384">
                  <c:v>7.27040205528784</c:v>
                </c:pt>
                <c:pt idx="385">
                  <c:v>6.71099999415046</c:v>
                </c:pt>
                <c:pt idx="386">
                  <c:v>7.10034085597745</c:v>
                </c:pt>
                <c:pt idx="387">
                  <c:v>7.06527971468809</c:v>
                </c:pt>
                <c:pt idx="388">
                  <c:v>6.68605576513268</c:v>
                </c:pt>
                <c:pt idx="389">
                  <c:v>6.96239821209467</c:v>
                </c:pt>
                <c:pt idx="390">
                  <c:v>7.19453079346019</c:v>
                </c:pt>
                <c:pt idx="391">
                  <c:v>7.13979846974615</c:v>
                </c:pt>
                <c:pt idx="392">
                  <c:v>6.70700550475858</c:v>
                </c:pt>
                <c:pt idx="393">
                  <c:v>6.98035826371276</c:v>
                </c:pt>
                <c:pt idx="394">
                  <c:v>6.32408055833649</c:v>
                </c:pt>
                <c:pt idx="395">
                  <c:v>7.06865486852366</c:v>
                </c:pt>
                <c:pt idx="396">
                  <c:v>7.05726528956547</c:v>
                </c:pt>
                <c:pt idx="397">
                  <c:v>7.32680352037991</c:v>
                </c:pt>
                <c:pt idx="398">
                  <c:v>7.04556356179456</c:v>
                </c:pt>
                <c:pt idx="399">
                  <c:v>7.19635230638673</c:v>
                </c:pt>
                <c:pt idx="400">
                  <c:v>6.99920716868407</c:v>
                </c:pt>
                <c:pt idx="401">
                  <c:v>7.03627530681097</c:v>
                </c:pt>
                <c:pt idx="402">
                  <c:v>6.96526031229979</c:v>
                </c:pt>
                <c:pt idx="403">
                  <c:v>6.62280142963887</c:v>
                </c:pt>
                <c:pt idx="404">
                  <c:v>6.93347576116893</c:v>
                </c:pt>
                <c:pt idx="405">
                  <c:v>7.09767383231321</c:v>
                </c:pt>
                <c:pt idx="406">
                  <c:v>7.50413852680702</c:v>
                </c:pt>
                <c:pt idx="407">
                  <c:v>7.13958582266051</c:v>
                </c:pt>
                <c:pt idx="408">
                  <c:v>7.12697509942089</c:v>
                </c:pt>
                <c:pt idx="409">
                  <c:v>7.16065866760799</c:v>
                </c:pt>
                <c:pt idx="410">
                  <c:v>7.17586505447158</c:v>
                </c:pt>
                <c:pt idx="411">
                  <c:v>7.47258604038598</c:v>
                </c:pt>
                <c:pt idx="412">
                  <c:v>8.01513980499868</c:v>
                </c:pt>
                <c:pt idx="413">
                  <c:v>6.19573529266921</c:v>
                </c:pt>
                <c:pt idx="414">
                  <c:v>6.44867869266063</c:v>
                </c:pt>
                <c:pt idx="415">
                  <c:v>8.48910000614603</c:v>
                </c:pt>
                <c:pt idx="416">
                  <c:v>7.09000123730229</c:v>
                </c:pt>
                <c:pt idx="417">
                  <c:v>7.11226110874256</c:v>
                </c:pt>
                <c:pt idx="418">
                  <c:v>7.18095242139694</c:v>
                </c:pt>
                <c:pt idx="419">
                  <c:v>7.09943556010207</c:v>
                </c:pt>
                <c:pt idx="420">
                  <c:v>7.3607922664642</c:v>
                </c:pt>
                <c:pt idx="421">
                  <c:v>7.02744887257346</c:v>
                </c:pt>
                <c:pt idx="422">
                  <c:v>7.30984611355028</c:v>
                </c:pt>
                <c:pt idx="423">
                  <c:v>7.1459363124428</c:v>
                </c:pt>
                <c:pt idx="424">
                  <c:v>6.65257644574293</c:v>
                </c:pt>
                <c:pt idx="425">
                  <c:v>7.61745741847878</c:v>
                </c:pt>
                <c:pt idx="426">
                  <c:v>6.85407671956298</c:v>
                </c:pt>
                <c:pt idx="427">
                  <c:v>6.66238169357529</c:v>
                </c:pt>
                <c:pt idx="428">
                  <c:v>7.43414262184858</c:v>
                </c:pt>
                <c:pt idx="429">
                  <c:v>7.40610108117942</c:v>
                </c:pt>
                <c:pt idx="430">
                  <c:v>6.66540389739018</c:v>
                </c:pt>
                <c:pt idx="431">
                  <c:v>6.9054766812572</c:v>
                </c:pt>
                <c:pt idx="432">
                  <c:v>6.93512623618578</c:v>
                </c:pt>
                <c:pt idx="433">
                  <c:v>6.81744807740463</c:v>
                </c:pt>
                <c:pt idx="434">
                  <c:v>6.69461308429813</c:v>
                </c:pt>
                <c:pt idx="435">
                  <c:v>6.98670947676807</c:v>
                </c:pt>
                <c:pt idx="436">
                  <c:v>7.04895753328966</c:v>
                </c:pt>
                <c:pt idx="437">
                  <c:v>6.69627615587722</c:v>
                </c:pt>
                <c:pt idx="438">
                  <c:v>6.71194220476266</c:v>
                </c:pt>
                <c:pt idx="439">
                  <c:v>6.92453996150757</c:v>
                </c:pt>
                <c:pt idx="440">
                  <c:v>6.94110541587795</c:v>
                </c:pt>
                <c:pt idx="441">
                  <c:v>7.2023251142632</c:v>
                </c:pt>
                <c:pt idx="442">
                  <c:v>7.56662379304615</c:v>
                </c:pt>
                <c:pt idx="443">
                  <c:v>7.11200976624663</c:v>
                </c:pt>
                <c:pt idx="444">
                  <c:v>7.33292207391615</c:v>
                </c:pt>
                <c:pt idx="445">
                  <c:v>7.39336117984964</c:v>
                </c:pt>
                <c:pt idx="446">
                  <c:v>7.46599616809722</c:v>
                </c:pt>
                <c:pt idx="447">
                  <c:v>7.18919264066498</c:v>
                </c:pt>
                <c:pt idx="448">
                  <c:v>7.02159603448261</c:v>
                </c:pt>
                <c:pt idx="449">
                  <c:v>6.56025822617723</c:v>
                </c:pt>
                <c:pt idx="450">
                  <c:v>7.12023986633949</c:v>
                </c:pt>
                <c:pt idx="451">
                  <c:v>7.1727587516566</c:v>
                </c:pt>
                <c:pt idx="452">
                  <c:v>7.27913303673343</c:v>
                </c:pt>
                <c:pt idx="453">
                  <c:v>7.08487295303258</c:v>
                </c:pt>
                <c:pt idx="454">
                  <c:v>7.11198970830498</c:v>
                </c:pt>
                <c:pt idx="455">
                  <c:v>6.64864151479375</c:v>
                </c:pt>
                <c:pt idx="456">
                  <c:v>6.67839915263368</c:v>
                </c:pt>
                <c:pt idx="457">
                  <c:v>7.00156922571019</c:v>
                </c:pt>
                <c:pt idx="458">
                  <c:v>6.61142448613888</c:v>
                </c:pt>
                <c:pt idx="459">
                  <c:v>6.96213174490318</c:v>
                </c:pt>
                <c:pt idx="460">
                  <c:v>6.89052925889966</c:v>
                </c:pt>
                <c:pt idx="461">
                  <c:v>6.88378671156487</c:v>
                </c:pt>
                <c:pt idx="462">
                  <c:v>6.58913168953945</c:v>
                </c:pt>
                <c:pt idx="463">
                  <c:v>6.79994814047643</c:v>
                </c:pt>
                <c:pt idx="464">
                  <c:v>6.9801489776429</c:v>
                </c:pt>
                <c:pt idx="465">
                  <c:v>7.21814745757263</c:v>
                </c:pt>
                <c:pt idx="466">
                  <c:v>7.02306840485044</c:v>
                </c:pt>
                <c:pt idx="467">
                  <c:v>7.47663595417576</c:v>
                </c:pt>
                <c:pt idx="468">
                  <c:v>7.24899191366533</c:v>
                </c:pt>
                <c:pt idx="469">
                  <c:v>7.03845972302165</c:v>
                </c:pt>
                <c:pt idx="470">
                  <c:v>7.00551821634585</c:v>
                </c:pt>
                <c:pt idx="471">
                  <c:v>6.60226924658238</c:v>
                </c:pt>
                <c:pt idx="472">
                  <c:v>6.72274501652703</c:v>
                </c:pt>
                <c:pt idx="473">
                  <c:v>6.97355641844279</c:v>
                </c:pt>
                <c:pt idx="474">
                  <c:v>7.29833355064744</c:v>
                </c:pt>
                <c:pt idx="475">
                  <c:v>7.02623437339225</c:v>
                </c:pt>
                <c:pt idx="476">
                  <c:v>6.37986388121084</c:v>
                </c:pt>
                <c:pt idx="477">
                  <c:v>6.66832782785311</c:v>
                </c:pt>
                <c:pt idx="478">
                  <c:v>6.75719967273123</c:v>
                </c:pt>
                <c:pt idx="479">
                  <c:v>7.07213009372396</c:v>
                </c:pt>
                <c:pt idx="480">
                  <c:v>7.51449274387961</c:v>
                </c:pt>
                <c:pt idx="481">
                  <c:v>7.05349058344222</c:v>
                </c:pt>
                <c:pt idx="482">
                  <c:v>7.32216892806453</c:v>
                </c:pt>
                <c:pt idx="483">
                  <c:v>7.0500331401255</c:v>
                </c:pt>
                <c:pt idx="484">
                  <c:v>6.97856558924627</c:v>
                </c:pt>
                <c:pt idx="485">
                  <c:v>6.77459944360592</c:v>
                </c:pt>
                <c:pt idx="486">
                  <c:v>7.64883815836073</c:v>
                </c:pt>
                <c:pt idx="487">
                  <c:v>6.94220267933368</c:v>
                </c:pt>
                <c:pt idx="488">
                  <c:v>7.0692371143585</c:v>
                </c:pt>
                <c:pt idx="489">
                  <c:v>7.80730953540949</c:v>
                </c:pt>
                <c:pt idx="490">
                  <c:v>6.81807173503207</c:v>
                </c:pt>
                <c:pt idx="491">
                  <c:v>6.93509461598738</c:v>
                </c:pt>
                <c:pt idx="492">
                  <c:v>7.18166367234276</c:v>
                </c:pt>
                <c:pt idx="493">
                  <c:v>7.80629329564869</c:v>
                </c:pt>
                <c:pt idx="494">
                  <c:v>6.97732607280417</c:v>
                </c:pt>
                <c:pt idx="495">
                  <c:v>7.00342100562125</c:v>
                </c:pt>
                <c:pt idx="496">
                  <c:v>7.9614062791866</c:v>
                </c:pt>
                <c:pt idx="497">
                  <c:v>6.98621053323834</c:v>
                </c:pt>
                <c:pt idx="498">
                  <c:v>7.42875321226998</c:v>
                </c:pt>
                <c:pt idx="499">
                  <c:v>6.82989081176279</c:v>
                </c:pt>
                <c:pt idx="500">
                  <c:v>7.1862946311695</c:v>
                </c:pt>
                <c:pt idx="501">
                  <c:v>6.42834312859827</c:v>
                </c:pt>
                <c:pt idx="502">
                  <c:v>8.02720709511649</c:v>
                </c:pt>
                <c:pt idx="503">
                  <c:v>6.87119243528217</c:v>
                </c:pt>
                <c:pt idx="504">
                  <c:v>6.98533690583617</c:v>
                </c:pt>
                <c:pt idx="505">
                  <c:v>7.02257485691777</c:v>
                </c:pt>
                <c:pt idx="506">
                  <c:v>8.14045307097882</c:v>
                </c:pt>
                <c:pt idx="507">
                  <c:v>7.27326656590395</c:v>
                </c:pt>
                <c:pt idx="508">
                  <c:v>6.8984322243989</c:v>
                </c:pt>
                <c:pt idx="509">
                  <c:v>7.30595710993618</c:v>
                </c:pt>
                <c:pt idx="510">
                  <c:v>6.55806082032338</c:v>
                </c:pt>
                <c:pt idx="511">
                  <c:v>7.10906319200913</c:v>
                </c:pt>
                <c:pt idx="512">
                  <c:v>7.23359834121756</c:v>
                </c:pt>
                <c:pt idx="513">
                  <c:v>7.43280119411676</c:v>
                </c:pt>
                <c:pt idx="514">
                  <c:v>6.64465791740801</c:v>
                </c:pt>
                <c:pt idx="515">
                  <c:v>7.04840350688233</c:v>
                </c:pt>
                <c:pt idx="516">
                  <c:v>7.56719119259045</c:v>
                </c:pt>
                <c:pt idx="517">
                  <c:v>7.12628612146849</c:v>
                </c:pt>
                <c:pt idx="518">
                  <c:v>7.30606630137092</c:v>
                </c:pt>
                <c:pt idx="519">
                  <c:v>6.48727288518989</c:v>
                </c:pt>
                <c:pt idx="520">
                  <c:v>7.09024307256961</c:v>
                </c:pt>
                <c:pt idx="521">
                  <c:v>6.90930795286422</c:v>
                </c:pt>
                <c:pt idx="522">
                  <c:v>7.33682230393177</c:v>
                </c:pt>
                <c:pt idx="523">
                  <c:v>6.92118517791846</c:v>
                </c:pt>
                <c:pt idx="524">
                  <c:v>6.97956478112607</c:v>
                </c:pt>
                <c:pt idx="525">
                  <c:v>7.74161979289585</c:v>
                </c:pt>
                <c:pt idx="526">
                  <c:v>7.17162883952327</c:v>
                </c:pt>
                <c:pt idx="527">
                  <c:v>6.80903521935341</c:v>
                </c:pt>
                <c:pt idx="528">
                  <c:v>6.73348407628238</c:v>
                </c:pt>
                <c:pt idx="529">
                  <c:v>6.98051637560259</c:v>
                </c:pt>
                <c:pt idx="530">
                  <c:v>7.06361202869373</c:v>
                </c:pt>
                <c:pt idx="531">
                  <c:v>6.83158109364614</c:v>
                </c:pt>
                <c:pt idx="532">
                  <c:v>7.44216810246927</c:v>
                </c:pt>
                <c:pt idx="533">
                  <c:v>7.61584833027056</c:v>
                </c:pt>
                <c:pt idx="534">
                  <c:v>7.22922359899135</c:v>
                </c:pt>
                <c:pt idx="535">
                  <c:v>6.98108247724212</c:v>
                </c:pt>
                <c:pt idx="536">
                  <c:v>7.39544094755455</c:v>
                </c:pt>
                <c:pt idx="537">
                  <c:v>7.20831477158299</c:v>
                </c:pt>
                <c:pt idx="538">
                  <c:v>6.41870713017331</c:v>
                </c:pt>
                <c:pt idx="539">
                  <c:v>7.30830961462655</c:v>
                </c:pt>
                <c:pt idx="540">
                  <c:v>7.10119595571607</c:v>
                </c:pt>
                <c:pt idx="541">
                  <c:v>7.34683779793005</c:v>
                </c:pt>
                <c:pt idx="542">
                  <c:v>7.61735942966751</c:v>
                </c:pt>
                <c:pt idx="543">
                  <c:v>7.24416175412713</c:v>
                </c:pt>
                <c:pt idx="544">
                  <c:v>7.15402995378081</c:v>
                </c:pt>
                <c:pt idx="545">
                  <c:v>7.06969253900066</c:v>
                </c:pt>
                <c:pt idx="546">
                  <c:v>7.72117752068697</c:v>
                </c:pt>
                <c:pt idx="547">
                  <c:v>7.16528579088494</c:v>
                </c:pt>
                <c:pt idx="548">
                  <c:v>7.08268286480529</c:v>
                </c:pt>
                <c:pt idx="549">
                  <c:v>7.23196410964314</c:v>
                </c:pt>
                <c:pt idx="550">
                  <c:v>6.85255385771389</c:v>
                </c:pt>
                <c:pt idx="551">
                  <c:v>6.30076943802842</c:v>
                </c:pt>
                <c:pt idx="552">
                  <c:v>6.03015432674262</c:v>
                </c:pt>
                <c:pt idx="553">
                  <c:v>7.47994120449804</c:v>
                </c:pt>
                <c:pt idx="554">
                  <c:v>6.51316276665389</c:v>
                </c:pt>
                <c:pt idx="555">
                  <c:v>6.58963450711227</c:v>
                </c:pt>
                <c:pt idx="556">
                  <c:v>6.82379360020415</c:v>
                </c:pt>
                <c:pt idx="557">
                  <c:v>7.2557327265791</c:v>
                </c:pt>
                <c:pt idx="558">
                  <c:v>7.13272062915685</c:v>
                </c:pt>
                <c:pt idx="559">
                  <c:v>7.63775938011386</c:v>
                </c:pt>
                <c:pt idx="560">
                  <c:v>6.59166945027746</c:v>
                </c:pt>
                <c:pt idx="561">
                  <c:v>7.13371465379754</c:v>
                </c:pt>
                <c:pt idx="562">
                  <c:v>7.31205225996667</c:v>
                </c:pt>
                <c:pt idx="563">
                  <c:v>6.66398737238349</c:v>
                </c:pt>
                <c:pt idx="564">
                  <c:v>7.42142775290144</c:v>
                </c:pt>
                <c:pt idx="565">
                  <c:v>6.95109565904235</c:v>
                </c:pt>
                <c:pt idx="566">
                  <c:v>6.38412824823858</c:v>
                </c:pt>
                <c:pt idx="567">
                  <c:v>7.00249866368114</c:v>
                </c:pt>
                <c:pt idx="568">
                  <c:v>7.21360215266526</c:v>
                </c:pt>
                <c:pt idx="569">
                  <c:v>6.7728850033101</c:v>
                </c:pt>
                <c:pt idx="570">
                  <c:v>7.19483799872755</c:v>
                </c:pt>
                <c:pt idx="571">
                  <c:v>7.32885427773514</c:v>
                </c:pt>
                <c:pt idx="572">
                  <c:v>7.21683127808175</c:v>
                </c:pt>
                <c:pt idx="573">
                  <c:v>6.79819441324955</c:v>
                </c:pt>
                <c:pt idx="574">
                  <c:v>6.87484060998074</c:v>
                </c:pt>
                <c:pt idx="575">
                  <c:v>7.24547821916514</c:v>
                </c:pt>
                <c:pt idx="576">
                  <c:v>6.51134633952485</c:v>
                </c:pt>
                <c:pt idx="577">
                  <c:v>6.4238540613094</c:v>
                </c:pt>
                <c:pt idx="578">
                  <c:v>7.30051998494322</c:v>
                </c:pt>
                <c:pt idx="579">
                  <c:v>7.29149158706334</c:v>
                </c:pt>
                <c:pt idx="580">
                  <c:v>7.099382944113</c:v>
                </c:pt>
                <c:pt idx="581">
                  <c:v>7.15667937767602</c:v>
                </c:pt>
                <c:pt idx="582">
                  <c:v>7.28005254569306</c:v>
                </c:pt>
                <c:pt idx="583">
                  <c:v>7.02982669643343</c:v>
                </c:pt>
                <c:pt idx="584">
                  <c:v>7.01592749149502</c:v>
                </c:pt>
                <c:pt idx="585">
                  <c:v>7.04876628889548</c:v>
                </c:pt>
                <c:pt idx="586">
                  <c:v>7.08624820181249</c:v>
                </c:pt>
                <c:pt idx="587">
                  <c:v>7.80418946490979</c:v>
                </c:pt>
                <c:pt idx="588">
                  <c:v>7.36026339589913</c:v>
                </c:pt>
                <c:pt idx="589">
                  <c:v>7.37552933941448</c:v>
                </c:pt>
                <c:pt idx="590">
                  <c:v>6.64997563796455</c:v>
                </c:pt>
                <c:pt idx="591">
                  <c:v>7.00654932274104</c:v>
                </c:pt>
                <c:pt idx="592">
                  <c:v>6.86644562031143</c:v>
                </c:pt>
                <c:pt idx="593">
                  <c:v>7.33908925714556</c:v>
                </c:pt>
                <c:pt idx="594">
                  <c:v>6.82326333229286</c:v>
                </c:pt>
                <c:pt idx="595">
                  <c:v>7.14507644447879</c:v>
                </c:pt>
                <c:pt idx="596">
                  <c:v>6.69859031009148</c:v>
                </c:pt>
                <c:pt idx="597">
                  <c:v>6.76034524173675</c:v>
                </c:pt>
                <c:pt idx="598">
                  <c:v>7.15595335122389</c:v>
                </c:pt>
                <c:pt idx="599">
                  <c:v>6.93636869871513</c:v>
                </c:pt>
                <c:pt idx="600">
                  <c:v>7.35551494916589</c:v>
                </c:pt>
                <c:pt idx="601">
                  <c:v>7.10332071723903</c:v>
                </c:pt>
                <c:pt idx="602">
                  <c:v>7.38852596689337</c:v>
                </c:pt>
                <c:pt idx="603">
                  <c:v>7.25753556647525</c:v>
                </c:pt>
                <c:pt idx="604">
                  <c:v>6.60396467194989</c:v>
                </c:pt>
                <c:pt idx="605">
                  <c:v>6.31876202180662</c:v>
                </c:pt>
                <c:pt idx="606">
                  <c:v>6.8175434517927</c:v>
                </c:pt>
                <c:pt idx="607">
                  <c:v>7.16590133250157</c:v>
                </c:pt>
                <c:pt idx="608">
                  <c:v>7.18667648504377</c:v>
                </c:pt>
                <c:pt idx="609">
                  <c:v>6.52102979569966</c:v>
                </c:pt>
                <c:pt idx="610">
                  <c:v>6.67305955936154</c:v>
                </c:pt>
                <c:pt idx="611">
                  <c:v>7.75633118674077</c:v>
                </c:pt>
                <c:pt idx="612">
                  <c:v>7.25285268697326</c:v>
                </c:pt>
                <c:pt idx="613">
                  <c:v>7.56498575661257</c:v>
                </c:pt>
                <c:pt idx="614">
                  <c:v>7.03565300834155</c:v>
                </c:pt>
                <c:pt idx="615">
                  <c:v>6.97406313025499</c:v>
                </c:pt>
                <c:pt idx="616">
                  <c:v>7.17475949440278</c:v>
                </c:pt>
                <c:pt idx="617">
                  <c:v>6.27060568864579</c:v>
                </c:pt>
                <c:pt idx="618">
                  <c:v>7.5696475921922</c:v>
                </c:pt>
                <c:pt idx="619">
                  <c:v>6.96001499833146</c:v>
                </c:pt>
                <c:pt idx="620">
                  <c:v>7.15263395641981</c:v>
                </c:pt>
                <c:pt idx="621">
                  <c:v>6.76712461969361</c:v>
                </c:pt>
                <c:pt idx="622">
                  <c:v>7.07393446636897</c:v>
                </c:pt>
                <c:pt idx="623">
                  <c:v>6.84726979593401</c:v>
                </c:pt>
                <c:pt idx="624">
                  <c:v>7.02107985196044</c:v>
                </c:pt>
                <c:pt idx="625">
                  <c:v>7.28286605739426</c:v>
                </c:pt>
                <c:pt idx="626">
                  <c:v>7.25811635689159</c:v>
                </c:pt>
                <c:pt idx="627">
                  <c:v>6.59910313576637</c:v>
                </c:pt>
                <c:pt idx="628">
                  <c:v>7.86098111725168</c:v>
                </c:pt>
                <c:pt idx="629">
                  <c:v>6.62636940454247</c:v>
                </c:pt>
                <c:pt idx="630">
                  <c:v>6.96897517877124</c:v>
                </c:pt>
                <c:pt idx="631">
                  <c:v>7.29649801101825</c:v>
                </c:pt>
                <c:pt idx="632">
                  <c:v>7.32490075694461</c:v>
                </c:pt>
                <c:pt idx="633">
                  <c:v>6.96548011639999</c:v>
                </c:pt>
                <c:pt idx="634">
                  <c:v>6.74991664963676</c:v>
                </c:pt>
                <c:pt idx="635">
                  <c:v>7.20013769968812</c:v>
                </c:pt>
                <c:pt idx="636">
                  <c:v>6.90314509968154</c:v>
                </c:pt>
                <c:pt idx="637">
                  <c:v>6.75834161866933</c:v>
                </c:pt>
                <c:pt idx="638">
                  <c:v>7.34349556561608</c:v>
                </c:pt>
                <c:pt idx="639">
                  <c:v>6.79548152423675</c:v>
                </c:pt>
                <c:pt idx="640">
                  <c:v>7.85416176179056</c:v>
                </c:pt>
                <c:pt idx="641">
                  <c:v>6.64737845495009</c:v>
                </c:pt>
                <c:pt idx="642">
                  <c:v>7.26426759752918</c:v>
                </c:pt>
                <c:pt idx="643">
                  <c:v>6.45362198241429</c:v>
                </c:pt>
                <c:pt idx="644">
                  <c:v>6.7117481503304</c:v>
                </c:pt>
                <c:pt idx="645">
                  <c:v>6.69589623979192</c:v>
                </c:pt>
                <c:pt idx="646">
                  <c:v>7.81697162050748</c:v>
                </c:pt>
                <c:pt idx="647">
                  <c:v>6.8167527286096</c:v>
                </c:pt>
                <c:pt idx="648">
                  <c:v>7.35879139442284</c:v>
                </c:pt>
                <c:pt idx="649">
                  <c:v>7.27805990608584</c:v>
                </c:pt>
                <c:pt idx="650">
                  <c:v>7.11386208820933</c:v>
                </c:pt>
                <c:pt idx="651">
                  <c:v>7.0051263040988</c:v>
                </c:pt>
                <c:pt idx="652">
                  <c:v>7.22905516170723</c:v>
                </c:pt>
                <c:pt idx="653">
                  <c:v>6.97333481975244</c:v>
                </c:pt>
                <c:pt idx="654">
                  <c:v>7.60640288523575</c:v>
                </c:pt>
                <c:pt idx="655">
                  <c:v>6.71509503708797</c:v>
                </c:pt>
                <c:pt idx="656">
                  <c:v>6.76220409523679</c:v>
                </c:pt>
                <c:pt idx="657">
                  <c:v>6.94838731990149</c:v>
                </c:pt>
                <c:pt idx="658">
                  <c:v>7.10848190338258</c:v>
                </c:pt>
                <c:pt idx="659">
                  <c:v>7.07831704644806</c:v>
                </c:pt>
                <c:pt idx="660">
                  <c:v>6.98656786909166</c:v>
                </c:pt>
                <c:pt idx="661">
                  <c:v>6.93226002772638</c:v>
                </c:pt>
                <c:pt idx="662">
                  <c:v>7.34662168901968</c:v>
                </c:pt>
                <c:pt idx="663">
                  <c:v>6.92335376903859</c:v>
                </c:pt>
                <c:pt idx="664">
                  <c:v>6.80988547849583</c:v>
                </c:pt>
                <c:pt idx="665">
                  <c:v>7.0850792951946</c:v>
                </c:pt>
                <c:pt idx="666">
                  <c:v>6.78877087816601</c:v>
                </c:pt>
                <c:pt idx="667">
                  <c:v>7.19936236042021</c:v>
                </c:pt>
                <c:pt idx="668">
                  <c:v>7.4411228844215</c:v>
                </c:pt>
                <c:pt idx="669">
                  <c:v>7.32057956168351</c:v>
                </c:pt>
                <c:pt idx="670">
                  <c:v>6.99384422286464</c:v>
                </c:pt>
                <c:pt idx="671">
                  <c:v>7.41445478691091</c:v>
                </c:pt>
                <c:pt idx="672">
                  <c:v>7.73878636875383</c:v>
                </c:pt>
                <c:pt idx="673">
                  <c:v>7.1357792512539</c:v>
                </c:pt>
                <c:pt idx="674">
                  <c:v>6.77640662489584</c:v>
                </c:pt>
                <c:pt idx="675">
                  <c:v>6.8226596363042</c:v>
                </c:pt>
                <c:pt idx="676">
                  <c:v>7.24540998294012</c:v>
                </c:pt>
                <c:pt idx="677">
                  <c:v>7.06776534390997</c:v>
                </c:pt>
                <c:pt idx="678">
                  <c:v>7.28659238678111</c:v>
                </c:pt>
                <c:pt idx="679">
                  <c:v>7.02534871611387</c:v>
                </c:pt>
                <c:pt idx="680">
                  <c:v>7.44977347136433</c:v>
                </c:pt>
                <c:pt idx="681">
                  <c:v>6.79567116366051</c:v>
                </c:pt>
                <c:pt idx="682">
                  <c:v>7.13909856730753</c:v>
                </c:pt>
                <c:pt idx="683">
                  <c:v>7.36214655521227</c:v>
                </c:pt>
                <c:pt idx="684">
                  <c:v>7.18237738798606</c:v>
                </c:pt>
                <c:pt idx="685">
                  <c:v>6.97328079586821</c:v>
                </c:pt>
                <c:pt idx="686">
                  <c:v>6.98290706837765</c:v>
                </c:pt>
                <c:pt idx="687">
                  <c:v>7.07042536845272</c:v>
                </c:pt>
                <c:pt idx="688">
                  <c:v>7.25226254108672</c:v>
                </c:pt>
                <c:pt idx="689">
                  <c:v>6.80050368655927</c:v>
                </c:pt>
                <c:pt idx="690">
                  <c:v>6.1098859694387</c:v>
                </c:pt>
                <c:pt idx="691">
                  <c:v>6.81961580145361</c:v>
                </c:pt>
                <c:pt idx="692">
                  <c:v>6.6867413349166</c:v>
                </c:pt>
                <c:pt idx="693">
                  <c:v>6.80609898899219</c:v>
                </c:pt>
                <c:pt idx="694">
                  <c:v>7.94208422048945</c:v>
                </c:pt>
                <c:pt idx="695">
                  <c:v>7.02292182998859</c:v>
                </c:pt>
                <c:pt idx="696">
                  <c:v>7.25416318173124</c:v>
                </c:pt>
                <c:pt idx="697">
                  <c:v>6.52131586439418</c:v>
                </c:pt>
                <c:pt idx="698">
                  <c:v>5.68466244021739</c:v>
                </c:pt>
                <c:pt idx="699">
                  <c:v>7.06542351968343</c:v>
                </c:pt>
                <c:pt idx="700">
                  <c:v>7.35373804605289</c:v>
                </c:pt>
                <c:pt idx="701">
                  <c:v>7.32312417051513</c:v>
                </c:pt>
                <c:pt idx="702">
                  <c:v>6.86477699964699</c:v>
                </c:pt>
                <c:pt idx="703">
                  <c:v>6.88037417205126</c:v>
                </c:pt>
                <c:pt idx="704">
                  <c:v>6.93860913286322</c:v>
                </c:pt>
                <c:pt idx="705">
                  <c:v>7.17728630686921</c:v>
                </c:pt>
                <c:pt idx="706">
                  <c:v>7.12409140719651</c:v>
                </c:pt>
                <c:pt idx="707">
                  <c:v>6.47826366823895</c:v>
                </c:pt>
                <c:pt idx="708">
                  <c:v>7.30766276730409</c:v>
                </c:pt>
                <c:pt idx="709">
                  <c:v>7.25099864245186</c:v>
                </c:pt>
                <c:pt idx="710">
                  <c:v>6.62020283301424</c:v>
                </c:pt>
                <c:pt idx="711">
                  <c:v>7.05160516157353</c:v>
                </c:pt>
                <c:pt idx="712">
                  <c:v>7.26275492168797</c:v>
                </c:pt>
                <c:pt idx="713">
                  <c:v>7.24641621915543</c:v>
                </c:pt>
                <c:pt idx="714">
                  <c:v>7.03945570644621</c:v>
                </c:pt>
                <c:pt idx="715">
                  <c:v>6.97368512115624</c:v>
                </c:pt>
                <c:pt idx="716">
                  <c:v>6.84836029905734</c:v>
                </c:pt>
                <c:pt idx="717">
                  <c:v>7.44275390099342</c:v>
                </c:pt>
                <c:pt idx="718">
                  <c:v>7.24606111638498</c:v>
                </c:pt>
                <c:pt idx="719">
                  <c:v>7.30570267000214</c:v>
                </c:pt>
                <c:pt idx="720">
                  <c:v>7.06943346201584</c:v>
                </c:pt>
                <c:pt idx="721">
                  <c:v>7.12719760856912</c:v>
                </c:pt>
                <c:pt idx="722">
                  <c:v>7.45971247434479</c:v>
                </c:pt>
                <c:pt idx="723">
                  <c:v>7.20723477869574</c:v>
                </c:pt>
                <c:pt idx="724">
                  <c:v>6.97823018018604</c:v>
                </c:pt>
                <c:pt idx="725">
                  <c:v>6.4922080294708</c:v>
                </c:pt>
                <c:pt idx="726">
                  <c:v>6.45954942846698</c:v>
                </c:pt>
                <c:pt idx="727">
                  <c:v>7.44367355129539</c:v>
                </c:pt>
                <c:pt idx="728">
                  <c:v>7.18066446368057</c:v>
                </c:pt>
                <c:pt idx="729">
                  <c:v>6.57675361220791</c:v>
                </c:pt>
                <c:pt idx="730">
                  <c:v>6.80964646177187</c:v>
                </c:pt>
                <c:pt idx="731">
                  <c:v>7.39916748759894</c:v>
                </c:pt>
                <c:pt idx="732">
                  <c:v>7.18910897521449</c:v>
                </c:pt>
                <c:pt idx="733">
                  <c:v>6.8518235533313</c:v>
                </c:pt>
                <c:pt idx="734">
                  <c:v>7.09878446264374</c:v>
                </c:pt>
                <c:pt idx="735">
                  <c:v>6.94033659822476</c:v>
                </c:pt>
                <c:pt idx="736">
                  <c:v>6.54407938462865</c:v>
                </c:pt>
                <c:pt idx="737">
                  <c:v>6.96002488749544</c:v>
                </c:pt>
                <c:pt idx="738">
                  <c:v>7.35565932349735</c:v>
                </c:pt>
                <c:pt idx="739">
                  <c:v>6.88640244028398</c:v>
                </c:pt>
                <c:pt idx="740">
                  <c:v>7.20464868257174</c:v>
                </c:pt>
                <c:pt idx="741">
                  <c:v>6.44093876660203</c:v>
                </c:pt>
                <c:pt idx="742">
                  <c:v>7.64603720694871</c:v>
                </c:pt>
                <c:pt idx="743">
                  <c:v>7.141317865186</c:v>
                </c:pt>
                <c:pt idx="744">
                  <c:v>6.76483683524602</c:v>
                </c:pt>
                <c:pt idx="745">
                  <c:v>6.61551004098658</c:v>
                </c:pt>
                <c:pt idx="746">
                  <c:v>6.95921898602786</c:v>
                </c:pt>
                <c:pt idx="747">
                  <c:v>7.03932349347981</c:v>
                </c:pt>
                <c:pt idx="748">
                  <c:v>6.96478337694955</c:v>
                </c:pt>
                <c:pt idx="749">
                  <c:v>7.26765335768909</c:v>
                </c:pt>
                <c:pt idx="750">
                  <c:v>6.95731649358943</c:v>
                </c:pt>
                <c:pt idx="751">
                  <c:v>7.58663648708603</c:v>
                </c:pt>
                <c:pt idx="752">
                  <c:v>6.74239363166693</c:v>
                </c:pt>
                <c:pt idx="753">
                  <c:v>6.84168460254067</c:v>
                </c:pt>
                <c:pt idx="754">
                  <c:v>7.18361315763791</c:v>
                </c:pt>
                <c:pt idx="755">
                  <c:v>7.80190518386844</c:v>
                </c:pt>
                <c:pt idx="756">
                  <c:v>7.62544728739138</c:v>
                </c:pt>
                <c:pt idx="757">
                  <c:v>7.10006757585702</c:v>
                </c:pt>
                <c:pt idx="758">
                  <c:v>6.99832491360515</c:v>
                </c:pt>
                <c:pt idx="759">
                  <c:v>7.01303317748389</c:v>
                </c:pt>
                <c:pt idx="760">
                  <c:v>7.04196124041929</c:v>
                </c:pt>
                <c:pt idx="761">
                  <c:v>7.34649550007538</c:v>
                </c:pt>
                <c:pt idx="762">
                  <c:v>7.30064074498508</c:v>
                </c:pt>
                <c:pt idx="763">
                  <c:v>6.63403282431353</c:v>
                </c:pt>
                <c:pt idx="764">
                  <c:v>6.76885197457452</c:v>
                </c:pt>
                <c:pt idx="765">
                  <c:v>7.30984232335974</c:v>
                </c:pt>
                <c:pt idx="766">
                  <c:v>6.99737357090694</c:v>
                </c:pt>
                <c:pt idx="767">
                  <c:v>7.22044863321665</c:v>
                </c:pt>
                <c:pt idx="768">
                  <c:v>6.95265305078096</c:v>
                </c:pt>
                <c:pt idx="769">
                  <c:v>6.55672502109389</c:v>
                </c:pt>
                <c:pt idx="770">
                  <c:v>7.30403146348031</c:v>
                </c:pt>
                <c:pt idx="771">
                  <c:v>7.27573545998499</c:v>
                </c:pt>
                <c:pt idx="772">
                  <c:v>7.53719731817504</c:v>
                </c:pt>
                <c:pt idx="773">
                  <c:v>7.78265384880064</c:v>
                </c:pt>
                <c:pt idx="774">
                  <c:v>7.27358346484493</c:v>
                </c:pt>
                <c:pt idx="775">
                  <c:v>6.4297483896221</c:v>
                </c:pt>
                <c:pt idx="776">
                  <c:v>7.28334547875027</c:v>
                </c:pt>
                <c:pt idx="777">
                  <c:v>6.81481712169242</c:v>
                </c:pt>
                <c:pt idx="778">
                  <c:v>7.32784493762512</c:v>
                </c:pt>
                <c:pt idx="779">
                  <c:v>7.42219883511825</c:v>
                </c:pt>
                <c:pt idx="780">
                  <c:v>7.12589097163505</c:v>
                </c:pt>
                <c:pt idx="781">
                  <c:v>7.28557257517429</c:v>
                </c:pt>
                <c:pt idx="782">
                  <c:v>6.79929186998088</c:v>
                </c:pt>
                <c:pt idx="783">
                  <c:v>7.27060800709947</c:v>
                </c:pt>
                <c:pt idx="784">
                  <c:v>7.24818912899894</c:v>
                </c:pt>
                <c:pt idx="785">
                  <c:v>7.55899946560585</c:v>
                </c:pt>
                <c:pt idx="786">
                  <c:v>7.76585235397237</c:v>
                </c:pt>
                <c:pt idx="787">
                  <c:v>7.12724823725595</c:v>
                </c:pt>
                <c:pt idx="788">
                  <c:v>7.88396145340413</c:v>
                </c:pt>
                <c:pt idx="789">
                  <c:v>6.70506915591171</c:v>
                </c:pt>
                <c:pt idx="790">
                  <c:v>7.88156512217376</c:v>
                </c:pt>
                <c:pt idx="791">
                  <c:v>7.36353648432544</c:v>
                </c:pt>
                <c:pt idx="792">
                  <c:v>6.90012324173933</c:v>
                </c:pt>
                <c:pt idx="793">
                  <c:v>7.1960514547799</c:v>
                </c:pt>
                <c:pt idx="794">
                  <c:v>7.15793711543993</c:v>
                </c:pt>
                <c:pt idx="795">
                  <c:v>7.13448886025299</c:v>
                </c:pt>
                <c:pt idx="796">
                  <c:v>7.13776586993635</c:v>
                </c:pt>
                <c:pt idx="797">
                  <c:v>7.15272174434</c:v>
                </c:pt>
                <c:pt idx="798">
                  <c:v>7.15649379450294</c:v>
                </c:pt>
                <c:pt idx="799">
                  <c:v>7.26318808507137</c:v>
                </c:pt>
                <c:pt idx="800">
                  <c:v>6.67800181606194</c:v>
                </c:pt>
                <c:pt idx="801">
                  <c:v>6.89727003524265</c:v>
                </c:pt>
                <c:pt idx="802">
                  <c:v>7.30170140599901</c:v>
                </c:pt>
                <c:pt idx="803">
                  <c:v>7.10290139458328</c:v>
                </c:pt>
                <c:pt idx="804">
                  <c:v>7.08105557540675</c:v>
                </c:pt>
                <c:pt idx="805">
                  <c:v>6.8970694701874</c:v>
                </c:pt>
                <c:pt idx="806">
                  <c:v>7.2552957156226</c:v>
                </c:pt>
                <c:pt idx="807">
                  <c:v>7.20953640795616</c:v>
                </c:pt>
                <c:pt idx="808">
                  <c:v>7.35677925017192</c:v>
                </c:pt>
                <c:pt idx="809">
                  <c:v>7.21889881701589</c:v>
                </c:pt>
                <c:pt idx="810">
                  <c:v>7.70706112085366</c:v>
                </c:pt>
                <c:pt idx="811">
                  <c:v>7.35054032455963</c:v>
                </c:pt>
                <c:pt idx="812">
                  <c:v>7.11218182871746</c:v>
                </c:pt>
                <c:pt idx="813">
                  <c:v>6.61509955687952</c:v>
                </c:pt>
                <c:pt idx="814">
                  <c:v>6.78818765716116</c:v>
                </c:pt>
                <c:pt idx="815">
                  <c:v>6.92073058955693</c:v>
                </c:pt>
                <c:pt idx="816">
                  <c:v>7.47623758286727</c:v>
                </c:pt>
                <c:pt idx="817">
                  <c:v>6.82131635024965</c:v>
                </c:pt>
                <c:pt idx="818">
                  <c:v>7.62337784686091</c:v>
                </c:pt>
                <c:pt idx="819">
                  <c:v>7.37597635509505</c:v>
                </c:pt>
                <c:pt idx="820">
                  <c:v>7.43225128997895</c:v>
                </c:pt>
                <c:pt idx="821">
                  <c:v>7.18791441196074</c:v>
                </c:pt>
                <c:pt idx="822">
                  <c:v>7.4246583260888</c:v>
                </c:pt>
                <c:pt idx="823">
                  <c:v>7.03669418486802</c:v>
                </c:pt>
                <c:pt idx="824">
                  <c:v>6.75138736934266</c:v>
                </c:pt>
                <c:pt idx="825">
                  <c:v>6.75012830808696</c:v>
                </c:pt>
                <c:pt idx="826">
                  <c:v>6.44657751614846</c:v>
                </c:pt>
                <c:pt idx="827">
                  <c:v>7.31653526203943</c:v>
                </c:pt>
                <c:pt idx="828">
                  <c:v>6.267684845804</c:v>
                </c:pt>
                <c:pt idx="829">
                  <c:v>6.50148523797022</c:v>
                </c:pt>
                <c:pt idx="830">
                  <c:v>6.77401010719917</c:v>
                </c:pt>
                <c:pt idx="831">
                  <c:v>6.77400928747615</c:v>
                </c:pt>
                <c:pt idx="832">
                  <c:v>6.7301632918882</c:v>
                </c:pt>
                <c:pt idx="833">
                  <c:v>7.38070197089681</c:v>
                </c:pt>
                <c:pt idx="834">
                  <c:v>6.4778976750695</c:v>
                </c:pt>
                <c:pt idx="835">
                  <c:v>6.88663482419456</c:v>
                </c:pt>
                <c:pt idx="836">
                  <c:v>7.2334281721241</c:v>
                </c:pt>
                <c:pt idx="837">
                  <c:v>6.54353917212921</c:v>
                </c:pt>
                <c:pt idx="838">
                  <c:v>6.97691743580483</c:v>
                </c:pt>
                <c:pt idx="839">
                  <c:v>7.57638406776642</c:v>
                </c:pt>
                <c:pt idx="840">
                  <c:v>6.77441860308972</c:v>
                </c:pt>
                <c:pt idx="841">
                  <c:v>7.43277174488548</c:v>
                </c:pt>
                <c:pt idx="842">
                  <c:v>6.97700932920087</c:v>
                </c:pt>
                <c:pt idx="843">
                  <c:v>6.9319560979025</c:v>
                </c:pt>
                <c:pt idx="844">
                  <c:v>7.04978571489222</c:v>
                </c:pt>
                <c:pt idx="845">
                  <c:v>7.17645230845794</c:v>
                </c:pt>
                <c:pt idx="846">
                  <c:v>7.53783060575779</c:v>
                </c:pt>
                <c:pt idx="847">
                  <c:v>6.65673003782875</c:v>
                </c:pt>
                <c:pt idx="848">
                  <c:v>7.94782350787858</c:v>
                </c:pt>
                <c:pt idx="849">
                  <c:v>6.74767007842124</c:v>
                </c:pt>
                <c:pt idx="850">
                  <c:v>7.19395695286374</c:v>
                </c:pt>
                <c:pt idx="851">
                  <c:v>6.56563862123134</c:v>
                </c:pt>
                <c:pt idx="852">
                  <c:v>7.10032041332153</c:v>
                </c:pt>
                <c:pt idx="853">
                  <c:v>7.60051458227851</c:v>
                </c:pt>
                <c:pt idx="854">
                  <c:v>7.19775206383091</c:v>
                </c:pt>
                <c:pt idx="855">
                  <c:v>6.48542134113852</c:v>
                </c:pt>
                <c:pt idx="856">
                  <c:v>6.75470475587229</c:v>
                </c:pt>
                <c:pt idx="857">
                  <c:v>7.16816265351578</c:v>
                </c:pt>
                <c:pt idx="858">
                  <c:v>6.92826647721322</c:v>
                </c:pt>
                <c:pt idx="859">
                  <c:v>7.81999830858161</c:v>
                </c:pt>
                <c:pt idx="860">
                  <c:v>7.30213782236054</c:v>
                </c:pt>
                <c:pt idx="861">
                  <c:v>6.44730074030689</c:v>
                </c:pt>
                <c:pt idx="862">
                  <c:v>6.78735667844923</c:v>
                </c:pt>
                <c:pt idx="863">
                  <c:v>6.9832719001239</c:v>
                </c:pt>
                <c:pt idx="864">
                  <c:v>7.62960055884962</c:v>
                </c:pt>
                <c:pt idx="865">
                  <c:v>7.30852465867844</c:v>
                </c:pt>
                <c:pt idx="866">
                  <c:v>7.13223294076655</c:v>
                </c:pt>
                <c:pt idx="867">
                  <c:v>6.87425439436274</c:v>
                </c:pt>
                <c:pt idx="868">
                  <c:v>7.71838071437657</c:v>
                </c:pt>
                <c:pt idx="869">
                  <c:v>6.71380411292708</c:v>
                </c:pt>
                <c:pt idx="870">
                  <c:v>6.98940585852144</c:v>
                </c:pt>
                <c:pt idx="871">
                  <c:v>6.94953514394146</c:v>
                </c:pt>
                <c:pt idx="872">
                  <c:v>7.07105218338545</c:v>
                </c:pt>
                <c:pt idx="873">
                  <c:v>7.04638520840282</c:v>
                </c:pt>
                <c:pt idx="874">
                  <c:v>7.19444290283502</c:v>
                </c:pt>
                <c:pt idx="875">
                  <c:v>6.9278514670647</c:v>
                </c:pt>
                <c:pt idx="876">
                  <c:v>7.20183043039954</c:v>
                </c:pt>
                <c:pt idx="877">
                  <c:v>7.83650571288583</c:v>
                </c:pt>
                <c:pt idx="878">
                  <c:v>6.43567412770542</c:v>
                </c:pt>
                <c:pt idx="879">
                  <c:v>7.47151029709296</c:v>
                </c:pt>
                <c:pt idx="880">
                  <c:v>7.60049876451769</c:v>
                </c:pt>
                <c:pt idx="881">
                  <c:v>6.45303455424421</c:v>
                </c:pt>
                <c:pt idx="882">
                  <c:v>6.85387326441768</c:v>
                </c:pt>
                <c:pt idx="883">
                  <c:v>6.79645424614376</c:v>
                </c:pt>
                <c:pt idx="884">
                  <c:v>7.41681115132573</c:v>
                </c:pt>
                <c:pt idx="885">
                  <c:v>7.58603316437239</c:v>
                </c:pt>
                <c:pt idx="886">
                  <c:v>6.75068068597203</c:v>
                </c:pt>
                <c:pt idx="887">
                  <c:v>6.6590124220378</c:v>
                </c:pt>
                <c:pt idx="888">
                  <c:v>7.0175734608375</c:v>
                </c:pt>
                <c:pt idx="889">
                  <c:v>7.09130200333226</c:v>
                </c:pt>
                <c:pt idx="890">
                  <c:v>6.97427035698202</c:v>
                </c:pt>
                <c:pt idx="891">
                  <c:v>7.62975230056699</c:v>
                </c:pt>
                <c:pt idx="892">
                  <c:v>7.48571814467977</c:v>
                </c:pt>
                <c:pt idx="893">
                  <c:v>7.25057254998478</c:v>
                </c:pt>
                <c:pt idx="894">
                  <c:v>8.00871856907888</c:v>
                </c:pt>
                <c:pt idx="895">
                  <c:v>6.78703341114743</c:v>
                </c:pt>
                <c:pt idx="896">
                  <c:v>6.91529236168384</c:v>
                </c:pt>
                <c:pt idx="897">
                  <c:v>6.35685409791657</c:v>
                </c:pt>
                <c:pt idx="898">
                  <c:v>7.30863463830488</c:v>
                </c:pt>
                <c:pt idx="899">
                  <c:v>6.68671908812562</c:v>
                </c:pt>
                <c:pt idx="900">
                  <c:v>6.96093618048536</c:v>
                </c:pt>
                <c:pt idx="901">
                  <c:v>6.92163063479175</c:v>
                </c:pt>
                <c:pt idx="902">
                  <c:v>6.77698248764755</c:v>
                </c:pt>
                <c:pt idx="903">
                  <c:v>7.33200854369857</c:v>
                </c:pt>
                <c:pt idx="904">
                  <c:v>7.15004794698037</c:v>
                </c:pt>
                <c:pt idx="905">
                  <c:v>6.55933588424164</c:v>
                </c:pt>
                <c:pt idx="906">
                  <c:v>6.74256131034841</c:v>
                </c:pt>
                <c:pt idx="907">
                  <c:v>6.94765086646545</c:v>
                </c:pt>
                <c:pt idx="908">
                  <c:v>6.85740411796022</c:v>
                </c:pt>
                <c:pt idx="909">
                  <c:v>7.63181685938958</c:v>
                </c:pt>
                <c:pt idx="910">
                  <c:v>6.90852003822925</c:v>
                </c:pt>
                <c:pt idx="911">
                  <c:v>7.37356868515044</c:v>
                </c:pt>
                <c:pt idx="912">
                  <c:v>7.03180866304075</c:v>
                </c:pt>
                <c:pt idx="913">
                  <c:v>7.26950340732904</c:v>
                </c:pt>
                <c:pt idx="914">
                  <c:v>7.0906907171465</c:v>
                </c:pt>
                <c:pt idx="915">
                  <c:v>7.14100372468918</c:v>
                </c:pt>
                <c:pt idx="916">
                  <c:v>7.65542579366245</c:v>
                </c:pt>
                <c:pt idx="917">
                  <c:v>6.7458677007345</c:v>
                </c:pt>
                <c:pt idx="918">
                  <c:v>6.92725972602261</c:v>
                </c:pt>
                <c:pt idx="919">
                  <c:v>6.95594253853029</c:v>
                </c:pt>
                <c:pt idx="920">
                  <c:v>8.4890030525776</c:v>
                </c:pt>
                <c:pt idx="921">
                  <c:v>7.14670281317954</c:v>
                </c:pt>
                <c:pt idx="922">
                  <c:v>7.02359330215087</c:v>
                </c:pt>
                <c:pt idx="923">
                  <c:v>7.31175237676366</c:v>
                </c:pt>
                <c:pt idx="924">
                  <c:v>7.32476798446944</c:v>
                </c:pt>
                <c:pt idx="925">
                  <c:v>6.45319275929218</c:v>
                </c:pt>
                <c:pt idx="926">
                  <c:v>6.93011296686042</c:v>
                </c:pt>
                <c:pt idx="927">
                  <c:v>6.70452136341994</c:v>
                </c:pt>
                <c:pt idx="928">
                  <c:v>7.1982615425668</c:v>
                </c:pt>
                <c:pt idx="929">
                  <c:v>6.53086493632393</c:v>
                </c:pt>
                <c:pt idx="930">
                  <c:v>7.13603790630345</c:v>
                </c:pt>
                <c:pt idx="931">
                  <c:v>6.73005041611916</c:v>
                </c:pt>
                <c:pt idx="932">
                  <c:v>7.26957434631277</c:v>
                </c:pt>
                <c:pt idx="933">
                  <c:v>7.79664647587937</c:v>
                </c:pt>
                <c:pt idx="934">
                  <c:v>7.29945594348427</c:v>
                </c:pt>
                <c:pt idx="935">
                  <c:v>6.78466277945742</c:v>
                </c:pt>
                <c:pt idx="936">
                  <c:v>7.30354687487</c:v>
                </c:pt>
                <c:pt idx="937">
                  <c:v>7.55234567601964</c:v>
                </c:pt>
                <c:pt idx="938">
                  <c:v>7.66229471436185</c:v>
                </c:pt>
                <c:pt idx="939">
                  <c:v>7.06542443885997</c:v>
                </c:pt>
                <c:pt idx="940">
                  <c:v>7.3289302217956</c:v>
                </c:pt>
                <c:pt idx="941">
                  <c:v>7.00371502594624</c:v>
                </c:pt>
                <c:pt idx="942">
                  <c:v>7.81381895127052</c:v>
                </c:pt>
                <c:pt idx="943">
                  <c:v>6.93500578032195</c:v>
                </c:pt>
                <c:pt idx="944">
                  <c:v>7.41321462063892</c:v>
                </c:pt>
                <c:pt idx="945">
                  <c:v>6.79200786783715</c:v>
                </c:pt>
                <c:pt idx="946">
                  <c:v>7.66968142458573</c:v>
                </c:pt>
                <c:pt idx="947">
                  <c:v>7.12762822469729</c:v>
                </c:pt>
                <c:pt idx="948">
                  <c:v>6.84049527371356</c:v>
                </c:pt>
                <c:pt idx="949">
                  <c:v>7.90022207930813</c:v>
                </c:pt>
                <c:pt idx="950">
                  <c:v>6.54341601692917</c:v>
                </c:pt>
                <c:pt idx="951">
                  <c:v>7.16266836895869</c:v>
                </c:pt>
                <c:pt idx="952">
                  <c:v>6.25270222552116</c:v>
                </c:pt>
                <c:pt idx="953">
                  <c:v>7.41784694071181</c:v>
                </c:pt>
                <c:pt idx="954">
                  <c:v>7.40447345951916</c:v>
                </c:pt>
                <c:pt idx="955">
                  <c:v>6.73465320172617</c:v>
                </c:pt>
                <c:pt idx="956">
                  <c:v>7.77667151999012</c:v>
                </c:pt>
                <c:pt idx="957">
                  <c:v>7.54010155649569</c:v>
                </c:pt>
                <c:pt idx="958">
                  <c:v>7.27004780031143</c:v>
                </c:pt>
                <c:pt idx="959">
                  <c:v>7.17656561494544</c:v>
                </c:pt>
                <c:pt idx="960">
                  <c:v>7.1836420368503</c:v>
                </c:pt>
                <c:pt idx="961">
                  <c:v>6.68460140442769</c:v>
                </c:pt>
                <c:pt idx="962">
                  <c:v>6.98687134299811</c:v>
                </c:pt>
                <c:pt idx="963">
                  <c:v>7.50920030587275</c:v>
                </c:pt>
                <c:pt idx="964">
                  <c:v>7.10327562979173</c:v>
                </c:pt>
                <c:pt idx="965">
                  <c:v>6.49977144963936</c:v>
                </c:pt>
                <c:pt idx="966">
                  <c:v>6.95087704018273</c:v>
                </c:pt>
                <c:pt idx="967">
                  <c:v>7.29030768440626</c:v>
                </c:pt>
                <c:pt idx="968">
                  <c:v>7.33210063682921</c:v>
                </c:pt>
                <c:pt idx="969">
                  <c:v>6.55341296265024</c:v>
                </c:pt>
                <c:pt idx="970">
                  <c:v>7.14376374555328</c:v>
                </c:pt>
                <c:pt idx="971">
                  <c:v>6.95554389474836</c:v>
                </c:pt>
                <c:pt idx="972">
                  <c:v>7.30984786633962</c:v>
                </c:pt>
                <c:pt idx="973">
                  <c:v>7.15323767388806</c:v>
                </c:pt>
                <c:pt idx="974">
                  <c:v>6.72807501159024</c:v>
                </c:pt>
                <c:pt idx="975">
                  <c:v>6.1339593979097</c:v>
                </c:pt>
                <c:pt idx="976">
                  <c:v>6.85858526771952</c:v>
                </c:pt>
                <c:pt idx="977">
                  <c:v>7.07772376229255</c:v>
                </c:pt>
                <c:pt idx="978">
                  <c:v>7.465526439034</c:v>
                </c:pt>
                <c:pt idx="979">
                  <c:v>6.93649315551992</c:v>
                </c:pt>
                <c:pt idx="980">
                  <c:v>7.14427841552246</c:v>
                </c:pt>
                <c:pt idx="981">
                  <c:v>7.53956192565867</c:v>
                </c:pt>
                <c:pt idx="982">
                  <c:v>6.70950317742416</c:v>
                </c:pt>
                <c:pt idx="983">
                  <c:v>7.04525743328458</c:v>
                </c:pt>
                <c:pt idx="984">
                  <c:v>7.18409857624014</c:v>
                </c:pt>
                <c:pt idx="985">
                  <c:v>7.47689260197802</c:v>
                </c:pt>
                <c:pt idx="986">
                  <c:v>6.45841625368463</c:v>
                </c:pt>
                <c:pt idx="987">
                  <c:v>6.89971868922536</c:v>
                </c:pt>
                <c:pt idx="988">
                  <c:v>7.45518137773501</c:v>
                </c:pt>
                <c:pt idx="989">
                  <c:v>6.68218497746318</c:v>
                </c:pt>
                <c:pt idx="990">
                  <c:v>7.25693923543112</c:v>
                </c:pt>
                <c:pt idx="991">
                  <c:v>6.6037989893899</c:v>
                </c:pt>
                <c:pt idx="992">
                  <c:v>7.12295141217564</c:v>
                </c:pt>
                <c:pt idx="993">
                  <c:v>6.92709392608322</c:v>
                </c:pt>
                <c:pt idx="994">
                  <c:v>6.76966379734023</c:v>
                </c:pt>
                <c:pt idx="995">
                  <c:v>7.80434605242126</c:v>
                </c:pt>
                <c:pt idx="996">
                  <c:v>6.8457029715402</c:v>
                </c:pt>
                <c:pt idx="997">
                  <c:v>6.73167751358723</c:v>
                </c:pt>
                <c:pt idx="998">
                  <c:v>6.80374516057241</c:v>
                </c:pt>
                <c:pt idx="999">
                  <c:v>6.33833408525294</c:v>
                </c:pt>
              </c:numCache>
            </c:numRef>
          </c:yVal>
          <c:smooth val="0"/>
        </c:ser>
        <c:axId val="76871775"/>
        <c:axId val="14313125"/>
      </c:scatterChart>
      <c:valAx>
        <c:axId val="76871775"/>
        <c:scaling>
          <c:orientation val="minMax"/>
          <c:max val="1000"/>
        </c:scaling>
        <c:delete val="0"/>
        <c:axPos val="b"/>
        <c:title>
          <c:tx>
            <c:rich>
              <a:bodyPr rot="0"/>
              <a:lstStyle/>
              <a:p>
                <a:pPr>
                  <a:defRPr b="1" sz="1200" spc="-1" strike="noStrike">
                    <a:solidFill>
                      <a:srgbClr val="000000"/>
                    </a:solidFill>
                    <a:uFill>
                      <a:solidFill>
                        <a:srgbClr val="ffffff"/>
                      </a:solidFill>
                    </a:uFill>
                    <a:latin typeface="Calibri"/>
                  </a:defRPr>
                </a:pPr>
                <a:r>
                  <a:rPr b="1" sz="1200" spc="-1" strike="noStrike">
                    <a:solidFill>
                      <a:srgbClr val="000000"/>
                    </a:solidFill>
                    <a:uFill>
                      <a:solidFill>
                        <a:srgbClr val="ffffff"/>
                      </a:solidFill>
                    </a:uFill>
                    <a:latin typeface="Calibri"/>
                  </a:rPr>
                  <a:t>Measurement</a:t>
                </a:r>
              </a:p>
            </c:rich>
          </c:tx>
          <c:layout>
            <c:manualLayout>
              <c:xMode val="edge"/>
              <c:yMode val="edge"/>
              <c:x val="0.450423256119168"/>
              <c:y val="0.89232098498758"/>
            </c:manualLayout>
          </c:layout>
          <c:overlay val="0"/>
        </c:title>
        <c:numFmt formatCode="General" sourceLinked="0"/>
        <c:majorTickMark val="out"/>
        <c:minorTickMark val="none"/>
        <c:tickLblPos val="nextTo"/>
        <c:spPr>
          <a:ln>
            <a:solidFill>
              <a:srgbClr val="808080"/>
            </a:solidFill>
          </a:ln>
        </c:spPr>
        <c:txPr>
          <a:bodyPr/>
          <a:p>
            <a:pPr>
              <a:defRPr b="0" sz="1200" spc="-1" strike="noStrike">
                <a:solidFill>
                  <a:srgbClr val="000000"/>
                </a:solidFill>
                <a:uFill>
                  <a:solidFill>
                    <a:srgbClr val="ffffff"/>
                  </a:solidFill>
                </a:uFill>
                <a:latin typeface="Calibri"/>
              </a:defRPr>
            </a:pPr>
          </a:p>
        </c:txPr>
        <c:crossAx val="14313125"/>
        <c:crossesAt val="0"/>
        <c:crossBetween val="midCat"/>
      </c:valAx>
      <c:valAx>
        <c:axId val="14313125"/>
        <c:scaling>
          <c:orientation val="minMax"/>
        </c:scaling>
        <c:delete val="0"/>
        <c:axPos val="l"/>
        <c:majorGridlines>
          <c:spPr>
            <a:ln>
              <a:solidFill>
                <a:srgbClr val="808080"/>
              </a:solidFill>
            </a:ln>
          </c:spPr>
        </c:majorGridlines>
        <c:title>
          <c:tx>
            <c:rich>
              <a:bodyPr rot="-5400000"/>
              <a:lstStyle/>
              <a:p>
                <a:pPr>
                  <a:defRPr b="1" sz="1200" spc="-1" strike="noStrike">
                    <a:solidFill>
                      <a:srgbClr val="000000"/>
                    </a:solidFill>
                    <a:uFill>
                      <a:solidFill>
                        <a:srgbClr val="ffffff"/>
                      </a:solidFill>
                    </a:uFill>
                    <a:latin typeface="Calibri"/>
                  </a:defRPr>
                </a:pPr>
                <a:r>
                  <a:rPr b="1" sz="1200" spc="-1" strike="noStrike">
                    <a:solidFill>
                      <a:srgbClr val="000000"/>
                    </a:solidFill>
                    <a:uFill>
                      <a:solidFill>
                        <a:srgbClr val="ffffff"/>
                      </a:solidFill>
                    </a:uFill>
                    <a:latin typeface="Calibri"/>
                  </a:rPr>
                  <a:t>Pressure</a:t>
                </a:r>
              </a:p>
            </c:rich>
          </c:tx>
          <c:layout>
            <c:manualLayout>
              <c:xMode val="edge"/>
              <c:yMode val="edge"/>
              <c:x val="0.0315637509022902"/>
              <c:y val="0.342801598444756"/>
            </c:manualLayout>
          </c:layout>
          <c:overlay val="0"/>
        </c:title>
        <c:numFmt formatCode="General" sourceLinked="0"/>
        <c:majorTickMark val="out"/>
        <c:minorTickMark val="none"/>
        <c:tickLblPos val="nextTo"/>
        <c:spPr>
          <a:ln>
            <a:solidFill>
              <a:srgbClr val="808080"/>
            </a:solidFill>
          </a:ln>
        </c:spPr>
        <c:txPr>
          <a:bodyPr/>
          <a:p>
            <a:pPr>
              <a:defRPr b="0" sz="1200" spc="-1" strike="noStrike">
                <a:solidFill>
                  <a:srgbClr val="000000"/>
                </a:solidFill>
                <a:uFill>
                  <a:solidFill>
                    <a:srgbClr val="ffffff"/>
                  </a:solidFill>
                </a:uFill>
                <a:latin typeface="Calibri"/>
              </a:defRPr>
            </a:pPr>
          </a:p>
        </c:txPr>
        <c:crossAx val="76871775"/>
        <c:crossesAt val="0"/>
        <c:crossBetween val="midCat"/>
      </c:valAx>
      <c:spPr>
        <a:noFill/>
        <a:ln w="12600">
          <a:solidFill>
            <a:srgbClr val="000000"/>
          </a:solidFill>
          <a:round/>
        </a:ln>
      </c:spPr>
    </c:plotArea>
    <c:plotVisOnly val="1"/>
    <c:dispBlanksAs val="gap"/>
  </c:chart>
  <c:spPr>
    <a:solidFill>
      <a:srgbClr val="ffffff"/>
    </a:solidFill>
    <a:ln>
      <a:solidFill>
        <a:srgbClr val="808080"/>
      </a:solid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93971631205674"/>
          <c:y val="0.0302849648265172"/>
          <c:w val="0.928368794326241"/>
          <c:h val="0.922022177178967"/>
        </c:manualLayout>
      </c:layout>
      <c:scatterChart>
        <c:scatterStyle val="line"/>
        <c:varyColors val="0"/>
        <c:ser>
          <c:idx val="0"/>
          <c:order val="0"/>
          <c:tx>
            <c:strRef>
              <c:f>"Original Measure"</c:f>
              <c:strCache>
                <c:ptCount val="1"/>
                <c:pt idx="0">
                  <c:v>Original Measure</c:v>
                </c:pt>
              </c:strCache>
            </c:strRef>
          </c:tx>
          <c:spPr>
            <a:solidFill>
              <a:srgbClr val="993366"/>
            </a:solidFill>
            <a:ln>
              <a:solidFill>
                <a:srgbClr val="993366"/>
              </a:solidFill>
            </a:ln>
          </c:spPr>
          <c:marker>
            <c:symbol val="none"/>
          </c:marker>
          <c:dLbls>
            <c:dLblPos val="r"/>
            <c:showLegendKey val="0"/>
            <c:showVal val="0"/>
            <c:showCatName val="0"/>
            <c:showSerName val="0"/>
            <c:showPercent val="0"/>
            <c:showLeaderLines val="0"/>
          </c:dLbls>
          <c:xVal>
            <c:numRef>
              <c:f>'Problem 6'!$A$2:$A$1201</c:f>
              <c:numCache>
                <c:formatCode>General</c:formatCode>
                <c:ptCount val="1200"/>
                <c:pt idx="0">
                  <c:v>0.3</c:v>
                </c:pt>
                <c:pt idx="1">
                  <c:v>0.6</c:v>
                </c:pt>
                <c:pt idx="2">
                  <c:v>0.9</c:v>
                </c:pt>
                <c:pt idx="3">
                  <c:v>1.2</c:v>
                </c:pt>
                <c:pt idx="4">
                  <c:v>1.5</c:v>
                </c:pt>
                <c:pt idx="5">
                  <c:v>1.8</c:v>
                </c:pt>
                <c:pt idx="6">
                  <c:v>2.1</c:v>
                </c:pt>
                <c:pt idx="7">
                  <c:v>2.4</c:v>
                </c:pt>
                <c:pt idx="8">
                  <c:v>2.7</c:v>
                </c:pt>
                <c:pt idx="9">
                  <c:v>3</c:v>
                </c:pt>
                <c:pt idx="10">
                  <c:v>3.3</c:v>
                </c:pt>
                <c:pt idx="11">
                  <c:v>3.6</c:v>
                </c:pt>
                <c:pt idx="12">
                  <c:v>3.9</c:v>
                </c:pt>
                <c:pt idx="13">
                  <c:v>4.2</c:v>
                </c:pt>
                <c:pt idx="14">
                  <c:v>4.5</c:v>
                </c:pt>
                <c:pt idx="15">
                  <c:v>4.8</c:v>
                </c:pt>
                <c:pt idx="16">
                  <c:v>5.1</c:v>
                </c:pt>
                <c:pt idx="17">
                  <c:v>5.4</c:v>
                </c:pt>
                <c:pt idx="18">
                  <c:v>5.7</c:v>
                </c:pt>
                <c:pt idx="19">
                  <c:v>6</c:v>
                </c:pt>
                <c:pt idx="20">
                  <c:v>6.3</c:v>
                </c:pt>
                <c:pt idx="21">
                  <c:v>6.6</c:v>
                </c:pt>
                <c:pt idx="22">
                  <c:v>6.9</c:v>
                </c:pt>
                <c:pt idx="23">
                  <c:v>7.2</c:v>
                </c:pt>
                <c:pt idx="24">
                  <c:v>7.5</c:v>
                </c:pt>
                <c:pt idx="25">
                  <c:v>7.8</c:v>
                </c:pt>
                <c:pt idx="26">
                  <c:v>8.1</c:v>
                </c:pt>
                <c:pt idx="27">
                  <c:v>8.4</c:v>
                </c:pt>
                <c:pt idx="28">
                  <c:v>8.7</c:v>
                </c:pt>
                <c:pt idx="29">
                  <c:v>9</c:v>
                </c:pt>
                <c:pt idx="30">
                  <c:v>9.3</c:v>
                </c:pt>
                <c:pt idx="31">
                  <c:v>9.6</c:v>
                </c:pt>
                <c:pt idx="32">
                  <c:v>9.9</c:v>
                </c:pt>
                <c:pt idx="33">
                  <c:v>10.2</c:v>
                </c:pt>
                <c:pt idx="34">
                  <c:v>10.5</c:v>
                </c:pt>
                <c:pt idx="35">
                  <c:v>10.8</c:v>
                </c:pt>
                <c:pt idx="36">
                  <c:v>11.1</c:v>
                </c:pt>
                <c:pt idx="37">
                  <c:v>11.4</c:v>
                </c:pt>
                <c:pt idx="38">
                  <c:v>11.7</c:v>
                </c:pt>
                <c:pt idx="39">
                  <c:v>12</c:v>
                </c:pt>
                <c:pt idx="40">
                  <c:v>12.3</c:v>
                </c:pt>
                <c:pt idx="41">
                  <c:v>12.6</c:v>
                </c:pt>
                <c:pt idx="42">
                  <c:v>12.9</c:v>
                </c:pt>
                <c:pt idx="43">
                  <c:v>13.2</c:v>
                </c:pt>
                <c:pt idx="44">
                  <c:v>13.5</c:v>
                </c:pt>
                <c:pt idx="45">
                  <c:v>13.8</c:v>
                </c:pt>
                <c:pt idx="46">
                  <c:v>14.1</c:v>
                </c:pt>
                <c:pt idx="47">
                  <c:v>14.4</c:v>
                </c:pt>
                <c:pt idx="48">
                  <c:v>14.7</c:v>
                </c:pt>
                <c:pt idx="49">
                  <c:v>15</c:v>
                </c:pt>
                <c:pt idx="50">
                  <c:v>15.3</c:v>
                </c:pt>
                <c:pt idx="51">
                  <c:v>15.6</c:v>
                </c:pt>
                <c:pt idx="52">
                  <c:v>15.9</c:v>
                </c:pt>
                <c:pt idx="53">
                  <c:v>16.2</c:v>
                </c:pt>
                <c:pt idx="54">
                  <c:v>16.5</c:v>
                </c:pt>
                <c:pt idx="55">
                  <c:v>16.8</c:v>
                </c:pt>
                <c:pt idx="56">
                  <c:v>17.1</c:v>
                </c:pt>
                <c:pt idx="57">
                  <c:v>17.4</c:v>
                </c:pt>
                <c:pt idx="58">
                  <c:v>17.7</c:v>
                </c:pt>
                <c:pt idx="59">
                  <c:v>18</c:v>
                </c:pt>
                <c:pt idx="60">
                  <c:v>18.3</c:v>
                </c:pt>
                <c:pt idx="61">
                  <c:v>18.6</c:v>
                </c:pt>
                <c:pt idx="62">
                  <c:v>18.9</c:v>
                </c:pt>
                <c:pt idx="63">
                  <c:v>19.2</c:v>
                </c:pt>
                <c:pt idx="64">
                  <c:v>19.5</c:v>
                </c:pt>
                <c:pt idx="65">
                  <c:v>19.8</c:v>
                </c:pt>
                <c:pt idx="66">
                  <c:v>20.1</c:v>
                </c:pt>
                <c:pt idx="67">
                  <c:v>20.4</c:v>
                </c:pt>
                <c:pt idx="68">
                  <c:v>20.7</c:v>
                </c:pt>
                <c:pt idx="69">
                  <c:v>21</c:v>
                </c:pt>
                <c:pt idx="70">
                  <c:v>21.3</c:v>
                </c:pt>
                <c:pt idx="71">
                  <c:v>21.6</c:v>
                </c:pt>
                <c:pt idx="72">
                  <c:v>21.9</c:v>
                </c:pt>
                <c:pt idx="73">
                  <c:v>22.2</c:v>
                </c:pt>
                <c:pt idx="74">
                  <c:v>22.5</c:v>
                </c:pt>
                <c:pt idx="75">
                  <c:v>22.8</c:v>
                </c:pt>
                <c:pt idx="76">
                  <c:v>23.1</c:v>
                </c:pt>
                <c:pt idx="77">
                  <c:v>23.4</c:v>
                </c:pt>
                <c:pt idx="78">
                  <c:v>23.7</c:v>
                </c:pt>
                <c:pt idx="79">
                  <c:v>24</c:v>
                </c:pt>
                <c:pt idx="80">
                  <c:v>24.3</c:v>
                </c:pt>
                <c:pt idx="81">
                  <c:v>24.6</c:v>
                </c:pt>
                <c:pt idx="82">
                  <c:v>24.9</c:v>
                </c:pt>
                <c:pt idx="83">
                  <c:v>25.2</c:v>
                </c:pt>
                <c:pt idx="84">
                  <c:v>25.5</c:v>
                </c:pt>
                <c:pt idx="85">
                  <c:v>25.8</c:v>
                </c:pt>
                <c:pt idx="86">
                  <c:v>26.1</c:v>
                </c:pt>
                <c:pt idx="87">
                  <c:v>26.4</c:v>
                </c:pt>
                <c:pt idx="88">
                  <c:v>26.7</c:v>
                </c:pt>
                <c:pt idx="89">
                  <c:v>27</c:v>
                </c:pt>
                <c:pt idx="90">
                  <c:v>27.3</c:v>
                </c:pt>
                <c:pt idx="91">
                  <c:v>27.6</c:v>
                </c:pt>
                <c:pt idx="92">
                  <c:v>27.9</c:v>
                </c:pt>
                <c:pt idx="93">
                  <c:v>28.2</c:v>
                </c:pt>
                <c:pt idx="94">
                  <c:v>28.5</c:v>
                </c:pt>
                <c:pt idx="95">
                  <c:v>28.8</c:v>
                </c:pt>
                <c:pt idx="96">
                  <c:v>29.1</c:v>
                </c:pt>
                <c:pt idx="97">
                  <c:v>29.4</c:v>
                </c:pt>
                <c:pt idx="98">
                  <c:v>29.7</c:v>
                </c:pt>
                <c:pt idx="99">
                  <c:v>30</c:v>
                </c:pt>
                <c:pt idx="100">
                  <c:v>30.3</c:v>
                </c:pt>
                <c:pt idx="101">
                  <c:v>30.6</c:v>
                </c:pt>
                <c:pt idx="102">
                  <c:v>30.9</c:v>
                </c:pt>
                <c:pt idx="103">
                  <c:v>31.2</c:v>
                </c:pt>
                <c:pt idx="104">
                  <c:v>31.5</c:v>
                </c:pt>
                <c:pt idx="105">
                  <c:v>31.8</c:v>
                </c:pt>
                <c:pt idx="106">
                  <c:v>32.1</c:v>
                </c:pt>
                <c:pt idx="107">
                  <c:v>32.4</c:v>
                </c:pt>
                <c:pt idx="108">
                  <c:v>32.7</c:v>
                </c:pt>
                <c:pt idx="109">
                  <c:v>33</c:v>
                </c:pt>
                <c:pt idx="110">
                  <c:v>33.3</c:v>
                </c:pt>
                <c:pt idx="111">
                  <c:v>33.6</c:v>
                </c:pt>
                <c:pt idx="112">
                  <c:v>33.9</c:v>
                </c:pt>
                <c:pt idx="113">
                  <c:v>34.2</c:v>
                </c:pt>
                <c:pt idx="114">
                  <c:v>34.5</c:v>
                </c:pt>
                <c:pt idx="115">
                  <c:v>34.8</c:v>
                </c:pt>
                <c:pt idx="116">
                  <c:v>35.1</c:v>
                </c:pt>
                <c:pt idx="117">
                  <c:v>35.4</c:v>
                </c:pt>
                <c:pt idx="118">
                  <c:v>35.7</c:v>
                </c:pt>
                <c:pt idx="119">
                  <c:v>36</c:v>
                </c:pt>
                <c:pt idx="120">
                  <c:v>36.3</c:v>
                </c:pt>
                <c:pt idx="121">
                  <c:v>36.6</c:v>
                </c:pt>
                <c:pt idx="122">
                  <c:v>36.9</c:v>
                </c:pt>
                <c:pt idx="123">
                  <c:v>37.2</c:v>
                </c:pt>
                <c:pt idx="124">
                  <c:v>37.5</c:v>
                </c:pt>
                <c:pt idx="125">
                  <c:v>37.8</c:v>
                </c:pt>
                <c:pt idx="126">
                  <c:v>38.1</c:v>
                </c:pt>
                <c:pt idx="127">
                  <c:v>38.4</c:v>
                </c:pt>
                <c:pt idx="128">
                  <c:v>38.7</c:v>
                </c:pt>
                <c:pt idx="129">
                  <c:v>39</c:v>
                </c:pt>
                <c:pt idx="130">
                  <c:v>39.3</c:v>
                </c:pt>
                <c:pt idx="131">
                  <c:v>39.6</c:v>
                </c:pt>
                <c:pt idx="132">
                  <c:v>39.9</c:v>
                </c:pt>
                <c:pt idx="133">
                  <c:v>40.2</c:v>
                </c:pt>
                <c:pt idx="134">
                  <c:v>40.5</c:v>
                </c:pt>
                <c:pt idx="135">
                  <c:v>40.8</c:v>
                </c:pt>
                <c:pt idx="136">
                  <c:v>41.1</c:v>
                </c:pt>
                <c:pt idx="137">
                  <c:v>41.4</c:v>
                </c:pt>
                <c:pt idx="138">
                  <c:v>41.7</c:v>
                </c:pt>
                <c:pt idx="139">
                  <c:v>42</c:v>
                </c:pt>
                <c:pt idx="140">
                  <c:v>42.3</c:v>
                </c:pt>
                <c:pt idx="141">
                  <c:v>42.6</c:v>
                </c:pt>
                <c:pt idx="142">
                  <c:v>42.9</c:v>
                </c:pt>
                <c:pt idx="143">
                  <c:v>43.2</c:v>
                </c:pt>
                <c:pt idx="144">
                  <c:v>43.5</c:v>
                </c:pt>
                <c:pt idx="145">
                  <c:v>43.8</c:v>
                </c:pt>
                <c:pt idx="146">
                  <c:v>44.1</c:v>
                </c:pt>
                <c:pt idx="147">
                  <c:v>44.4</c:v>
                </c:pt>
                <c:pt idx="148">
                  <c:v>44.7</c:v>
                </c:pt>
                <c:pt idx="149">
                  <c:v>45</c:v>
                </c:pt>
                <c:pt idx="150">
                  <c:v>45.3</c:v>
                </c:pt>
                <c:pt idx="151">
                  <c:v>45.6</c:v>
                </c:pt>
                <c:pt idx="152">
                  <c:v>45.9</c:v>
                </c:pt>
                <c:pt idx="153">
                  <c:v>46.2</c:v>
                </c:pt>
                <c:pt idx="154">
                  <c:v>46.5</c:v>
                </c:pt>
                <c:pt idx="155">
                  <c:v>46.8</c:v>
                </c:pt>
                <c:pt idx="156">
                  <c:v>47.1</c:v>
                </c:pt>
                <c:pt idx="157">
                  <c:v>47.4</c:v>
                </c:pt>
                <c:pt idx="158">
                  <c:v>47.7</c:v>
                </c:pt>
                <c:pt idx="159">
                  <c:v>48</c:v>
                </c:pt>
                <c:pt idx="160">
                  <c:v>48.3</c:v>
                </c:pt>
                <c:pt idx="161">
                  <c:v>48.6</c:v>
                </c:pt>
                <c:pt idx="162">
                  <c:v>48.9</c:v>
                </c:pt>
                <c:pt idx="163">
                  <c:v>49.2</c:v>
                </c:pt>
                <c:pt idx="164">
                  <c:v>49.5</c:v>
                </c:pt>
                <c:pt idx="165">
                  <c:v>49.8</c:v>
                </c:pt>
                <c:pt idx="166">
                  <c:v>50.1</c:v>
                </c:pt>
                <c:pt idx="167">
                  <c:v>50.4</c:v>
                </c:pt>
                <c:pt idx="168">
                  <c:v>50.7</c:v>
                </c:pt>
                <c:pt idx="169">
                  <c:v>51</c:v>
                </c:pt>
                <c:pt idx="170">
                  <c:v>51.3</c:v>
                </c:pt>
                <c:pt idx="171">
                  <c:v>51.6</c:v>
                </c:pt>
                <c:pt idx="172">
                  <c:v>51.9</c:v>
                </c:pt>
                <c:pt idx="173">
                  <c:v>52.2</c:v>
                </c:pt>
                <c:pt idx="174">
                  <c:v>52.5</c:v>
                </c:pt>
                <c:pt idx="175">
                  <c:v>52.8</c:v>
                </c:pt>
                <c:pt idx="176">
                  <c:v>53.1</c:v>
                </c:pt>
                <c:pt idx="177">
                  <c:v>53.4</c:v>
                </c:pt>
                <c:pt idx="178">
                  <c:v>53.7</c:v>
                </c:pt>
                <c:pt idx="179">
                  <c:v>54</c:v>
                </c:pt>
                <c:pt idx="180">
                  <c:v>54.3</c:v>
                </c:pt>
                <c:pt idx="181">
                  <c:v>54.6</c:v>
                </c:pt>
                <c:pt idx="182">
                  <c:v>54.9</c:v>
                </c:pt>
                <c:pt idx="183">
                  <c:v>55.2</c:v>
                </c:pt>
                <c:pt idx="184">
                  <c:v>55.5</c:v>
                </c:pt>
                <c:pt idx="185">
                  <c:v>55.8</c:v>
                </c:pt>
                <c:pt idx="186">
                  <c:v>56.1</c:v>
                </c:pt>
                <c:pt idx="187">
                  <c:v>56.4</c:v>
                </c:pt>
                <c:pt idx="188">
                  <c:v>56.7</c:v>
                </c:pt>
                <c:pt idx="189">
                  <c:v>57</c:v>
                </c:pt>
                <c:pt idx="190">
                  <c:v>57.3</c:v>
                </c:pt>
                <c:pt idx="191">
                  <c:v>57.6</c:v>
                </c:pt>
                <c:pt idx="192">
                  <c:v>57.9</c:v>
                </c:pt>
                <c:pt idx="193">
                  <c:v>58.2</c:v>
                </c:pt>
                <c:pt idx="194">
                  <c:v>58.5</c:v>
                </c:pt>
                <c:pt idx="195">
                  <c:v>58.8</c:v>
                </c:pt>
                <c:pt idx="196">
                  <c:v>59.1</c:v>
                </c:pt>
                <c:pt idx="197">
                  <c:v>59.4</c:v>
                </c:pt>
                <c:pt idx="198">
                  <c:v>59.7</c:v>
                </c:pt>
                <c:pt idx="199">
                  <c:v>60</c:v>
                </c:pt>
                <c:pt idx="200">
                  <c:v>60.3</c:v>
                </c:pt>
                <c:pt idx="201">
                  <c:v>60.6</c:v>
                </c:pt>
                <c:pt idx="202">
                  <c:v>60.9</c:v>
                </c:pt>
                <c:pt idx="203">
                  <c:v>61.2</c:v>
                </c:pt>
                <c:pt idx="204">
                  <c:v>61.5</c:v>
                </c:pt>
                <c:pt idx="205">
                  <c:v>61.8</c:v>
                </c:pt>
                <c:pt idx="206">
                  <c:v>62.1</c:v>
                </c:pt>
                <c:pt idx="207">
                  <c:v>62.4</c:v>
                </c:pt>
                <c:pt idx="208">
                  <c:v>62.7</c:v>
                </c:pt>
                <c:pt idx="209">
                  <c:v>63</c:v>
                </c:pt>
                <c:pt idx="210">
                  <c:v>63.3</c:v>
                </c:pt>
                <c:pt idx="211">
                  <c:v>63.6</c:v>
                </c:pt>
                <c:pt idx="212">
                  <c:v>63.9</c:v>
                </c:pt>
                <c:pt idx="213">
                  <c:v>64.2</c:v>
                </c:pt>
                <c:pt idx="214">
                  <c:v>64.5</c:v>
                </c:pt>
                <c:pt idx="215">
                  <c:v>64.8</c:v>
                </c:pt>
                <c:pt idx="216">
                  <c:v>65.1</c:v>
                </c:pt>
                <c:pt idx="217">
                  <c:v>65.4</c:v>
                </c:pt>
                <c:pt idx="218">
                  <c:v>65.7</c:v>
                </c:pt>
                <c:pt idx="219">
                  <c:v>66</c:v>
                </c:pt>
                <c:pt idx="220">
                  <c:v>66.3</c:v>
                </c:pt>
                <c:pt idx="221">
                  <c:v>66.6</c:v>
                </c:pt>
                <c:pt idx="222">
                  <c:v>66.9</c:v>
                </c:pt>
                <c:pt idx="223">
                  <c:v>67.2</c:v>
                </c:pt>
                <c:pt idx="224">
                  <c:v>67.5</c:v>
                </c:pt>
                <c:pt idx="225">
                  <c:v>67.8</c:v>
                </c:pt>
                <c:pt idx="226">
                  <c:v>68.1</c:v>
                </c:pt>
                <c:pt idx="227">
                  <c:v>68.4</c:v>
                </c:pt>
                <c:pt idx="228">
                  <c:v>68.7</c:v>
                </c:pt>
                <c:pt idx="229">
                  <c:v>69</c:v>
                </c:pt>
                <c:pt idx="230">
                  <c:v>69.3</c:v>
                </c:pt>
                <c:pt idx="231">
                  <c:v>69.6</c:v>
                </c:pt>
                <c:pt idx="232">
                  <c:v>69.9</c:v>
                </c:pt>
                <c:pt idx="233">
                  <c:v>70.2</c:v>
                </c:pt>
                <c:pt idx="234">
                  <c:v>70.5</c:v>
                </c:pt>
                <c:pt idx="235">
                  <c:v>70.8</c:v>
                </c:pt>
                <c:pt idx="236">
                  <c:v>71.1</c:v>
                </c:pt>
                <c:pt idx="237">
                  <c:v>71.4</c:v>
                </c:pt>
                <c:pt idx="238">
                  <c:v>71.7</c:v>
                </c:pt>
                <c:pt idx="239">
                  <c:v>72</c:v>
                </c:pt>
                <c:pt idx="240">
                  <c:v>72.3</c:v>
                </c:pt>
                <c:pt idx="241">
                  <c:v>72.6</c:v>
                </c:pt>
                <c:pt idx="242">
                  <c:v>72.9</c:v>
                </c:pt>
                <c:pt idx="243">
                  <c:v>73.2</c:v>
                </c:pt>
                <c:pt idx="244">
                  <c:v>73.5</c:v>
                </c:pt>
                <c:pt idx="245">
                  <c:v>73.8</c:v>
                </c:pt>
                <c:pt idx="246">
                  <c:v>74.1</c:v>
                </c:pt>
                <c:pt idx="247">
                  <c:v>74.4</c:v>
                </c:pt>
                <c:pt idx="248">
                  <c:v>74.7</c:v>
                </c:pt>
                <c:pt idx="249">
                  <c:v>75</c:v>
                </c:pt>
                <c:pt idx="250">
                  <c:v>75.3</c:v>
                </c:pt>
                <c:pt idx="251">
                  <c:v>75.6</c:v>
                </c:pt>
                <c:pt idx="252">
                  <c:v>75.9</c:v>
                </c:pt>
                <c:pt idx="253">
                  <c:v>76.2</c:v>
                </c:pt>
                <c:pt idx="254">
                  <c:v>76.5</c:v>
                </c:pt>
                <c:pt idx="255">
                  <c:v>76.8</c:v>
                </c:pt>
                <c:pt idx="256">
                  <c:v>77.1</c:v>
                </c:pt>
                <c:pt idx="257">
                  <c:v>77.4</c:v>
                </c:pt>
                <c:pt idx="258">
                  <c:v>77.7</c:v>
                </c:pt>
                <c:pt idx="259">
                  <c:v>78</c:v>
                </c:pt>
                <c:pt idx="260">
                  <c:v>78.3</c:v>
                </c:pt>
                <c:pt idx="261">
                  <c:v>78.6</c:v>
                </c:pt>
                <c:pt idx="262">
                  <c:v>78.9</c:v>
                </c:pt>
                <c:pt idx="263">
                  <c:v>79.2</c:v>
                </c:pt>
                <c:pt idx="264">
                  <c:v>79.5</c:v>
                </c:pt>
                <c:pt idx="265">
                  <c:v>79.8</c:v>
                </c:pt>
                <c:pt idx="266">
                  <c:v>80.1</c:v>
                </c:pt>
                <c:pt idx="267">
                  <c:v>80.4</c:v>
                </c:pt>
                <c:pt idx="268">
                  <c:v>80.7</c:v>
                </c:pt>
                <c:pt idx="269">
                  <c:v>81</c:v>
                </c:pt>
                <c:pt idx="270">
                  <c:v>81.3</c:v>
                </c:pt>
                <c:pt idx="271">
                  <c:v>81.6</c:v>
                </c:pt>
                <c:pt idx="272">
                  <c:v>81.9</c:v>
                </c:pt>
                <c:pt idx="273">
                  <c:v>82.2</c:v>
                </c:pt>
                <c:pt idx="274">
                  <c:v>82.5</c:v>
                </c:pt>
                <c:pt idx="275">
                  <c:v>82.8</c:v>
                </c:pt>
                <c:pt idx="276">
                  <c:v>83.1</c:v>
                </c:pt>
                <c:pt idx="277">
                  <c:v>83.4</c:v>
                </c:pt>
                <c:pt idx="278">
                  <c:v>83.7</c:v>
                </c:pt>
                <c:pt idx="279">
                  <c:v>84</c:v>
                </c:pt>
                <c:pt idx="280">
                  <c:v>84.3</c:v>
                </c:pt>
                <c:pt idx="281">
                  <c:v>84.6</c:v>
                </c:pt>
                <c:pt idx="282">
                  <c:v>84.9</c:v>
                </c:pt>
                <c:pt idx="283">
                  <c:v>85.2</c:v>
                </c:pt>
                <c:pt idx="284">
                  <c:v>85.5</c:v>
                </c:pt>
                <c:pt idx="285">
                  <c:v>85.8</c:v>
                </c:pt>
                <c:pt idx="286">
                  <c:v>86.1</c:v>
                </c:pt>
                <c:pt idx="287">
                  <c:v>86.4</c:v>
                </c:pt>
                <c:pt idx="288">
                  <c:v>86.7</c:v>
                </c:pt>
                <c:pt idx="289">
                  <c:v>87</c:v>
                </c:pt>
                <c:pt idx="290">
                  <c:v>87.3</c:v>
                </c:pt>
                <c:pt idx="291">
                  <c:v>87.6</c:v>
                </c:pt>
                <c:pt idx="292">
                  <c:v>87.9</c:v>
                </c:pt>
                <c:pt idx="293">
                  <c:v>88.2</c:v>
                </c:pt>
                <c:pt idx="294">
                  <c:v>88.5</c:v>
                </c:pt>
                <c:pt idx="295">
                  <c:v>88.8</c:v>
                </c:pt>
                <c:pt idx="296">
                  <c:v>89.1</c:v>
                </c:pt>
                <c:pt idx="297">
                  <c:v>89.4</c:v>
                </c:pt>
                <c:pt idx="298">
                  <c:v>89.7</c:v>
                </c:pt>
                <c:pt idx="299">
                  <c:v>90</c:v>
                </c:pt>
                <c:pt idx="300">
                  <c:v>90.3</c:v>
                </c:pt>
                <c:pt idx="301">
                  <c:v>90.6</c:v>
                </c:pt>
                <c:pt idx="302">
                  <c:v>90.9</c:v>
                </c:pt>
                <c:pt idx="303">
                  <c:v>91.2</c:v>
                </c:pt>
                <c:pt idx="304">
                  <c:v>91.5</c:v>
                </c:pt>
                <c:pt idx="305">
                  <c:v>91.8</c:v>
                </c:pt>
                <c:pt idx="306">
                  <c:v>92.1</c:v>
                </c:pt>
                <c:pt idx="307">
                  <c:v>92.4</c:v>
                </c:pt>
                <c:pt idx="308">
                  <c:v>92.7</c:v>
                </c:pt>
                <c:pt idx="309">
                  <c:v>93</c:v>
                </c:pt>
                <c:pt idx="310">
                  <c:v>93.3</c:v>
                </c:pt>
                <c:pt idx="311">
                  <c:v>93.6</c:v>
                </c:pt>
                <c:pt idx="312">
                  <c:v>93.9</c:v>
                </c:pt>
                <c:pt idx="313">
                  <c:v>94.2</c:v>
                </c:pt>
                <c:pt idx="314">
                  <c:v>94.5</c:v>
                </c:pt>
                <c:pt idx="315">
                  <c:v>94.8</c:v>
                </c:pt>
                <c:pt idx="316">
                  <c:v>95.1</c:v>
                </c:pt>
                <c:pt idx="317">
                  <c:v>95.4</c:v>
                </c:pt>
                <c:pt idx="318">
                  <c:v>95.7</c:v>
                </c:pt>
                <c:pt idx="319">
                  <c:v>96</c:v>
                </c:pt>
                <c:pt idx="320">
                  <c:v>96.3</c:v>
                </c:pt>
                <c:pt idx="321">
                  <c:v>96.6</c:v>
                </c:pt>
                <c:pt idx="322">
                  <c:v>96.9</c:v>
                </c:pt>
                <c:pt idx="323">
                  <c:v>97.2</c:v>
                </c:pt>
                <c:pt idx="324">
                  <c:v>97.5</c:v>
                </c:pt>
                <c:pt idx="325">
                  <c:v>97.8</c:v>
                </c:pt>
                <c:pt idx="326">
                  <c:v>98.1</c:v>
                </c:pt>
                <c:pt idx="327">
                  <c:v>98.4</c:v>
                </c:pt>
                <c:pt idx="328">
                  <c:v>98.7</c:v>
                </c:pt>
                <c:pt idx="329">
                  <c:v>99</c:v>
                </c:pt>
                <c:pt idx="330">
                  <c:v>99.3</c:v>
                </c:pt>
                <c:pt idx="331">
                  <c:v>99.6</c:v>
                </c:pt>
                <c:pt idx="332">
                  <c:v>99.9</c:v>
                </c:pt>
                <c:pt idx="333">
                  <c:v>100.2</c:v>
                </c:pt>
                <c:pt idx="334">
                  <c:v>100.5</c:v>
                </c:pt>
                <c:pt idx="335">
                  <c:v>100.8</c:v>
                </c:pt>
                <c:pt idx="336">
                  <c:v>101.1</c:v>
                </c:pt>
                <c:pt idx="337">
                  <c:v>101.4</c:v>
                </c:pt>
                <c:pt idx="338">
                  <c:v>101.7</c:v>
                </c:pt>
                <c:pt idx="339">
                  <c:v>102</c:v>
                </c:pt>
                <c:pt idx="340">
                  <c:v>102.3</c:v>
                </c:pt>
                <c:pt idx="341">
                  <c:v>102.6</c:v>
                </c:pt>
                <c:pt idx="342">
                  <c:v>102.9</c:v>
                </c:pt>
                <c:pt idx="343">
                  <c:v>103.2</c:v>
                </c:pt>
                <c:pt idx="344">
                  <c:v>103.5</c:v>
                </c:pt>
                <c:pt idx="345">
                  <c:v>103.8</c:v>
                </c:pt>
                <c:pt idx="346">
                  <c:v>104.1</c:v>
                </c:pt>
                <c:pt idx="347">
                  <c:v>104.4</c:v>
                </c:pt>
                <c:pt idx="348">
                  <c:v>104.7</c:v>
                </c:pt>
                <c:pt idx="349">
                  <c:v>105</c:v>
                </c:pt>
                <c:pt idx="350">
                  <c:v>105.3</c:v>
                </c:pt>
                <c:pt idx="351">
                  <c:v>105.6</c:v>
                </c:pt>
                <c:pt idx="352">
                  <c:v>105.9</c:v>
                </c:pt>
                <c:pt idx="353">
                  <c:v>106.2</c:v>
                </c:pt>
                <c:pt idx="354">
                  <c:v>106.5</c:v>
                </c:pt>
                <c:pt idx="355">
                  <c:v>106.8</c:v>
                </c:pt>
                <c:pt idx="356">
                  <c:v>107.1</c:v>
                </c:pt>
                <c:pt idx="357">
                  <c:v>107.4</c:v>
                </c:pt>
                <c:pt idx="358">
                  <c:v>107.7</c:v>
                </c:pt>
                <c:pt idx="359">
                  <c:v>108</c:v>
                </c:pt>
                <c:pt idx="360">
                  <c:v>108.3</c:v>
                </c:pt>
                <c:pt idx="361">
                  <c:v>108.6</c:v>
                </c:pt>
                <c:pt idx="362">
                  <c:v>108.9</c:v>
                </c:pt>
                <c:pt idx="363">
                  <c:v>109.2</c:v>
                </c:pt>
                <c:pt idx="364">
                  <c:v>109.5</c:v>
                </c:pt>
                <c:pt idx="365">
                  <c:v>109.8</c:v>
                </c:pt>
                <c:pt idx="366">
                  <c:v>110.1</c:v>
                </c:pt>
                <c:pt idx="367">
                  <c:v>110.4</c:v>
                </c:pt>
                <c:pt idx="368">
                  <c:v>110.7</c:v>
                </c:pt>
                <c:pt idx="369">
                  <c:v>111</c:v>
                </c:pt>
                <c:pt idx="370">
                  <c:v>111.3</c:v>
                </c:pt>
                <c:pt idx="371">
                  <c:v>111.6</c:v>
                </c:pt>
                <c:pt idx="372">
                  <c:v>111.9</c:v>
                </c:pt>
                <c:pt idx="373">
                  <c:v>112.2</c:v>
                </c:pt>
                <c:pt idx="374">
                  <c:v>112.5</c:v>
                </c:pt>
                <c:pt idx="375">
                  <c:v>112.8</c:v>
                </c:pt>
                <c:pt idx="376">
                  <c:v>113.1</c:v>
                </c:pt>
                <c:pt idx="377">
                  <c:v>113.4</c:v>
                </c:pt>
                <c:pt idx="378">
                  <c:v>113.7</c:v>
                </c:pt>
                <c:pt idx="379">
                  <c:v>114</c:v>
                </c:pt>
                <c:pt idx="380">
                  <c:v>114.3</c:v>
                </c:pt>
                <c:pt idx="381">
                  <c:v>114.6</c:v>
                </c:pt>
                <c:pt idx="382">
                  <c:v>114.9</c:v>
                </c:pt>
                <c:pt idx="383">
                  <c:v>115.2</c:v>
                </c:pt>
                <c:pt idx="384">
                  <c:v>115.5</c:v>
                </c:pt>
                <c:pt idx="385">
                  <c:v>115.8</c:v>
                </c:pt>
                <c:pt idx="386">
                  <c:v>116.1</c:v>
                </c:pt>
                <c:pt idx="387">
                  <c:v>116.4</c:v>
                </c:pt>
                <c:pt idx="388">
                  <c:v>116.7</c:v>
                </c:pt>
                <c:pt idx="389">
                  <c:v>117</c:v>
                </c:pt>
                <c:pt idx="390">
                  <c:v>117.3</c:v>
                </c:pt>
                <c:pt idx="391">
                  <c:v>117.6</c:v>
                </c:pt>
                <c:pt idx="392">
                  <c:v>117.9</c:v>
                </c:pt>
                <c:pt idx="393">
                  <c:v>118.2</c:v>
                </c:pt>
                <c:pt idx="394">
                  <c:v>118.5</c:v>
                </c:pt>
                <c:pt idx="395">
                  <c:v>118.8</c:v>
                </c:pt>
                <c:pt idx="396">
                  <c:v>119.1</c:v>
                </c:pt>
                <c:pt idx="397">
                  <c:v>119.4</c:v>
                </c:pt>
                <c:pt idx="398">
                  <c:v>119.7</c:v>
                </c:pt>
                <c:pt idx="399">
                  <c:v>120</c:v>
                </c:pt>
                <c:pt idx="400">
                  <c:v>120.3</c:v>
                </c:pt>
                <c:pt idx="401">
                  <c:v>120.6</c:v>
                </c:pt>
                <c:pt idx="402">
                  <c:v>120.9</c:v>
                </c:pt>
                <c:pt idx="403">
                  <c:v>121.2</c:v>
                </c:pt>
                <c:pt idx="404">
                  <c:v>121.5</c:v>
                </c:pt>
                <c:pt idx="405">
                  <c:v>121.8</c:v>
                </c:pt>
                <c:pt idx="406">
                  <c:v>122.1</c:v>
                </c:pt>
                <c:pt idx="407">
                  <c:v>122.4</c:v>
                </c:pt>
                <c:pt idx="408">
                  <c:v>122.7</c:v>
                </c:pt>
                <c:pt idx="409">
                  <c:v>123</c:v>
                </c:pt>
                <c:pt idx="410">
                  <c:v>123.3</c:v>
                </c:pt>
                <c:pt idx="411">
                  <c:v>123.6</c:v>
                </c:pt>
                <c:pt idx="412">
                  <c:v>123.9</c:v>
                </c:pt>
                <c:pt idx="413">
                  <c:v>124.2</c:v>
                </c:pt>
                <c:pt idx="414">
                  <c:v>124.5</c:v>
                </c:pt>
                <c:pt idx="415">
                  <c:v>124.8</c:v>
                </c:pt>
                <c:pt idx="416">
                  <c:v>125.1</c:v>
                </c:pt>
                <c:pt idx="417">
                  <c:v>125.4</c:v>
                </c:pt>
                <c:pt idx="418">
                  <c:v>125.7</c:v>
                </c:pt>
                <c:pt idx="419">
                  <c:v>126</c:v>
                </c:pt>
                <c:pt idx="420">
                  <c:v>126.3</c:v>
                </c:pt>
                <c:pt idx="421">
                  <c:v>126.6</c:v>
                </c:pt>
                <c:pt idx="422">
                  <c:v>126.9</c:v>
                </c:pt>
                <c:pt idx="423">
                  <c:v>127.2</c:v>
                </c:pt>
                <c:pt idx="424">
                  <c:v>127.5</c:v>
                </c:pt>
                <c:pt idx="425">
                  <c:v>127.8</c:v>
                </c:pt>
                <c:pt idx="426">
                  <c:v>128.1</c:v>
                </c:pt>
                <c:pt idx="427">
                  <c:v>128.4</c:v>
                </c:pt>
                <c:pt idx="428">
                  <c:v>128.7</c:v>
                </c:pt>
                <c:pt idx="429">
                  <c:v>129</c:v>
                </c:pt>
                <c:pt idx="430">
                  <c:v>129.3</c:v>
                </c:pt>
                <c:pt idx="431">
                  <c:v>129.6</c:v>
                </c:pt>
                <c:pt idx="432">
                  <c:v>129.9</c:v>
                </c:pt>
                <c:pt idx="433">
                  <c:v>130.2</c:v>
                </c:pt>
                <c:pt idx="434">
                  <c:v>130.5</c:v>
                </c:pt>
                <c:pt idx="435">
                  <c:v>130.8</c:v>
                </c:pt>
                <c:pt idx="436">
                  <c:v>131.1</c:v>
                </c:pt>
                <c:pt idx="437">
                  <c:v>131.4</c:v>
                </c:pt>
                <c:pt idx="438">
                  <c:v>131.7</c:v>
                </c:pt>
                <c:pt idx="439">
                  <c:v>132</c:v>
                </c:pt>
                <c:pt idx="440">
                  <c:v>132.3</c:v>
                </c:pt>
                <c:pt idx="441">
                  <c:v>132.6</c:v>
                </c:pt>
                <c:pt idx="442">
                  <c:v>132.9</c:v>
                </c:pt>
                <c:pt idx="443">
                  <c:v>133.2</c:v>
                </c:pt>
                <c:pt idx="444">
                  <c:v>133.5</c:v>
                </c:pt>
                <c:pt idx="445">
                  <c:v>133.8</c:v>
                </c:pt>
                <c:pt idx="446">
                  <c:v>134.1</c:v>
                </c:pt>
                <c:pt idx="447">
                  <c:v>134.4</c:v>
                </c:pt>
                <c:pt idx="448">
                  <c:v>134.7</c:v>
                </c:pt>
                <c:pt idx="449">
                  <c:v>135</c:v>
                </c:pt>
                <c:pt idx="450">
                  <c:v>135.3</c:v>
                </c:pt>
                <c:pt idx="451">
                  <c:v>135.6</c:v>
                </c:pt>
                <c:pt idx="452">
                  <c:v>135.9</c:v>
                </c:pt>
                <c:pt idx="453">
                  <c:v>136.2</c:v>
                </c:pt>
                <c:pt idx="454">
                  <c:v>136.5</c:v>
                </c:pt>
                <c:pt idx="455">
                  <c:v>136.8</c:v>
                </c:pt>
                <c:pt idx="456">
                  <c:v>137.1</c:v>
                </c:pt>
                <c:pt idx="457">
                  <c:v>137.4</c:v>
                </c:pt>
                <c:pt idx="458">
                  <c:v>137.7</c:v>
                </c:pt>
                <c:pt idx="459">
                  <c:v>138</c:v>
                </c:pt>
                <c:pt idx="460">
                  <c:v>138.3</c:v>
                </c:pt>
                <c:pt idx="461">
                  <c:v>138.6</c:v>
                </c:pt>
                <c:pt idx="462">
                  <c:v>138.9</c:v>
                </c:pt>
                <c:pt idx="463">
                  <c:v>139.2</c:v>
                </c:pt>
                <c:pt idx="464">
                  <c:v>139.5</c:v>
                </c:pt>
                <c:pt idx="465">
                  <c:v>139.8</c:v>
                </c:pt>
                <c:pt idx="466">
                  <c:v>140.1</c:v>
                </c:pt>
                <c:pt idx="467">
                  <c:v>140.4</c:v>
                </c:pt>
                <c:pt idx="468">
                  <c:v>140.7</c:v>
                </c:pt>
                <c:pt idx="469">
                  <c:v>141</c:v>
                </c:pt>
                <c:pt idx="470">
                  <c:v>141.3</c:v>
                </c:pt>
                <c:pt idx="471">
                  <c:v>141.6</c:v>
                </c:pt>
                <c:pt idx="472">
                  <c:v>141.9</c:v>
                </c:pt>
                <c:pt idx="473">
                  <c:v>142.2</c:v>
                </c:pt>
                <c:pt idx="474">
                  <c:v>142.5</c:v>
                </c:pt>
                <c:pt idx="475">
                  <c:v>142.8</c:v>
                </c:pt>
                <c:pt idx="476">
                  <c:v>143.1</c:v>
                </c:pt>
                <c:pt idx="477">
                  <c:v>143.4</c:v>
                </c:pt>
                <c:pt idx="478">
                  <c:v>143.7</c:v>
                </c:pt>
                <c:pt idx="479">
                  <c:v>144</c:v>
                </c:pt>
                <c:pt idx="480">
                  <c:v>144.3</c:v>
                </c:pt>
                <c:pt idx="481">
                  <c:v>144.6</c:v>
                </c:pt>
                <c:pt idx="482">
                  <c:v>144.9</c:v>
                </c:pt>
                <c:pt idx="483">
                  <c:v>145.2</c:v>
                </c:pt>
                <c:pt idx="484">
                  <c:v>145.5</c:v>
                </c:pt>
                <c:pt idx="485">
                  <c:v>145.8</c:v>
                </c:pt>
                <c:pt idx="486">
                  <c:v>146.1</c:v>
                </c:pt>
                <c:pt idx="487">
                  <c:v>146.4</c:v>
                </c:pt>
                <c:pt idx="488">
                  <c:v>146.7</c:v>
                </c:pt>
                <c:pt idx="489">
                  <c:v>147</c:v>
                </c:pt>
                <c:pt idx="490">
                  <c:v>147.3</c:v>
                </c:pt>
                <c:pt idx="491">
                  <c:v>147.6</c:v>
                </c:pt>
                <c:pt idx="492">
                  <c:v>147.9</c:v>
                </c:pt>
                <c:pt idx="493">
                  <c:v>148.2</c:v>
                </c:pt>
                <c:pt idx="494">
                  <c:v>148.5</c:v>
                </c:pt>
                <c:pt idx="495">
                  <c:v>148.8</c:v>
                </c:pt>
                <c:pt idx="496">
                  <c:v>149.1</c:v>
                </c:pt>
                <c:pt idx="497">
                  <c:v>149.4</c:v>
                </c:pt>
                <c:pt idx="498">
                  <c:v>149.7</c:v>
                </c:pt>
                <c:pt idx="499">
                  <c:v>150</c:v>
                </c:pt>
                <c:pt idx="500">
                  <c:v>150.3</c:v>
                </c:pt>
                <c:pt idx="501">
                  <c:v>150.6</c:v>
                </c:pt>
                <c:pt idx="502">
                  <c:v>150.9</c:v>
                </c:pt>
                <c:pt idx="503">
                  <c:v>151.2</c:v>
                </c:pt>
                <c:pt idx="504">
                  <c:v>151.5</c:v>
                </c:pt>
                <c:pt idx="505">
                  <c:v>151.8</c:v>
                </c:pt>
                <c:pt idx="506">
                  <c:v>152.1</c:v>
                </c:pt>
                <c:pt idx="507">
                  <c:v>152.4</c:v>
                </c:pt>
                <c:pt idx="508">
                  <c:v>152.7</c:v>
                </c:pt>
                <c:pt idx="509">
                  <c:v>153</c:v>
                </c:pt>
                <c:pt idx="510">
                  <c:v>153.3</c:v>
                </c:pt>
                <c:pt idx="511">
                  <c:v>153.6</c:v>
                </c:pt>
                <c:pt idx="512">
                  <c:v>153.9</c:v>
                </c:pt>
                <c:pt idx="513">
                  <c:v>154.2</c:v>
                </c:pt>
                <c:pt idx="514">
                  <c:v>154.5</c:v>
                </c:pt>
                <c:pt idx="515">
                  <c:v>154.8</c:v>
                </c:pt>
                <c:pt idx="516">
                  <c:v>155.1</c:v>
                </c:pt>
                <c:pt idx="517">
                  <c:v>155.4</c:v>
                </c:pt>
                <c:pt idx="518">
                  <c:v>155.7</c:v>
                </c:pt>
                <c:pt idx="519">
                  <c:v>156</c:v>
                </c:pt>
                <c:pt idx="520">
                  <c:v>156.3</c:v>
                </c:pt>
                <c:pt idx="521">
                  <c:v>156.6</c:v>
                </c:pt>
                <c:pt idx="522">
                  <c:v>156.9</c:v>
                </c:pt>
                <c:pt idx="523">
                  <c:v>157.2</c:v>
                </c:pt>
                <c:pt idx="524">
                  <c:v>157.5</c:v>
                </c:pt>
                <c:pt idx="525">
                  <c:v>157.8</c:v>
                </c:pt>
                <c:pt idx="526">
                  <c:v>158.1</c:v>
                </c:pt>
                <c:pt idx="527">
                  <c:v>158.4</c:v>
                </c:pt>
                <c:pt idx="528">
                  <c:v>158.7</c:v>
                </c:pt>
                <c:pt idx="529">
                  <c:v>159</c:v>
                </c:pt>
                <c:pt idx="530">
                  <c:v>159.3</c:v>
                </c:pt>
                <c:pt idx="531">
                  <c:v>159.6</c:v>
                </c:pt>
                <c:pt idx="532">
                  <c:v>159.9</c:v>
                </c:pt>
                <c:pt idx="533">
                  <c:v>160.2</c:v>
                </c:pt>
                <c:pt idx="534">
                  <c:v>160.5</c:v>
                </c:pt>
                <c:pt idx="535">
                  <c:v>160.8</c:v>
                </c:pt>
                <c:pt idx="536">
                  <c:v>161.1</c:v>
                </c:pt>
                <c:pt idx="537">
                  <c:v>161.4</c:v>
                </c:pt>
                <c:pt idx="538">
                  <c:v>161.7</c:v>
                </c:pt>
                <c:pt idx="539">
                  <c:v>162</c:v>
                </c:pt>
                <c:pt idx="540">
                  <c:v>162.3</c:v>
                </c:pt>
                <c:pt idx="541">
                  <c:v>162.6</c:v>
                </c:pt>
                <c:pt idx="542">
                  <c:v>162.9</c:v>
                </c:pt>
                <c:pt idx="543">
                  <c:v>163.2</c:v>
                </c:pt>
                <c:pt idx="544">
                  <c:v>163.5</c:v>
                </c:pt>
                <c:pt idx="545">
                  <c:v>163.8</c:v>
                </c:pt>
                <c:pt idx="546">
                  <c:v>164.1</c:v>
                </c:pt>
                <c:pt idx="547">
                  <c:v>164.4</c:v>
                </c:pt>
                <c:pt idx="548">
                  <c:v>164.7</c:v>
                </c:pt>
                <c:pt idx="549">
                  <c:v>165</c:v>
                </c:pt>
                <c:pt idx="550">
                  <c:v>165.3</c:v>
                </c:pt>
                <c:pt idx="551">
                  <c:v>165.6</c:v>
                </c:pt>
                <c:pt idx="552">
                  <c:v>165.9</c:v>
                </c:pt>
                <c:pt idx="553">
                  <c:v>166.2</c:v>
                </c:pt>
                <c:pt idx="554">
                  <c:v>166.5</c:v>
                </c:pt>
                <c:pt idx="555">
                  <c:v>166.8</c:v>
                </c:pt>
                <c:pt idx="556">
                  <c:v>167.1</c:v>
                </c:pt>
                <c:pt idx="557">
                  <c:v>167.4</c:v>
                </c:pt>
                <c:pt idx="558">
                  <c:v>167.7</c:v>
                </c:pt>
                <c:pt idx="559">
                  <c:v>168</c:v>
                </c:pt>
                <c:pt idx="560">
                  <c:v>168.3</c:v>
                </c:pt>
                <c:pt idx="561">
                  <c:v>168.6</c:v>
                </c:pt>
                <c:pt idx="562">
                  <c:v>168.9</c:v>
                </c:pt>
                <c:pt idx="563">
                  <c:v>169.2</c:v>
                </c:pt>
                <c:pt idx="564">
                  <c:v>169.5</c:v>
                </c:pt>
                <c:pt idx="565">
                  <c:v>169.8</c:v>
                </c:pt>
                <c:pt idx="566">
                  <c:v>170.1</c:v>
                </c:pt>
                <c:pt idx="567">
                  <c:v>170.4</c:v>
                </c:pt>
                <c:pt idx="568">
                  <c:v>170.7</c:v>
                </c:pt>
                <c:pt idx="569">
                  <c:v>171</c:v>
                </c:pt>
                <c:pt idx="570">
                  <c:v>171.3</c:v>
                </c:pt>
                <c:pt idx="571">
                  <c:v>171.6</c:v>
                </c:pt>
                <c:pt idx="572">
                  <c:v>171.9</c:v>
                </c:pt>
                <c:pt idx="573">
                  <c:v>172.2</c:v>
                </c:pt>
                <c:pt idx="574">
                  <c:v>172.5</c:v>
                </c:pt>
                <c:pt idx="575">
                  <c:v>172.8</c:v>
                </c:pt>
                <c:pt idx="576">
                  <c:v>173.1</c:v>
                </c:pt>
                <c:pt idx="577">
                  <c:v>173.4</c:v>
                </c:pt>
                <c:pt idx="578">
                  <c:v>173.7</c:v>
                </c:pt>
                <c:pt idx="579">
                  <c:v>174</c:v>
                </c:pt>
                <c:pt idx="580">
                  <c:v>174.3</c:v>
                </c:pt>
                <c:pt idx="581">
                  <c:v>174.6</c:v>
                </c:pt>
                <c:pt idx="582">
                  <c:v>174.9</c:v>
                </c:pt>
                <c:pt idx="583">
                  <c:v>175.2</c:v>
                </c:pt>
                <c:pt idx="584">
                  <c:v>175.5</c:v>
                </c:pt>
                <c:pt idx="585">
                  <c:v>175.8</c:v>
                </c:pt>
                <c:pt idx="586">
                  <c:v>176.1</c:v>
                </c:pt>
                <c:pt idx="587">
                  <c:v>176.4</c:v>
                </c:pt>
                <c:pt idx="588">
                  <c:v>176.7</c:v>
                </c:pt>
                <c:pt idx="589">
                  <c:v>177</c:v>
                </c:pt>
                <c:pt idx="590">
                  <c:v>177.3</c:v>
                </c:pt>
                <c:pt idx="591">
                  <c:v>177.6</c:v>
                </c:pt>
                <c:pt idx="592">
                  <c:v>177.9</c:v>
                </c:pt>
                <c:pt idx="593">
                  <c:v>178.2</c:v>
                </c:pt>
                <c:pt idx="594">
                  <c:v>178.5</c:v>
                </c:pt>
                <c:pt idx="595">
                  <c:v>178.8</c:v>
                </c:pt>
                <c:pt idx="596">
                  <c:v>179.1</c:v>
                </c:pt>
                <c:pt idx="597">
                  <c:v>179.4</c:v>
                </c:pt>
                <c:pt idx="598">
                  <c:v>179.7</c:v>
                </c:pt>
                <c:pt idx="599">
                  <c:v>180</c:v>
                </c:pt>
                <c:pt idx="600">
                  <c:v>180.3</c:v>
                </c:pt>
                <c:pt idx="601">
                  <c:v>180.6</c:v>
                </c:pt>
                <c:pt idx="602">
                  <c:v>180.9</c:v>
                </c:pt>
                <c:pt idx="603">
                  <c:v>181.2</c:v>
                </c:pt>
                <c:pt idx="604">
                  <c:v>181.5</c:v>
                </c:pt>
                <c:pt idx="605">
                  <c:v>181.8</c:v>
                </c:pt>
                <c:pt idx="606">
                  <c:v>182.1</c:v>
                </c:pt>
                <c:pt idx="607">
                  <c:v>182.4</c:v>
                </c:pt>
                <c:pt idx="608">
                  <c:v>182.7</c:v>
                </c:pt>
                <c:pt idx="609">
                  <c:v>183</c:v>
                </c:pt>
                <c:pt idx="610">
                  <c:v>183.3</c:v>
                </c:pt>
                <c:pt idx="611">
                  <c:v>183.6</c:v>
                </c:pt>
                <c:pt idx="612">
                  <c:v>183.9</c:v>
                </c:pt>
                <c:pt idx="613">
                  <c:v>184.2</c:v>
                </c:pt>
                <c:pt idx="614">
                  <c:v>184.5</c:v>
                </c:pt>
                <c:pt idx="615">
                  <c:v>184.8</c:v>
                </c:pt>
                <c:pt idx="616">
                  <c:v>185.1</c:v>
                </c:pt>
                <c:pt idx="617">
                  <c:v>185.4</c:v>
                </c:pt>
                <c:pt idx="618">
                  <c:v>185.7</c:v>
                </c:pt>
                <c:pt idx="619">
                  <c:v>186</c:v>
                </c:pt>
                <c:pt idx="620">
                  <c:v>186.3</c:v>
                </c:pt>
                <c:pt idx="621">
                  <c:v>186.6</c:v>
                </c:pt>
                <c:pt idx="622">
                  <c:v>186.9</c:v>
                </c:pt>
                <c:pt idx="623">
                  <c:v>187.2</c:v>
                </c:pt>
                <c:pt idx="624">
                  <c:v>187.5</c:v>
                </c:pt>
                <c:pt idx="625">
                  <c:v>187.8</c:v>
                </c:pt>
                <c:pt idx="626">
                  <c:v>188.1</c:v>
                </c:pt>
                <c:pt idx="627">
                  <c:v>188.4</c:v>
                </c:pt>
                <c:pt idx="628">
                  <c:v>188.7</c:v>
                </c:pt>
                <c:pt idx="629">
                  <c:v>189</c:v>
                </c:pt>
                <c:pt idx="630">
                  <c:v>189.3</c:v>
                </c:pt>
                <c:pt idx="631">
                  <c:v>189.6</c:v>
                </c:pt>
                <c:pt idx="632">
                  <c:v>189.9</c:v>
                </c:pt>
                <c:pt idx="633">
                  <c:v>190.2</c:v>
                </c:pt>
                <c:pt idx="634">
                  <c:v>190.5</c:v>
                </c:pt>
                <c:pt idx="635">
                  <c:v>190.8</c:v>
                </c:pt>
                <c:pt idx="636">
                  <c:v>191.1</c:v>
                </c:pt>
                <c:pt idx="637">
                  <c:v>191.4</c:v>
                </c:pt>
                <c:pt idx="638">
                  <c:v>191.7</c:v>
                </c:pt>
                <c:pt idx="639">
                  <c:v>192</c:v>
                </c:pt>
                <c:pt idx="640">
                  <c:v>192.3</c:v>
                </c:pt>
                <c:pt idx="641">
                  <c:v>192.6</c:v>
                </c:pt>
                <c:pt idx="642">
                  <c:v>192.9</c:v>
                </c:pt>
                <c:pt idx="643">
                  <c:v>193.2</c:v>
                </c:pt>
                <c:pt idx="644">
                  <c:v>193.5</c:v>
                </c:pt>
                <c:pt idx="645">
                  <c:v>193.8</c:v>
                </c:pt>
                <c:pt idx="646">
                  <c:v>194.1</c:v>
                </c:pt>
                <c:pt idx="647">
                  <c:v>194.4</c:v>
                </c:pt>
                <c:pt idx="648">
                  <c:v>194.7</c:v>
                </c:pt>
                <c:pt idx="649">
                  <c:v>195</c:v>
                </c:pt>
                <c:pt idx="650">
                  <c:v>195.3</c:v>
                </c:pt>
                <c:pt idx="651">
                  <c:v>195.6</c:v>
                </c:pt>
                <c:pt idx="652">
                  <c:v>195.9</c:v>
                </c:pt>
                <c:pt idx="653">
                  <c:v>196.2</c:v>
                </c:pt>
                <c:pt idx="654">
                  <c:v>196.5</c:v>
                </c:pt>
                <c:pt idx="655">
                  <c:v>196.8</c:v>
                </c:pt>
                <c:pt idx="656">
                  <c:v>197.1</c:v>
                </c:pt>
                <c:pt idx="657">
                  <c:v>197.4</c:v>
                </c:pt>
                <c:pt idx="658">
                  <c:v>197.7</c:v>
                </c:pt>
                <c:pt idx="659">
                  <c:v>198</c:v>
                </c:pt>
                <c:pt idx="660">
                  <c:v>198.3</c:v>
                </c:pt>
                <c:pt idx="661">
                  <c:v>198.6</c:v>
                </c:pt>
                <c:pt idx="662">
                  <c:v>198.9</c:v>
                </c:pt>
                <c:pt idx="663">
                  <c:v>199.2</c:v>
                </c:pt>
                <c:pt idx="664">
                  <c:v>199.5</c:v>
                </c:pt>
                <c:pt idx="665">
                  <c:v>199.8</c:v>
                </c:pt>
                <c:pt idx="666">
                  <c:v>200.1</c:v>
                </c:pt>
                <c:pt idx="667">
                  <c:v>200.4</c:v>
                </c:pt>
                <c:pt idx="668">
                  <c:v>200.7</c:v>
                </c:pt>
                <c:pt idx="669">
                  <c:v>201</c:v>
                </c:pt>
                <c:pt idx="670">
                  <c:v>201.3</c:v>
                </c:pt>
                <c:pt idx="671">
                  <c:v>201.6</c:v>
                </c:pt>
                <c:pt idx="672">
                  <c:v>201.9</c:v>
                </c:pt>
                <c:pt idx="673">
                  <c:v>202.2</c:v>
                </c:pt>
                <c:pt idx="674">
                  <c:v>202.5</c:v>
                </c:pt>
                <c:pt idx="675">
                  <c:v>202.8</c:v>
                </c:pt>
                <c:pt idx="676">
                  <c:v>203.1</c:v>
                </c:pt>
                <c:pt idx="677">
                  <c:v>203.4</c:v>
                </c:pt>
                <c:pt idx="678">
                  <c:v>203.7</c:v>
                </c:pt>
                <c:pt idx="679">
                  <c:v>204</c:v>
                </c:pt>
                <c:pt idx="680">
                  <c:v>204.3</c:v>
                </c:pt>
                <c:pt idx="681">
                  <c:v>204.6</c:v>
                </c:pt>
                <c:pt idx="682">
                  <c:v>204.9</c:v>
                </c:pt>
                <c:pt idx="683">
                  <c:v>205.2</c:v>
                </c:pt>
                <c:pt idx="684">
                  <c:v>205.5</c:v>
                </c:pt>
                <c:pt idx="685">
                  <c:v>205.8</c:v>
                </c:pt>
                <c:pt idx="686">
                  <c:v>206.1</c:v>
                </c:pt>
                <c:pt idx="687">
                  <c:v>206.4</c:v>
                </c:pt>
                <c:pt idx="688">
                  <c:v>206.7</c:v>
                </c:pt>
                <c:pt idx="689">
                  <c:v>207</c:v>
                </c:pt>
                <c:pt idx="690">
                  <c:v>207.3</c:v>
                </c:pt>
                <c:pt idx="691">
                  <c:v>207.6</c:v>
                </c:pt>
                <c:pt idx="692">
                  <c:v>207.9</c:v>
                </c:pt>
                <c:pt idx="693">
                  <c:v>208.2</c:v>
                </c:pt>
                <c:pt idx="694">
                  <c:v>208.5</c:v>
                </c:pt>
                <c:pt idx="695">
                  <c:v>208.8</c:v>
                </c:pt>
                <c:pt idx="696">
                  <c:v>209.1</c:v>
                </c:pt>
                <c:pt idx="697">
                  <c:v>209.4</c:v>
                </c:pt>
                <c:pt idx="698">
                  <c:v>209.7</c:v>
                </c:pt>
                <c:pt idx="699">
                  <c:v>210</c:v>
                </c:pt>
                <c:pt idx="700">
                  <c:v>210.3</c:v>
                </c:pt>
                <c:pt idx="701">
                  <c:v>210.6</c:v>
                </c:pt>
                <c:pt idx="702">
                  <c:v>210.9</c:v>
                </c:pt>
                <c:pt idx="703">
                  <c:v>211.2</c:v>
                </c:pt>
                <c:pt idx="704">
                  <c:v>211.5</c:v>
                </c:pt>
                <c:pt idx="705">
                  <c:v>211.8</c:v>
                </c:pt>
                <c:pt idx="706">
                  <c:v>212.1</c:v>
                </c:pt>
                <c:pt idx="707">
                  <c:v>212.4</c:v>
                </c:pt>
                <c:pt idx="708">
                  <c:v>212.7</c:v>
                </c:pt>
                <c:pt idx="709">
                  <c:v>213</c:v>
                </c:pt>
                <c:pt idx="710">
                  <c:v>213.3</c:v>
                </c:pt>
                <c:pt idx="711">
                  <c:v>213.6</c:v>
                </c:pt>
                <c:pt idx="712">
                  <c:v>213.9</c:v>
                </c:pt>
                <c:pt idx="713">
                  <c:v>214.2</c:v>
                </c:pt>
                <c:pt idx="714">
                  <c:v>214.5</c:v>
                </c:pt>
                <c:pt idx="715">
                  <c:v>214.8</c:v>
                </c:pt>
                <c:pt idx="716">
                  <c:v>215.1</c:v>
                </c:pt>
                <c:pt idx="717">
                  <c:v>215.4</c:v>
                </c:pt>
                <c:pt idx="718">
                  <c:v>215.7</c:v>
                </c:pt>
                <c:pt idx="719">
                  <c:v>216</c:v>
                </c:pt>
                <c:pt idx="720">
                  <c:v>216.3</c:v>
                </c:pt>
                <c:pt idx="721">
                  <c:v>216.6</c:v>
                </c:pt>
                <c:pt idx="722">
                  <c:v>216.9</c:v>
                </c:pt>
                <c:pt idx="723">
                  <c:v>217.2</c:v>
                </c:pt>
                <c:pt idx="724">
                  <c:v>217.5</c:v>
                </c:pt>
                <c:pt idx="725">
                  <c:v>217.8</c:v>
                </c:pt>
                <c:pt idx="726">
                  <c:v>218.1</c:v>
                </c:pt>
                <c:pt idx="727">
                  <c:v>218.4</c:v>
                </c:pt>
                <c:pt idx="728">
                  <c:v>218.7</c:v>
                </c:pt>
                <c:pt idx="729">
                  <c:v>219</c:v>
                </c:pt>
                <c:pt idx="730">
                  <c:v>219.3</c:v>
                </c:pt>
                <c:pt idx="731">
                  <c:v>219.6</c:v>
                </c:pt>
                <c:pt idx="732">
                  <c:v>219.9</c:v>
                </c:pt>
                <c:pt idx="733">
                  <c:v>220.2</c:v>
                </c:pt>
                <c:pt idx="734">
                  <c:v>220.5</c:v>
                </c:pt>
                <c:pt idx="735">
                  <c:v>220.8</c:v>
                </c:pt>
                <c:pt idx="736">
                  <c:v>221.1</c:v>
                </c:pt>
                <c:pt idx="737">
                  <c:v>221.4</c:v>
                </c:pt>
                <c:pt idx="738">
                  <c:v>221.7</c:v>
                </c:pt>
                <c:pt idx="739">
                  <c:v>222</c:v>
                </c:pt>
                <c:pt idx="740">
                  <c:v>222.3</c:v>
                </c:pt>
                <c:pt idx="741">
                  <c:v>222.6</c:v>
                </c:pt>
                <c:pt idx="742">
                  <c:v>222.9</c:v>
                </c:pt>
                <c:pt idx="743">
                  <c:v>223.2</c:v>
                </c:pt>
                <c:pt idx="744">
                  <c:v>223.5</c:v>
                </c:pt>
                <c:pt idx="745">
                  <c:v>223.8</c:v>
                </c:pt>
                <c:pt idx="746">
                  <c:v>224.1</c:v>
                </c:pt>
                <c:pt idx="747">
                  <c:v>224.4</c:v>
                </c:pt>
                <c:pt idx="748">
                  <c:v>224.7</c:v>
                </c:pt>
                <c:pt idx="749">
                  <c:v>225</c:v>
                </c:pt>
                <c:pt idx="750">
                  <c:v>225.3</c:v>
                </c:pt>
                <c:pt idx="751">
                  <c:v>225.6</c:v>
                </c:pt>
                <c:pt idx="752">
                  <c:v>225.9</c:v>
                </c:pt>
                <c:pt idx="753">
                  <c:v>226.2</c:v>
                </c:pt>
                <c:pt idx="754">
                  <c:v>226.5</c:v>
                </c:pt>
                <c:pt idx="755">
                  <c:v>226.8</c:v>
                </c:pt>
                <c:pt idx="756">
                  <c:v>227.1</c:v>
                </c:pt>
                <c:pt idx="757">
                  <c:v>227.4</c:v>
                </c:pt>
                <c:pt idx="758">
                  <c:v>227.7</c:v>
                </c:pt>
                <c:pt idx="759">
                  <c:v>228</c:v>
                </c:pt>
                <c:pt idx="760">
                  <c:v>228.3</c:v>
                </c:pt>
                <c:pt idx="761">
                  <c:v>228.6</c:v>
                </c:pt>
                <c:pt idx="762">
                  <c:v>228.9</c:v>
                </c:pt>
                <c:pt idx="763">
                  <c:v>229.2</c:v>
                </c:pt>
                <c:pt idx="764">
                  <c:v>229.5</c:v>
                </c:pt>
                <c:pt idx="765">
                  <c:v>229.8</c:v>
                </c:pt>
                <c:pt idx="766">
                  <c:v>230.1</c:v>
                </c:pt>
                <c:pt idx="767">
                  <c:v>230.4</c:v>
                </c:pt>
                <c:pt idx="768">
                  <c:v>230.7</c:v>
                </c:pt>
                <c:pt idx="769">
                  <c:v>231</c:v>
                </c:pt>
                <c:pt idx="770">
                  <c:v>231.3</c:v>
                </c:pt>
                <c:pt idx="771">
                  <c:v>231.6</c:v>
                </c:pt>
                <c:pt idx="772">
                  <c:v>231.9</c:v>
                </c:pt>
                <c:pt idx="773">
                  <c:v>232.2</c:v>
                </c:pt>
                <c:pt idx="774">
                  <c:v>232.5</c:v>
                </c:pt>
                <c:pt idx="775">
                  <c:v>232.8</c:v>
                </c:pt>
                <c:pt idx="776">
                  <c:v>233.1</c:v>
                </c:pt>
                <c:pt idx="777">
                  <c:v>233.4</c:v>
                </c:pt>
                <c:pt idx="778">
                  <c:v>233.7</c:v>
                </c:pt>
                <c:pt idx="779">
                  <c:v>234</c:v>
                </c:pt>
                <c:pt idx="780">
                  <c:v>234.3</c:v>
                </c:pt>
                <c:pt idx="781">
                  <c:v>234.6</c:v>
                </c:pt>
                <c:pt idx="782">
                  <c:v>234.9</c:v>
                </c:pt>
                <c:pt idx="783">
                  <c:v>235.2</c:v>
                </c:pt>
                <c:pt idx="784">
                  <c:v>235.5</c:v>
                </c:pt>
                <c:pt idx="785">
                  <c:v>235.8</c:v>
                </c:pt>
                <c:pt idx="786">
                  <c:v>236.1</c:v>
                </c:pt>
                <c:pt idx="787">
                  <c:v>236.4</c:v>
                </c:pt>
                <c:pt idx="788">
                  <c:v>236.7</c:v>
                </c:pt>
                <c:pt idx="789">
                  <c:v>237</c:v>
                </c:pt>
                <c:pt idx="790">
                  <c:v>237.3</c:v>
                </c:pt>
                <c:pt idx="791">
                  <c:v>237.6</c:v>
                </c:pt>
                <c:pt idx="792">
                  <c:v>237.9</c:v>
                </c:pt>
                <c:pt idx="793">
                  <c:v>238.2</c:v>
                </c:pt>
                <c:pt idx="794">
                  <c:v>238.5</c:v>
                </c:pt>
                <c:pt idx="795">
                  <c:v>238.8</c:v>
                </c:pt>
                <c:pt idx="796">
                  <c:v>239.1</c:v>
                </c:pt>
                <c:pt idx="797">
                  <c:v>239.4</c:v>
                </c:pt>
                <c:pt idx="798">
                  <c:v>239.7</c:v>
                </c:pt>
                <c:pt idx="799">
                  <c:v>240</c:v>
                </c:pt>
                <c:pt idx="800">
                  <c:v>240.3</c:v>
                </c:pt>
                <c:pt idx="801">
                  <c:v>240.6</c:v>
                </c:pt>
                <c:pt idx="802">
                  <c:v>240.9</c:v>
                </c:pt>
                <c:pt idx="803">
                  <c:v>241.2</c:v>
                </c:pt>
                <c:pt idx="804">
                  <c:v>241.5</c:v>
                </c:pt>
                <c:pt idx="805">
                  <c:v>241.8</c:v>
                </c:pt>
                <c:pt idx="806">
                  <c:v>242.1</c:v>
                </c:pt>
                <c:pt idx="807">
                  <c:v>242.4</c:v>
                </c:pt>
                <c:pt idx="808">
                  <c:v>242.7</c:v>
                </c:pt>
                <c:pt idx="809">
                  <c:v>243</c:v>
                </c:pt>
                <c:pt idx="810">
                  <c:v>243.3</c:v>
                </c:pt>
                <c:pt idx="811">
                  <c:v>243.6</c:v>
                </c:pt>
                <c:pt idx="812">
                  <c:v>243.9</c:v>
                </c:pt>
                <c:pt idx="813">
                  <c:v>244.2</c:v>
                </c:pt>
                <c:pt idx="814">
                  <c:v>244.5</c:v>
                </c:pt>
                <c:pt idx="815">
                  <c:v>244.8</c:v>
                </c:pt>
                <c:pt idx="816">
                  <c:v>245.1</c:v>
                </c:pt>
                <c:pt idx="817">
                  <c:v>245.4</c:v>
                </c:pt>
                <c:pt idx="818">
                  <c:v>245.7</c:v>
                </c:pt>
                <c:pt idx="819">
                  <c:v>246</c:v>
                </c:pt>
                <c:pt idx="820">
                  <c:v>246.3</c:v>
                </c:pt>
                <c:pt idx="821">
                  <c:v>246.6</c:v>
                </c:pt>
                <c:pt idx="822">
                  <c:v>246.9</c:v>
                </c:pt>
                <c:pt idx="823">
                  <c:v>247.2</c:v>
                </c:pt>
                <c:pt idx="824">
                  <c:v>247.5</c:v>
                </c:pt>
                <c:pt idx="825">
                  <c:v>247.8</c:v>
                </c:pt>
                <c:pt idx="826">
                  <c:v>248.1</c:v>
                </c:pt>
                <c:pt idx="827">
                  <c:v>248.4</c:v>
                </c:pt>
                <c:pt idx="828">
                  <c:v>248.7</c:v>
                </c:pt>
                <c:pt idx="829">
                  <c:v>249</c:v>
                </c:pt>
                <c:pt idx="830">
                  <c:v>249.3</c:v>
                </c:pt>
                <c:pt idx="831">
                  <c:v>249.6</c:v>
                </c:pt>
                <c:pt idx="832">
                  <c:v>249.9</c:v>
                </c:pt>
                <c:pt idx="833">
                  <c:v>250.2</c:v>
                </c:pt>
                <c:pt idx="834">
                  <c:v>250.5</c:v>
                </c:pt>
                <c:pt idx="835">
                  <c:v>250.8</c:v>
                </c:pt>
                <c:pt idx="836">
                  <c:v>251.1</c:v>
                </c:pt>
                <c:pt idx="837">
                  <c:v>251.4</c:v>
                </c:pt>
                <c:pt idx="838">
                  <c:v>251.7</c:v>
                </c:pt>
                <c:pt idx="839">
                  <c:v>252</c:v>
                </c:pt>
                <c:pt idx="840">
                  <c:v>252.3</c:v>
                </c:pt>
                <c:pt idx="841">
                  <c:v>252.6</c:v>
                </c:pt>
                <c:pt idx="842">
                  <c:v>252.9</c:v>
                </c:pt>
                <c:pt idx="843">
                  <c:v>253.2</c:v>
                </c:pt>
                <c:pt idx="844">
                  <c:v>253.5</c:v>
                </c:pt>
                <c:pt idx="845">
                  <c:v>253.8</c:v>
                </c:pt>
                <c:pt idx="846">
                  <c:v>254.1</c:v>
                </c:pt>
                <c:pt idx="847">
                  <c:v>254.4</c:v>
                </c:pt>
                <c:pt idx="848">
                  <c:v>254.7</c:v>
                </c:pt>
                <c:pt idx="849">
                  <c:v>255</c:v>
                </c:pt>
                <c:pt idx="850">
                  <c:v>255.3</c:v>
                </c:pt>
                <c:pt idx="851">
                  <c:v>255.6</c:v>
                </c:pt>
                <c:pt idx="852">
                  <c:v>255.9</c:v>
                </c:pt>
                <c:pt idx="853">
                  <c:v>256.2</c:v>
                </c:pt>
                <c:pt idx="854">
                  <c:v>256.5</c:v>
                </c:pt>
                <c:pt idx="855">
                  <c:v>256.8</c:v>
                </c:pt>
                <c:pt idx="856">
                  <c:v>257.1</c:v>
                </c:pt>
                <c:pt idx="857">
                  <c:v>257.4</c:v>
                </c:pt>
                <c:pt idx="858">
                  <c:v>257.7</c:v>
                </c:pt>
                <c:pt idx="859">
                  <c:v>258</c:v>
                </c:pt>
                <c:pt idx="860">
                  <c:v>258.3</c:v>
                </c:pt>
                <c:pt idx="861">
                  <c:v>258.6</c:v>
                </c:pt>
                <c:pt idx="862">
                  <c:v>258.9</c:v>
                </c:pt>
                <c:pt idx="863">
                  <c:v>259.2</c:v>
                </c:pt>
                <c:pt idx="864">
                  <c:v>259.5</c:v>
                </c:pt>
                <c:pt idx="865">
                  <c:v>259.8</c:v>
                </c:pt>
                <c:pt idx="866">
                  <c:v>260.1</c:v>
                </c:pt>
                <c:pt idx="867">
                  <c:v>260.4</c:v>
                </c:pt>
                <c:pt idx="868">
                  <c:v>260.7</c:v>
                </c:pt>
                <c:pt idx="869">
                  <c:v>261</c:v>
                </c:pt>
                <c:pt idx="870">
                  <c:v>261.3</c:v>
                </c:pt>
                <c:pt idx="871">
                  <c:v>261.6</c:v>
                </c:pt>
                <c:pt idx="872">
                  <c:v>261.9</c:v>
                </c:pt>
                <c:pt idx="873">
                  <c:v>262.2</c:v>
                </c:pt>
                <c:pt idx="874">
                  <c:v>262.5</c:v>
                </c:pt>
                <c:pt idx="875">
                  <c:v>262.8</c:v>
                </c:pt>
                <c:pt idx="876">
                  <c:v>263.1</c:v>
                </c:pt>
                <c:pt idx="877">
                  <c:v>263.4</c:v>
                </c:pt>
                <c:pt idx="878">
                  <c:v>263.7</c:v>
                </c:pt>
                <c:pt idx="879">
                  <c:v>264</c:v>
                </c:pt>
                <c:pt idx="880">
                  <c:v>264.3</c:v>
                </c:pt>
                <c:pt idx="881">
                  <c:v>264.6</c:v>
                </c:pt>
                <c:pt idx="882">
                  <c:v>264.9</c:v>
                </c:pt>
                <c:pt idx="883">
                  <c:v>265.2</c:v>
                </c:pt>
                <c:pt idx="884">
                  <c:v>265.5</c:v>
                </c:pt>
                <c:pt idx="885">
                  <c:v>265.8</c:v>
                </c:pt>
                <c:pt idx="886">
                  <c:v>266.1</c:v>
                </c:pt>
                <c:pt idx="887">
                  <c:v>266.4</c:v>
                </c:pt>
                <c:pt idx="888">
                  <c:v>266.7</c:v>
                </c:pt>
                <c:pt idx="889">
                  <c:v>267</c:v>
                </c:pt>
                <c:pt idx="890">
                  <c:v>267.3</c:v>
                </c:pt>
                <c:pt idx="891">
                  <c:v>267.6</c:v>
                </c:pt>
                <c:pt idx="892">
                  <c:v>267.9</c:v>
                </c:pt>
                <c:pt idx="893">
                  <c:v>268.2</c:v>
                </c:pt>
                <c:pt idx="894">
                  <c:v>268.5</c:v>
                </c:pt>
                <c:pt idx="895">
                  <c:v>268.8</c:v>
                </c:pt>
                <c:pt idx="896">
                  <c:v>269.1</c:v>
                </c:pt>
                <c:pt idx="897">
                  <c:v>269.4</c:v>
                </c:pt>
                <c:pt idx="898">
                  <c:v>269.7</c:v>
                </c:pt>
                <c:pt idx="899">
                  <c:v>270</c:v>
                </c:pt>
                <c:pt idx="900">
                  <c:v>270.3</c:v>
                </c:pt>
                <c:pt idx="901">
                  <c:v>270.6</c:v>
                </c:pt>
                <c:pt idx="902">
                  <c:v>270.9</c:v>
                </c:pt>
                <c:pt idx="903">
                  <c:v>271.2</c:v>
                </c:pt>
                <c:pt idx="904">
                  <c:v>271.5</c:v>
                </c:pt>
                <c:pt idx="905">
                  <c:v>271.8</c:v>
                </c:pt>
                <c:pt idx="906">
                  <c:v>272.1</c:v>
                </c:pt>
                <c:pt idx="907">
                  <c:v>272.4</c:v>
                </c:pt>
                <c:pt idx="908">
                  <c:v>272.7</c:v>
                </c:pt>
                <c:pt idx="909">
                  <c:v>273</c:v>
                </c:pt>
                <c:pt idx="910">
                  <c:v>273.3</c:v>
                </c:pt>
                <c:pt idx="911">
                  <c:v>273.6</c:v>
                </c:pt>
                <c:pt idx="912">
                  <c:v>273.9</c:v>
                </c:pt>
                <c:pt idx="913">
                  <c:v>274.2</c:v>
                </c:pt>
                <c:pt idx="914">
                  <c:v>274.5</c:v>
                </c:pt>
                <c:pt idx="915">
                  <c:v>274.8</c:v>
                </c:pt>
                <c:pt idx="916">
                  <c:v>275.1</c:v>
                </c:pt>
                <c:pt idx="917">
                  <c:v>275.4</c:v>
                </c:pt>
                <c:pt idx="918">
                  <c:v>275.7</c:v>
                </c:pt>
                <c:pt idx="919">
                  <c:v>276</c:v>
                </c:pt>
                <c:pt idx="920">
                  <c:v>276.3</c:v>
                </c:pt>
                <c:pt idx="921">
                  <c:v>276.6</c:v>
                </c:pt>
                <c:pt idx="922">
                  <c:v>276.9</c:v>
                </c:pt>
                <c:pt idx="923">
                  <c:v>277.2</c:v>
                </c:pt>
                <c:pt idx="924">
                  <c:v>277.5</c:v>
                </c:pt>
                <c:pt idx="925">
                  <c:v>277.8</c:v>
                </c:pt>
                <c:pt idx="926">
                  <c:v>278.1</c:v>
                </c:pt>
                <c:pt idx="927">
                  <c:v>278.4</c:v>
                </c:pt>
                <c:pt idx="928">
                  <c:v>278.7</c:v>
                </c:pt>
                <c:pt idx="929">
                  <c:v>279</c:v>
                </c:pt>
                <c:pt idx="930">
                  <c:v>279.3</c:v>
                </c:pt>
                <c:pt idx="931">
                  <c:v>279.6</c:v>
                </c:pt>
                <c:pt idx="932">
                  <c:v>279.9</c:v>
                </c:pt>
                <c:pt idx="933">
                  <c:v>280.2</c:v>
                </c:pt>
                <c:pt idx="934">
                  <c:v>280.5</c:v>
                </c:pt>
                <c:pt idx="935">
                  <c:v>280.8</c:v>
                </c:pt>
                <c:pt idx="936">
                  <c:v>281.1</c:v>
                </c:pt>
                <c:pt idx="937">
                  <c:v>281.4</c:v>
                </c:pt>
                <c:pt idx="938">
                  <c:v>281.7</c:v>
                </c:pt>
                <c:pt idx="939">
                  <c:v>282</c:v>
                </c:pt>
                <c:pt idx="940">
                  <c:v>282.3</c:v>
                </c:pt>
                <c:pt idx="941">
                  <c:v>282.6</c:v>
                </c:pt>
                <c:pt idx="942">
                  <c:v>282.9</c:v>
                </c:pt>
                <c:pt idx="943">
                  <c:v>283.2</c:v>
                </c:pt>
                <c:pt idx="944">
                  <c:v>283.5</c:v>
                </c:pt>
                <c:pt idx="945">
                  <c:v>283.8</c:v>
                </c:pt>
                <c:pt idx="946">
                  <c:v>284.1</c:v>
                </c:pt>
                <c:pt idx="947">
                  <c:v>284.4</c:v>
                </c:pt>
                <c:pt idx="948">
                  <c:v>284.7</c:v>
                </c:pt>
                <c:pt idx="949">
                  <c:v>285</c:v>
                </c:pt>
                <c:pt idx="950">
                  <c:v>285.3</c:v>
                </c:pt>
                <c:pt idx="951">
                  <c:v>285.6</c:v>
                </c:pt>
                <c:pt idx="952">
                  <c:v>285.9</c:v>
                </c:pt>
                <c:pt idx="953">
                  <c:v>286.2</c:v>
                </c:pt>
                <c:pt idx="954">
                  <c:v>286.5</c:v>
                </c:pt>
                <c:pt idx="955">
                  <c:v>286.8</c:v>
                </c:pt>
                <c:pt idx="956">
                  <c:v>287.1</c:v>
                </c:pt>
                <c:pt idx="957">
                  <c:v>287.4</c:v>
                </c:pt>
                <c:pt idx="958">
                  <c:v>287.7</c:v>
                </c:pt>
                <c:pt idx="959">
                  <c:v>288</c:v>
                </c:pt>
                <c:pt idx="960">
                  <c:v>288.3</c:v>
                </c:pt>
                <c:pt idx="961">
                  <c:v>288.6</c:v>
                </c:pt>
                <c:pt idx="962">
                  <c:v>288.9</c:v>
                </c:pt>
                <c:pt idx="963">
                  <c:v>289.2</c:v>
                </c:pt>
                <c:pt idx="964">
                  <c:v>289.5</c:v>
                </c:pt>
                <c:pt idx="965">
                  <c:v>289.8</c:v>
                </c:pt>
                <c:pt idx="966">
                  <c:v>290.1</c:v>
                </c:pt>
                <c:pt idx="967">
                  <c:v>290.4</c:v>
                </c:pt>
                <c:pt idx="968">
                  <c:v>290.7</c:v>
                </c:pt>
                <c:pt idx="969">
                  <c:v>291</c:v>
                </c:pt>
                <c:pt idx="970">
                  <c:v>291.3</c:v>
                </c:pt>
                <c:pt idx="971">
                  <c:v>291.6</c:v>
                </c:pt>
                <c:pt idx="972">
                  <c:v>291.9</c:v>
                </c:pt>
                <c:pt idx="973">
                  <c:v>292.2</c:v>
                </c:pt>
                <c:pt idx="974">
                  <c:v>292.5</c:v>
                </c:pt>
                <c:pt idx="975">
                  <c:v>292.8</c:v>
                </c:pt>
                <c:pt idx="976">
                  <c:v>293.1</c:v>
                </c:pt>
                <c:pt idx="977">
                  <c:v>293.4</c:v>
                </c:pt>
                <c:pt idx="978">
                  <c:v>293.7</c:v>
                </c:pt>
                <c:pt idx="979">
                  <c:v>294</c:v>
                </c:pt>
                <c:pt idx="980">
                  <c:v>294.3</c:v>
                </c:pt>
                <c:pt idx="981">
                  <c:v>294.6</c:v>
                </c:pt>
                <c:pt idx="982">
                  <c:v>294.9</c:v>
                </c:pt>
                <c:pt idx="983">
                  <c:v>295.2</c:v>
                </c:pt>
                <c:pt idx="984">
                  <c:v>295.5</c:v>
                </c:pt>
                <c:pt idx="985">
                  <c:v>295.8</c:v>
                </c:pt>
                <c:pt idx="986">
                  <c:v>296.1</c:v>
                </c:pt>
                <c:pt idx="987">
                  <c:v>296.4</c:v>
                </c:pt>
                <c:pt idx="988">
                  <c:v>296.7</c:v>
                </c:pt>
                <c:pt idx="989">
                  <c:v>297</c:v>
                </c:pt>
                <c:pt idx="990">
                  <c:v>297.3</c:v>
                </c:pt>
                <c:pt idx="991">
                  <c:v>297.6</c:v>
                </c:pt>
                <c:pt idx="992">
                  <c:v>297.9</c:v>
                </c:pt>
                <c:pt idx="993">
                  <c:v>298.2</c:v>
                </c:pt>
                <c:pt idx="994">
                  <c:v>298.5</c:v>
                </c:pt>
                <c:pt idx="995">
                  <c:v>298.8</c:v>
                </c:pt>
                <c:pt idx="996">
                  <c:v>299.1</c:v>
                </c:pt>
                <c:pt idx="997">
                  <c:v>299.4</c:v>
                </c:pt>
                <c:pt idx="998">
                  <c:v>299.7</c:v>
                </c:pt>
                <c:pt idx="999">
                  <c:v>300</c:v>
                </c:pt>
                <c:pt idx="1000">
                  <c:v>300.3</c:v>
                </c:pt>
                <c:pt idx="1001">
                  <c:v>300.6</c:v>
                </c:pt>
                <c:pt idx="1002">
                  <c:v>300.9</c:v>
                </c:pt>
                <c:pt idx="1003">
                  <c:v>301.2</c:v>
                </c:pt>
                <c:pt idx="1004">
                  <c:v>301.5</c:v>
                </c:pt>
                <c:pt idx="1005">
                  <c:v>301.8</c:v>
                </c:pt>
                <c:pt idx="1006">
                  <c:v>302.1</c:v>
                </c:pt>
                <c:pt idx="1007">
                  <c:v>302.4</c:v>
                </c:pt>
                <c:pt idx="1008">
                  <c:v>302.7</c:v>
                </c:pt>
                <c:pt idx="1009">
                  <c:v>303</c:v>
                </c:pt>
                <c:pt idx="1010">
                  <c:v>303.3</c:v>
                </c:pt>
                <c:pt idx="1011">
                  <c:v>303.6</c:v>
                </c:pt>
                <c:pt idx="1012">
                  <c:v>303.9</c:v>
                </c:pt>
                <c:pt idx="1013">
                  <c:v>304.2</c:v>
                </c:pt>
                <c:pt idx="1014">
                  <c:v>304.5</c:v>
                </c:pt>
                <c:pt idx="1015">
                  <c:v>304.8</c:v>
                </c:pt>
                <c:pt idx="1016">
                  <c:v>305.1</c:v>
                </c:pt>
                <c:pt idx="1017">
                  <c:v>305.4</c:v>
                </c:pt>
                <c:pt idx="1018">
                  <c:v>305.7</c:v>
                </c:pt>
                <c:pt idx="1019">
                  <c:v>306</c:v>
                </c:pt>
                <c:pt idx="1020">
                  <c:v>306.3</c:v>
                </c:pt>
                <c:pt idx="1021">
                  <c:v>306.6</c:v>
                </c:pt>
                <c:pt idx="1022">
                  <c:v>306.9</c:v>
                </c:pt>
                <c:pt idx="1023">
                  <c:v>307.2</c:v>
                </c:pt>
                <c:pt idx="1024">
                  <c:v>307.5</c:v>
                </c:pt>
                <c:pt idx="1025">
                  <c:v>307.8</c:v>
                </c:pt>
                <c:pt idx="1026">
                  <c:v>308.1</c:v>
                </c:pt>
                <c:pt idx="1027">
                  <c:v>308.4</c:v>
                </c:pt>
                <c:pt idx="1028">
                  <c:v>308.7</c:v>
                </c:pt>
                <c:pt idx="1029">
                  <c:v>309</c:v>
                </c:pt>
                <c:pt idx="1030">
                  <c:v>309.3</c:v>
                </c:pt>
                <c:pt idx="1031">
                  <c:v>309.6</c:v>
                </c:pt>
                <c:pt idx="1032">
                  <c:v>309.9</c:v>
                </c:pt>
                <c:pt idx="1033">
                  <c:v>310.2</c:v>
                </c:pt>
                <c:pt idx="1034">
                  <c:v>310.5</c:v>
                </c:pt>
                <c:pt idx="1035">
                  <c:v>310.8</c:v>
                </c:pt>
                <c:pt idx="1036">
                  <c:v>311.1</c:v>
                </c:pt>
                <c:pt idx="1037">
                  <c:v>311.4</c:v>
                </c:pt>
                <c:pt idx="1038">
                  <c:v>311.7</c:v>
                </c:pt>
                <c:pt idx="1039">
                  <c:v>312</c:v>
                </c:pt>
                <c:pt idx="1040">
                  <c:v>312.3</c:v>
                </c:pt>
                <c:pt idx="1041">
                  <c:v>312.6</c:v>
                </c:pt>
                <c:pt idx="1042">
                  <c:v>312.9</c:v>
                </c:pt>
                <c:pt idx="1043">
                  <c:v>313.2</c:v>
                </c:pt>
                <c:pt idx="1044">
                  <c:v>313.5</c:v>
                </c:pt>
                <c:pt idx="1045">
                  <c:v>313.8</c:v>
                </c:pt>
                <c:pt idx="1046">
                  <c:v>314.1</c:v>
                </c:pt>
                <c:pt idx="1047">
                  <c:v>314.4</c:v>
                </c:pt>
                <c:pt idx="1048">
                  <c:v>314.7</c:v>
                </c:pt>
                <c:pt idx="1049">
                  <c:v>315</c:v>
                </c:pt>
                <c:pt idx="1050">
                  <c:v>315.3</c:v>
                </c:pt>
                <c:pt idx="1051">
                  <c:v>315.6</c:v>
                </c:pt>
                <c:pt idx="1052">
                  <c:v>315.9</c:v>
                </c:pt>
                <c:pt idx="1053">
                  <c:v>316.2</c:v>
                </c:pt>
                <c:pt idx="1054">
                  <c:v>316.5</c:v>
                </c:pt>
                <c:pt idx="1055">
                  <c:v>316.8</c:v>
                </c:pt>
                <c:pt idx="1056">
                  <c:v>317.1</c:v>
                </c:pt>
                <c:pt idx="1057">
                  <c:v>317.4</c:v>
                </c:pt>
                <c:pt idx="1058">
                  <c:v>317.7</c:v>
                </c:pt>
                <c:pt idx="1059">
                  <c:v>318</c:v>
                </c:pt>
                <c:pt idx="1060">
                  <c:v>318.3</c:v>
                </c:pt>
                <c:pt idx="1061">
                  <c:v>318.6</c:v>
                </c:pt>
                <c:pt idx="1062">
                  <c:v>318.9</c:v>
                </c:pt>
                <c:pt idx="1063">
                  <c:v>319.2</c:v>
                </c:pt>
                <c:pt idx="1064">
                  <c:v>319.5</c:v>
                </c:pt>
                <c:pt idx="1065">
                  <c:v>319.8</c:v>
                </c:pt>
                <c:pt idx="1066">
                  <c:v>320.1</c:v>
                </c:pt>
                <c:pt idx="1067">
                  <c:v>320.4</c:v>
                </c:pt>
                <c:pt idx="1068">
                  <c:v>320.7</c:v>
                </c:pt>
                <c:pt idx="1069">
                  <c:v>321</c:v>
                </c:pt>
                <c:pt idx="1070">
                  <c:v>321.3</c:v>
                </c:pt>
                <c:pt idx="1071">
                  <c:v>321.6</c:v>
                </c:pt>
                <c:pt idx="1072">
                  <c:v>321.9</c:v>
                </c:pt>
                <c:pt idx="1073">
                  <c:v>322.2</c:v>
                </c:pt>
                <c:pt idx="1074">
                  <c:v>322.5</c:v>
                </c:pt>
                <c:pt idx="1075">
                  <c:v>322.8</c:v>
                </c:pt>
                <c:pt idx="1076">
                  <c:v>323.1</c:v>
                </c:pt>
                <c:pt idx="1077">
                  <c:v>323.4</c:v>
                </c:pt>
                <c:pt idx="1078">
                  <c:v>323.7</c:v>
                </c:pt>
                <c:pt idx="1079">
                  <c:v>324</c:v>
                </c:pt>
                <c:pt idx="1080">
                  <c:v>324.3</c:v>
                </c:pt>
                <c:pt idx="1081">
                  <c:v>324.6</c:v>
                </c:pt>
                <c:pt idx="1082">
                  <c:v>324.9</c:v>
                </c:pt>
                <c:pt idx="1083">
                  <c:v>325.2</c:v>
                </c:pt>
                <c:pt idx="1084">
                  <c:v>325.5</c:v>
                </c:pt>
                <c:pt idx="1085">
                  <c:v>325.8</c:v>
                </c:pt>
                <c:pt idx="1086">
                  <c:v>326.1</c:v>
                </c:pt>
                <c:pt idx="1087">
                  <c:v>326.4</c:v>
                </c:pt>
                <c:pt idx="1088">
                  <c:v>326.7</c:v>
                </c:pt>
                <c:pt idx="1089">
                  <c:v>327</c:v>
                </c:pt>
                <c:pt idx="1090">
                  <c:v>327.3</c:v>
                </c:pt>
                <c:pt idx="1091">
                  <c:v>327.6</c:v>
                </c:pt>
                <c:pt idx="1092">
                  <c:v>327.9</c:v>
                </c:pt>
                <c:pt idx="1093">
                  <c:v>328.2</c:v>
                </c:pt>
                <c:pt idx="1094">
                  <c:v>328.5</c:v>
                </c:pt>
                <c:pt idx="1095">
                  <c:v>328.8</c:v>
                </c:pt>
                <c:pt idx="1096">
                  <c:v>329.1</c:v>
                </c:pt>
                <c:pt idx="1097">
                  <c:v>329.4</c:v>
                </c:pt>
                <c:pt idx="1098">
                  <c:v>329.7</c:v>
                </c:pt>
                <c:pt idx="1099">
                  <c:v>330</c:v>
                </c:pt>
                <c:pt idx="1100">
                  <c:v>330.3</c:v>
                </c:pt>
                <c:pt idx="1101">
                  <c:v>330.6</c:v>
                </c:pt>
                <c:pt idx="1102">
                  <c:v>330.9</c:v>
                </c:pt>
                <c:pt idx="1103">
                  <c:v>331.2</c:v>
                </c:pt>
                <c:pt idx="1104">
                  <c:v>331.5</c:v>
                </c:pt>
                <c:pt idx="1105">
                  <c:v>331.8</c:v>
                </c:pt>
                <c:pt idx="1106">
                  <c:v>332.1</c:v>
                </c:pt>
                <c:pt idx="1107">
                  <c:v>332.4</c:v>
                </c:pt>
                <c:pt idx="1108">
                  <c:v>332.7</c:v>
                </c:pt>
                <c:pt idx="1109">
                  <c:v>333</c:v>
                </c:pt>
                <c:pt idx="1110">
                  <c:v>333.3</c:v>
                </c:pt>
                <c:pt idx="1111">
                  <c:v>333.6</c:v>
                </c:pt>
                <c:pt idx="1112">
                  <c:v>333.9</c:v>
                </c:pt>
                <c:pt idx="1113">
                  <c:v>334.2</c:v>
                </c:pt>
                <c:pt idx="1114">
                  <c:v>334.5</c:v>
                </c:pt>
                <c:pt idx="1115">
                  <c:v>334.8</c:v>
                </c:pt>
                <c:pt idx="1116">
                  <c:v>335.1</c:v>
                </c:pt>
                <c:pt idx="1117">
                  <c:v>335.4</c:v>
                </c:pt>
                <c:pt idx="1118">
                  <c:v>335.7</c:v>
                </c:pt>
                <c:pt idx="1119">
                  <c:v>336</c:v>
                </c:pt>
                <c:pt idx="1120">
                  <c:v>336.3</c:v>
                </c:pt>
                <c:pt idx="1121">
                  <c:v>336.6</c:v>
                </c:pt>
                <c:pt idx="1122">
                  <c:v>336.9</c:v>
                </c:pt>
                <c:pt idx="1123">
                  <c:v>337.2</c:v>
                </c:pt>
                <c:pt idx="1124">
                  <c:v>337.5</c:v>
                </c:pt>
                <c:pt idx="1125">
                  <c:v>337.8</c:v>
                </c:pt>
                <c:pt idx="1126">
                  <c:v>338.1</c:v>
                </c:pt>
                <c:pt idx="1127">
                  <c:v>338.4</c:v>
                </c:pt>
                <c:pt idx="1128">
                  <c:v>338.7</c:v>
                </c:pt>
                <c:pt idx="1129">
                  <c:v>339</c:v>
                </c:pt>
                <c:pt idx="1130">
                  <c:v>339.3</c:v>
                </c:pt>
                <c:pt idx="1131">
                  <c:v>339.6</c:v>
                </c:pt>
                <c:pt idx="1132">
                  <c:v>339.9</c:v>
                </c:pt>
                <c:pt idx="1133">
                  <c:v>340.2</c:v>
                </c:pt>
                <c:pt idx="1134">
                  <c:v>340.5</c:v>
                </c:pt>
                <c:pt idx="1135">
                  <c:v>340.8</c:v>
                </c:pt>
                <c:pt idx="1136">
                  <c:v>341.1</c:v>
                </c:pt>
                <c:pt idx="1137">
                  <c:v>341.4</c:v>
                </c:pt>
                <c:pt idx="1138">
                  <c:v>341.7</c:v>
                </c:pt>
                <c:pt idx="1139">
                  <c:v>342</c:v>
                </c:pt>
                <c:pt idx="1140">
                  <c:v>342.3</c:v>
                </c:pt>
                <c:pt idx="1141">
                  <c:v>342.6</c:v>
                </c:pt>
                <c:pt idx="1142">
                  <c:v>342.9</c:v>
                </c:pt>
                <c:pt idx="1143">
                  <c:v>343.2</c:v>
                </c:pt>
                <c:pt idx="1144">
                  <c:v>343.5</c:v>
                </c:pt>
                <c:pt idx="1145">
                  <c:v>343.8</c:v>
                </c:pt>
                <c:pt idx="1146">
                  <c:v>344.1</c:v>
                </c:pt>
                <c:pt idx="1147">
                  <c:v>344.4</c:v>
                </c:pt>
                <c:pt idx="1148">
                  <c:v>344.7</c:v>
                </c:pt>
                <c:pt idx="1149">
                  <c:v>345</c:v>
                </c:pt>
                <c:pt idx="1150">
                  <c:v>345.3</c:v>
                </c:pt>
                <c:pt idx="1151">
                  <c:v>345.6</c:v>
                </c:pt>
                <c:pt idx="1152">
                  <c:v>345.9</c:v>
                </c:pt>
                <c:pt idx="1153">
                  <c:v>346.2</c:v>
                </c:pt>
                <c:pt idx="1154">
                  <c:v>346.5</c:v>
                </c:pt>
                <c:pt idx="1155">
                  <c:v>346.8</c:v>
                </c:pt>
                <c:pt idx="1156">
                  <c:v>347.1</c:v>
                </c:pt>
                <c:pt idx="1157">
                  <c:v>347.4</c:v>
                </c:pt>
                <c:pt idx="1158">
                  <c:v>347.7</c:v>
                </c:pt>
                <c:pt idx="1159">
                  <c:v>348</c:v>
                </c:pt>
                <c:pt idx="1160">
                  <c:v>348.3</c:v>
                </c:pt>
                <c:pt idx="1161">
                  <c:v>348.6</c:v>
                </c:pt>
                <c:pt idx="1162">
                  <c:v>348.9</c:v>
                </c:pt>
                <c:pt idx="1163">
                  <c:v>349.2</c:v>
                </c:pt>
                <c:pt idx="1164">
                  <c:v>349.5</c:v>
                </c:pt>
                <c:pt idx="1165">
                  <c:v>349.8</c:v>
                </c:pt>
                <c:pt idx="1166">
                  <c:v>350.1</c:v>
                </c:pt>
                <c:pt idx="1167">
                  <c:v>350.4</c:v>
                </c:pt>
                <c:pt idx="1168">
                  <c:v>350.7</c:v>
                </c:pt>
                <c:pt idx="1169">
                  <c:v>351</c:v>
                </c:pt>
                <c:pt idx="1170">
                  <c:v>351.3</c:v>
                </c:pt>
                <c:pt idx="1171">
                  <c:v>351.6</c:v>
                </c:pt>
                <c:pt idx="1172">
                  <c:v>351.9</c:v>
                </c:pt>
                <c:pt idx="1173">
                  <c:v>352.2</c:v>
                </c:pt>
                <c:pt idx="1174">
                  <c:v>352.5</c:v>
                </c:pt>
                <c:pt idx="1175">
                  <c:v>352.8</c:v>
                </c:pt>
                <c:pt idx="1176">
                  <c:v>353.1</c:v>
                </c:pt>
                <c:pt idx="1177">
                  <c:v>353.4</c:v>
                </c:pt>
                <c:pt idx="1178">
                  <c:v>353.7</c:v>
                </c:pt>
                <c:pt idx="1179">
                  <c:v>354</c:v>
                </c:pt>
                <c:pt idx="1180">
                  <c:v>354.3</c:v>
                </c:pt>
                <c:pt idx="1181">
                  <c:v>354.6</c:v>
                </c:pt>
                <c:pt idx="1182">
                  <c:v>354.9</c:v>
                </c:pt>
                <c:pt idx="1183">
                  <c:v>355.2</c:v>
                </c:pt>
                <c:pt idx="1184">
                  <c:v>355.5</c:v>
                </c:pt>
                <c:pt idx="1185">
                  <c:v>355.8</c:v>
                </c:pt>
                <c:pt idx="1186">
                  <c:v>356.1</c:v>
                </c:pt>
                <c:pt idx="1187">
                  <c:v>356.4</c:v>
                </c:pt>
                <c:pt idx="1188">
                  <c:v>356.7</c:v>
                </c:pt>
                <c:pt idx="1189">
                  <c:v>357</c:v>
                </c:pt>
                <c:pt idx="1190">
                  <c:v>357.3</c:v>
                </c:pt>
                <c:pt idx="1191">
                  <c:v>357.6</c:v>
                </c:pt>
                <c:pt idx="1192">
                  <c:v>357.9</c:v>
                </c:pt>
                <c:pt idx="1193">
                  <c:v>358.2</c:v>
                </c:pt>
                <c:pt idx="1194">
                  <c:v>358.5</c:v>
                </c:pt>
                <c:pt idx="1195">
                  <c:v>358.8</c:v>
                </c:pt>
                <c:pt idx="1196">
                  <c:v>359.1</c:v>
                </c:pt>
                <c:pt idx="1197">
                  <c:v>359.4</c:v>
                </c:pt>
                <c:pt idx="1198">
                  <c:v>359.7</c:v>
                </c:pt>
                <c:pt idx="1199">
                  <c:v>360</c:v>
                </c:pt>
              </c:numCache>
            </c:numRef>
          </c:xVal>
          <c:yVal>
            <c:numRef>
              <c:f>'Problem 6'!$B$2:$B$1201</c:f>
              <c:numCache>
                <c:formatCode>General</c:formatCode>
                <c:ptCount val="1200"/>
                <c:pt idx="0">
                  <c:v>11.481044923015</c:v>
                </c:pt>
                <c:pt idx="1">
                  <c:v>27.2002446723694</c:v>
                </c:pt>
                <c:pt idx="2">
                  <c:v>0.970782191971856</c:v>
                </c:pt>
                <c:pt idx="3">
                  <c:v>-5.97901278884321</c:v>
                </c:pt>
                <c:pt idx="4">
                  <c:v>24.1742091021741</c:v>
                </c:pt>
                <c:pt idx="5">
                  <c:v>4.47184057633951</c:v>
                </c:pt>
                <c:pt idx="6">
                  <c:v>5.02661833606662</c:v>
                </c:pt>
                <c:pt idx="7">
                  <c:v>-4.43814402789731</c:v>
                </c:pt>
                <c:pt idx="8">
                  <c:v>-4.98582038892272</c:v>
                </c:pt>
                <c:pt idx="9">
                  <c:v>2.29827415460452</c:v>
                </c:pt>
                <c:pt idx="10">
                  <c:v>-6.25109998526856</c:v>
                </c:pt>
                <c:pt idx="11">
                  <c:v>-7.95824538212704</c:v>
                </c:pt>
                <c:pt idx="12">
                  <c:v>8.65756164111943</c:v>
                </c:pt>
                <c:pt idx="13">
                  <c:v>21.5722997844585</c:v>
                </c:pt>
                <c:pt idx="14">
                  <c:v>4.9032258369841</c:v>
                </c:pt>
                <c:pt idx="15">
                  <c:v>17.8981411361019</c:v>
                </c:pt>
                <c:pt idx="16">
                  <c:v>21.2416930433308</c:v>
                </c:pt>
                <c:pt idx="17">
                  <c:v>-10.2001994152479</c:v>
                </c:pt>
                <c:pt idx="18">
                  <c:v>18.7158316019022</c:v>
                </c:pt>
                <c:pt idx="19">
                  <c:v>27.1524086163146</c:v>
                </c:pt>
                <c:pt idx="20">
                  <c:v>16.4030143360494</c:v>
                </c:pt>
                <c:pt idx="21">
                  <c:v>-3.62350113193606</c:v>
                </c:pt>
                <c:pt idx="22">
                  <c:v>15.4177449590782</c:v>
                </c:pt>
                <c:pt idx="23">
                  <c:v>27.9632052858138</c:v>
                </c:pt>
                <c:pt idx="24">
                  <c:v>8.5871157215563</c:v>
                </c:pt>
                <c:pt idx="25">
                  <c:v>21.7329919923436</c:v>
                </c:pt>
                <c:pt idx="26">
                  <c:v>37.2545816906227</c:v>
                </c:pt>
                <c:pt idx="27">
                  <c:v>10.8780730650914</c:v>
                </c:pt>
                <c:pt idx="28">
                  <c:v>11.7499461932229</c:v>
                </c:pt>
                <c:pt idx="29">
                  <c:v>12.6432350880939</c:v>
                </c:pt>
                <c:pt idx="30">
                  <c:v>10.875064604388</c:v>
                </c:pt>
                <c:pt idx="31">
                  <c:v>17.3340844519646</c:v>
                </c:pt>
                <c:pt idx="32">
                  <c:v>-5.87340076767224</c:v>
                </c:pt>
                <c:pt idx="33">
                  <c:v>11.2338692696372</c:v>
                </c:pt>
                <c:pt idx="34">
                  <c:v>3.40110350544085</c:v>
                </c:pt>
                <c:pt idx="35">
                  <c:v>17.4596046946303</c:v>
                </c:pt>
                <c:pt idx="36">
                  <c:v>4.8916081010705</c:v>
                </c:pt>
                <c:pt idx="37">
                  <c:v>10.3481504324439</c:v>
                </c:pt>
                <c:pt idx="38">
                  <c:v>1.172358602558</c:v>
                </c:pt>
                <c:pt idx="39">
                  <c:v>19.5738942096891</c:v>
                </c:pt>
                <c:pt idx="40">
                  <c:v>28.2073059956806</c:v>
                </c:pt>
                <c:pt idx="41">
                  <c:v>10.8075767048619</c:v>
                </c:pt>
                <c:pt idx="42">
                  <c:v>-27.3658253561853</c:v>
                </c:pt>
                <c:pt idx="43">
                  <c:v>2.21662798871724</c:v>
                </c:pt>
                <c:pt idx="44">
                  <c:v>12.6370091184237</c:v>
                </c:pt>
                <c:pt idx="45">
                  <c:v>19.920687821619</c:v>
                </c:pt>
                <c:pt idx="46">
                  <c:v>28.132584384447</c:v>
                </c:pt>
                <c:pt idx="47">
                  <c:v>13.4054567667842</c:v>
                </c:pt>
                <c:pt idx="48">
                  <c:v>9.93932439553287</c:v>
                </c:pt>
                <c:pt idx="49">
                  <c:v>-0.70670731313993</c:v>
                </c:pt>
                <c:pt idx="50">
                  <c:v>-7.52128360888507</c:v>
                </c:pt>
                <c:pt idx="51">
                  <c:v>7.01835749390488</c:v>
                </c:pt>
                <c:pt idx="52">
                  <c:v>-5.87205551522784</c:v>
                </c:pt>
                <c:pt idx="53">
                  <c:v>15.1107409229643</c:v>
                </c:pt>
                <c:pt idx="54">
                  <c:v>5.83735711271279</c:v>
                </c:pt>
                <c:pt idx="55">
                  <c:v>16.1645208541865</c:v>
                </c:pt>
                <c:pt idx="56">
                  <c:v>22.619126635751</c:v>
                </c:pt>
                <c:pt idx="57">
                  <c:v>32.9945297430943</c:v>
                </c:pt>
                <c:pt idx="58">
                  <c:v>16.1729602814318</c:v>
                </c:pt>
                <c:pt idx="59">
                  <c:v>14.1022659344509</c:v>
                </c:pt>
                <c:pt idx="60">
                  <c:v>16.6681348554752</c:v>
                </c:pt>
                <c:pt idx="61">
                  <c:v>14.4012465048028</c:v>
                </c:pt>
                <c:pt idx="62">
                  <c:v>-11.0814361410703</c:v>
                </c:pt>
                <c:pt idx="63">
                  <c:v>28.2707986170434</c:v>
                </c:pt>
                <c:pt idx="64">
                  <c:v>-20.4798704713352</c:v>
                </c:pt>
                <c:pt idx="65">
                  <c:v>-693.30983583627</c:v>
                </c:pt>
                <c:pt idx="66">
                  <c:v>11.5560112585612</c:v>
                </c:pt>
                <c:pt idx="67">
                  <c:v>12.8123033427893</c:v>
                </c:pt>
                <c:pt idx="68">
                  <c:v>24.5950109238236</c:v>
                </c:pt>
                <c:pt idx="69">
                  <c:v>-2.99148507213007</c:v>
                </c:pt>
                <c:pt idx="70">
                  <c:v>11.615264544893</c:v>
                </c:pt>
                <c:pt idx="71">
                  <c:v>8.49567553792673</c:v>
                </c:pt>
                <c:pt idx="72">
                  <c:v>11.4618074246198</c:v>
                </c:pt>
                <c:pt idx="73">
                  <c:v>32.4921647628167</c:v>
                </c:pt>
                <c:pt idx="74">
                  <c:v>12.0496759305668</c:v>
                </c:pt>
                <c:pt idx="75">
                  <c:v>14.0589699948583</c:v>
                </c:pt>
                <c:pt idx="76">
                  <c:v>11.8072210674856</c:v>
                </c:pt>
                <c:pt idx="77">
                  <c:v>18.3468772782353</c:v>
                </c:pt>
                <c:pt idx="78">
                  <c:v>13.9474199627874</c:v>
                </c:pt>
                <c:pt idx="79">
                  <c:v>25.8023848482258</c:v>
                </c:pt>
                <c:pt idx="80">
                  <c:v>22.2358528560199</c:v>
                </c:pt>
                <c:pt idx="81">
                  <c:v>2.24559377542909</c:v>
                </c:pt>
                <c:pt idx="82">
                  <c:v>5.42642389361543</c:v>
                </c:pt>
                <c:pt idx="83">
                  <c:v>-1.98393233885831</c:v>
                </c:pt>
                <c:pt idx="84">
                  <c:v>16.1747846762669</c:v>
                </c:pt>
                <c:pt idx="85">
                  <c:v>16.6582570660144</c:v>
                </c:pt>
                <c:pt idx="86">
                  <c:v>3.43340359002663</c:v>
                </c:pt>
                <c:pt idx="87">
                  <c:v>23.2820381465218</c:v>
                </c:pt>
                <c:pt idx="88">
                  <c:v>18.2134499171672</c:v>
                </c:pt>
                <c:pt idx="89">
                  <c:v>-1.99533205281899</c:v>
                </c:pt>
                <c:pt idx="90">
                  <c:v>26.2757890050893</c:v>
                </c:pt>
                <c:pt idx="91">
                  <c:v>28.3764901428223</c:v>
                </c:pt>
                <c:pt idx="92">
                  <c:v>20.6377766139347</c:v>
                </c:pt>
                <c:pt idx="93">
                  <c:v>-4.87506387871783</c:v>
                </c:pt>
                <c:pt idx="94">
                  <c:v>25.7008428216314</c:v>
                </c:pt>
                <c:pt idx="95">
                  <c:v>10.3653139023563</c:v>
                </c:pt>
                <c:pt idx="96">
                  <c:v>6.56405395630031</c:v>
                </c:pt>
                <c:pt idx="97">
                  <c:v>-0.193065949419857</c:v>
                </c:pt>
                <c:pt idx="98">
                  <c:v>16.2241956560978</c:v>
                </c:pt>
                <c:pt idx="99">
                  <c:v>13.214520482665</c:v>
                </c:pt>
                <c:pt idx="100">
                  <c:v>14.5163964874279</c:v>
                </c:pt>
                <c:pt idx="101">
                  <c:v>-2.51311203295426</c:v>
                </c:pt>
                <c:pt idx="102">
                  <c:v>16.0040722868956</c:v>
                </c:pt>
                <c:pt idx="103">
                  <c:v>23.4924227307213</c:v>
                </c:pt>
                <c:pt idx="104">
                  <c:v>15.2729547522194</c:v>
                </c:pt>
                <c:pt idx="105">
                  <c:v>21.7395846079026</c:v>
                </c:pt>
                <c:pt idx="106">
                  <c:v>-6.96090225062977</c:v>
                </c:pt>
                <c:pt idx="107">
                  <c:v>14.8657327572424</c:v>
                </c:pt>
                <c:pt idx="108">
                  <c:v>12.4713388399729</c:v>
                </c:pt>
                <c:pt idx="109">
                  <c:v>0.0176838553946856</c:v>
                </c:pt>
                <c:pt idx="110">
                  <c:v>9.40520107939742</c:v>
                </c:pt>
                <c:pt idx="111">
                  <c:v>-2.02753634851173</c:v>
                </c:pt>
                <c:pt idx="112">
                  <c:v>26.0419849104656</c:v>
                </c:pt>
                <c:pt idx="113">
                  <c:v>5.21996237525503</c:v>
                </c:pt>
                <c:pt idx="114">
                  <c:v>11.2639887301957</c:v>
                </c:pt>
                <c:pt idx="115">
                  <c:v>8.17379623359821</c:v>
                </c:pt>
                <c:pt idx="116">
                  <c:v>9.27609221170517</c:v>
                </c:pt>
                <c:pt idx="117">
                  <c:v>13.5592783967183</c:v>
                </c:pt>
                <c:pt idx="118">
                  <c:v>9.40686871795545</c:v>
                </c:pt>
                <c:pt idx="119">
                  <c:v>0.194724753979496</c:v>
                </c:pt>
                <c:pt idx="120">
                  <c:v>8.16211474566337</c:v>
                </c:pt>
                <c:pt idx="121">
                  <c:v>-0.406784004325774</c:v>
                </c:pt>
                <c:pt idx="122">
                  <c:v>21.3093831572409</c:v>
                </c:pt>
                <c:pt idx="123">
                  <c:v>47.9449563612627</c:v>
                </c:pt>
                <c:pt idx="124">
                  <c:v>20.6521383459807</c:v>
                </c:pt>
                <c:pt idx="125">
                  <c:v>7.65847322979321</c:v>
                </c:pt>
                <c:pt idx="126">
                  <c:v>14.0502465686567</c:v>
                </c:pt>
                <c:pt idx="127">
                  <c:v>33.0410133308829</c:v>
                </c:pt>
                <c:pt idx="128">
                  <c:v>14.8129332842276</c:v>
                </c:pt>
                <c:pt idx="129">
                  <c:v>19.8985658231691</c:v>
                </c:pt>
                <c:pt idx="130">
                  <c:v>15.057999476293</c:v>
                </c:pt>
                <c:pt idx="131">
                  <c:v>26.5164855072595</c:v>
                </c:pt>
                <c:pt idx="132">
                  <c:v>23.53903934524</c:v>
                </c:pt>
                <c:pt idx="133">
                  <c:v>39.1471870274051</c:v>
                </c:pt>
                <c:pt idx="134">
                  <c:v>5.30559898723486</c:v>
                </c:pt>
                <c:pt idx="135">
                  <c:v>11.2012550025723</c:v>
                </c:pt>
                <c:pt idx="136">
                  <c:v>8.69208446710582</c:v>
                </c:pt>
                <c:pt idx="137">
                  <c:v>26.7681646960767</c:v>
                </c:pt>
                <c:pt idx="138">
                  <c:v>4.87312300730063</c:v>
                </c:pt>
                <c:pt idx="139">
                  <c:v>4.39060347451998</c:v>
                </c:pt>
                <c:pt idx="140">
                  <c:v>17.561324101172</c:v>
                </c:pt>
                <c:pt idx="141">
                  <c:v>15.8211907625174</c:v>
                </c:pt>
                <c:pt idx="142">
                  <c:v>-0.918020881868538</c:v>
                </c:pt>
                <c:pt idx="143">
                  <c:v>1.04106653515999</c:v>
                </c:pt>
                <c:pt idx="144">
                  <c:v>0.663908604987006</c:v>
                </c:pt>
                <c:pt idx="145">
                  <c:v>35.570093043592</c:v>
                </c:pt>
                <c:pt idx="146">
                  <c:v>35.0657794349459</c:v>
                </c:pt>
                <c:pt idx="147">
                  <c:v>29.094065010685</c:v>
                </c:pt>
                <c:pt idx="148">
                  <c:v>32.6350680530535</c:v>
                </c:pt>
                <c:pt idx="149">
                  <c:v>11.6419765064452</c:v>
                </c:pt>
                <c:pt idx="150">
                  <c:v>12.2284288302267</c:v>
                </c:pt>
                <c:pt idx="151">
                  <c:v>29.7910588888082</c:v>
                </c:pt>
                <c:pt idx="152">
                  <c:v>10.2105892550013</c:v>
                </c:pt>
                <c:pt idx="153">
                  <c:v>5.63265771229945</c:v>
                </c:pt>
                <c:pt idx="154">
                  <c:v>17.648762762017</c:v>
                </c:pt>
                <c:pt idx="155">
                  <c:v>14.805208152093</c:v>
                </c:pt>
                <c:pt idx="156">
                  <c:v>17.5004887509809</c:v>
                </c:pt>
                <c:pt idx="157">
                  <c:v>15.6818803537274</c:v>
                </c:pt>
                <c:pt idx="158">
                  <c:v>12.2821756448387</c:v>
                </c:pt>
                <c:pt idx="159">
                  <c:v>10.8864440796421</c:v>
                </c:pt>
                <c:pt idx="160">
                  <c:v>13.7402678242268</c:v>
                </c:pt>
                <c:pt idx="161">
                  <c:v>18.3015494847895</c:v>
                </c:pt>
                <c:pt idx="162">
                  <c:v>28.6404600444893</c:v>
                </c:pt>
                <c:pt idx="163">
                  <c:v>36.1898460878002</c:v>
                </c:pt>
                <c:pt idx="164">
                  <c:v>0.582672806743071</c:v>
                </c:pt>
                <c:pt idx="165">
                  <c:v>23.9601465305318</c:v>
                </c:pt>
                <c:pt idx="166">
                  <c:v>32.3776285107677</c:v>
                </c:pt>
                <c:pt idx="167">
                  <c:v>26.6692656969499</c:v>
                </c:pt>
                <c:pt idx="168">
                  <c:v>15.432134613252</c:v>
                </c:pt>
                <c:pt idx="169">
                  <c:v>8.42205936283679</c:v>
                </c:pt>
                <c:pt idx="170">
                  <c:v>12.9626312734365</c:v>
                </c:pt>
                <c:pt idx="171">
                  <c:v>13.4222252097992</c:v>
                </c:pt>
                <c:pt idx="172">
                  <c:v>-6.13634812129774</c:v>
                </c:pt>
                <c:pt idx="173">
                  <c:v>10.2330409328062</c:v>
                </c:pt>
                <c:pt idx="174">
                  <c:v>18.4945666690207</c:v>
                </c:pt>
                <c:pt idx="175">
                  <c:v>9.05307183317372</c:v>
                </c:pt>
                <c:pt idx="176">
                  <c:v>24.9007181008607</c:v>
                </c:pt>
                <c:pt idx="177">
                  <c:v>17.7758342737243</c:v>
                </c:pt>
                <c:pt idx="178">
                  <c:v>8.54075853270276</c:v>
                </c:pt>
                <c:pt idx="179">
                  <c:v>19.2675617036648</c:v>
                </c:pt>
                <c:pt idx="180">
                  <c:v>17.793864866028</c:v>
                </c:pt>
                <c:pt idx="181">
                  <c:v>5.98135548021303</c:v>
                </c:pt>
                <c:pt idx="182">
                  <c:v>17.9430713378983</c:v>
                </c:pt>
                <c:pt idx="183">
                  <c:v>14.489784079107</c:v>
                </c:pt>
                <c:pt idx="184">
                  <c:v>7.57971948737912</c:v>
                </c:pt>
                <c:pt idx="185">
                  <c:v>-4.83436160272835</c:v>
                </c:pt>
                <c:pt idx="186">
                  <c:v>33.009832372575</c:v>
                </c:pt>
                <c:pt idx="187">
                  <c:v>36.9620850681015</c:v>
                </c:pt>
                <c:pt idx="188">
                  <c:v>-9.20139936628563</c:v>
                </c:pt>
                <c:pt idx="189">
                  <c:v>8.03198791438759</c:v>
                </c:pt>
                <c:pt idx="190">
                  <c:v>12.8368844806749</c:v>
                </c:pt>
                <c:pt idx="191">
                  <c:v>23.9928427070575</c:v>
                </c:pt>
                <c:pt idx="192">
                  <c:v>30.7917854356529</c:v>
                </c:pt>
                <c:pt idx="193">
                  <c:v>13.6889487350684</c:v>
                </c:pt>
                <c:pt idx="194">
                  <c:v>16.328090732799</c:v>
                </c:pt>
                <c:pt idx="195">
                  <c:v>16.9059233844498</c:v>
                </c:pt>
                <c:pt idx="196">
                  <c:v>23.2673898367679</c:v>
                </c:pt>
                <c:pt idx="197">
                  <c:v>31.8183843476508</c:v>
                </c:pt>
                <c:pt idx="198">
                  <c:v>30.353254482069</c:v>
                </c:pt>
                <c:pt idx="199">
                  <c:v>21.4657418550526</c:v>
                </c:pt>
                <c:pt idx="200">
                  <c:v>25.825598957914</c:v>
                </c:pt>
                <c:pt idx="201">
                  <c:v>29.4514429115106</c:v>
                </c:pt>
                <c:pt idx="202">
                  <c:v>22.1589332376056</c:v>
                </c:pt>
                <c:pt idx="203">
                  <c:v>33.450656499916</c:v>
                </c:pt>
                <c:pt idx="204">
                  <c:v>21.1617383453394</c:v>
                </c:pt>
                <c:pt idx="205">
                  <c:v>28.8555976038577</c:v>
                </c:pt>
                <c:pt idx="206">
                  <c:v>6.79146972832846</c:v>
                </c:pt>
                <c:pt idx="207">
                  <c:v>9.89472844476141</c:v>
                </c:pt>
                <c:pt idx="208">
                  <c:v>49.6273915490795</c:v>
                </c:pt>
                <c:pt idx="209">
                  <c:v>11.5871985869981</c:v>
                </c:pt>
                <c:pt idx="210">
                  <c:v>25.1008227534225</c:v>
                </c:pt>
                <c:pt idx="211">
                  <c:v>9.19641544904809</c:v>
                </c:pt>
                <c:pt idx="212">
                  <c:v>4.22519038936996</c:v>
                </c:pt>
                <c:pt idx="213">
                  <c:v>0.994740143321737</c:v>
                </c:pt>
                <c:pt idx="214">
                  <c:v>6.37905370679516</c:v>
                </c:pt>
                <c:pt idx="215">
                  <c:v>31.6960028814635</c:v>
                </c:pt>
                <c:pt idx="216">
                  <c:v>26.7675287584689</c:v>
                </c:pt>
                <c:pt idx="217">
                  <c:v>14.1090243247658</c:v>
                </c:pt>
                <c:pt idx="218">
                  <c:v>27.6179565420897</c:v>
                </c:pt>
                <c:pt idx="219">
                  <c:v>25.1046554993646</c:v>
                </c:pt>
                <c:pt idx="220">
                  <c:v>3.31058919371497</c:v>
                </c:pt>
                <c:pt idx="221">
                  <c:v>25.0315963219164</c:v>
                </c:pt>
                <c:pt idx="222">
                  <c:v>31.5526997260275</c:v>
                </c:pt>
                <c:pt idx="223">
                  <c:v>30.5889107920597</c:v>
                </c:pt>
                <c:pt idx="224">
                  <c:v>10.2352653957021</c:v>
                </c:pt>
                <c:pt idx="225">
                  <c:v>18.9369544142039</c:v>
                </c:pt>
                <c:pt idx="226">
                  <c:v>23.0522155792855</c:v>
                </c:pt>
                <c:pt idx="227">
                  <c:v>17.4054163708478</c:v>
                </c:pt>
                <c:pt idx="228">
                  <c:v>12.9658473115243</c:v>
                </c:pt>
                <c:pt idx="229">
                  <c:v>22.6484982641296</c:v>
                </c:pt>
                <c:pt idx="230">
                  <c:v>22.0869700761096</c:v>
                </c:pt>
                <c:pt idx="231">
                  <c:v>34.9111508076834</c:v>
                </c:pt>
                <c:pt idx="232">
                  <c:v>24.03014031166</c:v>
                </c:pt>
                <c:pt idx="233">
                  <c:v>28.6136560124873</c:v>
                </c:pt>
                <c:pt idx="234">
                  <c:v>28.3345290369264</c:v>
                </c:pt>
                <c:pt idx="235">
                  <c:v>-6.73699261939907</c:v>
                </c:pt>
                <c:pt idx="236">
                  <c:v>26.328343731182</c:v>
                </c:pt>
                <c:pt idx="237">
                  <c:v>23.982095102988</c:v>
                </c:pt>
                <c:pt idx="238">
                  <c:v>19.8435627655499</c:v>
                </c:pt>
                <c:pt idx="239">
                  <c:v>17.102848816835</c:v>
                </c:pt>
                <c:pt idx="240">
                  <c:v>32.0512600997568</c:v>
                </c:pt>
                <c:pt idx="241">
                  <c:v>52.4088048159719</c:v>
                </c:pt>
                <c:pt idx="242">
                  <c:v>34.3527735490035</c:v>
                </c:pt>
                <c:pt idx="243">
                  <c:v>16.196122133121</c:v>
                </c:pt>
                <c:pt idx="244">
                  <c:v>24.4154216073544</c:v>
                </c:pt>
                <c:pt idx="245">
                  <c:v>46.067367886684</c:v>
                </c:pt>
                <c:pt idx="246">
                  <c:v>18.1246076711612</c:v>
                </c:pt>
                <c:pt idx="247">
                  <c:v>25.9945932741783</c:v>
                </c:pt>
                <c:pt idx="248">
                  <c:v>40.9915088003979</c:v>
                </c:pt>
                <c:pt idx="249">
                  <c:v>35.3123483408288</c:v>
                </c:pt>
                <c:pt idx="250">
                  <c:v>22.155182001109</c:v>
                </c:pt>
                <c:pt idx="251">
                  <c:v>15.8109626882272</c:v>
                </c:pt>
                <c:pt idx="252">
                  <c:v>39.5509510143521</c:v>
                </c:pt>
                <c:pt idx="253">
                  <c:v>24.8058593275842</c:v>
                </c:pt>
                <c:pt idx="254">
                  <c:v>39.4704755119353</c:v>
                </c:pt>
                <c:pt idx="255">
                  <c:v>22.6600409772357</c:v>
                </c:pt>
                <c:pt idx="256">
                  <c:v>52.2090561353533</c:v>
                </c:pt>
                <c:pt idx="257">
                  <c:v>29.9346005396696</c:v>
                </c:pt>
                <c:pt idx="258">
                  <c:v>28.5596314351395</c:v>
                </c:pt>
                <c:pt idx="259">
                  <c:v>28.1899071325048</c:v>
                </c:pt>
                <c:pt idx="260">
                  <c:v>26.7742574050044</c:v>
                </c:pt>
                <c:pt idx="261">
                  <c:v>10.8624095445727</c:v>
                </c:pt>
                <c:pt idx="262">
                  <c:v>29.9638032935725</c:v>
                </c:pt>
                <c:pt idx="263">
                  <c:v>5.46347030500809</c:v>
                </c:pt>
                <c:pt idx="264">
                  <c:v>5.44268000420953</c:v>
                </c:pt>
                <c:pt idx="265">
                  <c:v>25.1768282653777</c:v>
                </c:pt>
                <c:pt idx="266">
                  <c:v>13.368189050463</c:v>
                </c:pt>
                <c:pt idx="267">
                  <c:v>24.0437243864828</c:v>
                </c:pt>
                <c:pt idx="268">
                  <c:v>47.290521150371</c:v>
                </c:pt>
                <c:pt idx="269">
                  <c:v>21.839177496599</c:v>
                </c:pt>
                <c:pt idx="270">
                  <c:v>33.7561992974228</c:v>
                </c:pt>
                <c:pt idx="271">
                  <c:v>12.6995022842084</c:v>
                </c:pt>
                <c:pt idx="272">
                  <c:v>29.9146269374007</c:v>
                </c:pt>
                <c:pt idx="273">
                  <c:v>10.1535520248224</c:v>
                </c:pt>
                <c:pt idx="274">
                  <c:v>38.3188612918176</c:v>
                </c:pt>
                <c:pt idx="275">
                  <c:v>15.0066896714036</c:v>
                </c:pt>
                <c:pt idx="276">
                  <c:v>19.9949172854133</c:v>
                </c:pt>
                <c:pt idx="277">
                  <c:v>23.2037053931432</c:v>
                </c:pt>
                <c:pt idx="278">
                  <c:v>32.5910705408789</c:v>
                </c:pt>
                <c:pt idx="279">
                  <c:v>15.2822806150031</c:v>
                </c:pt>
                <c:pt idx="280">
                  <c:v>27.9120940811493</c:v>
                </c:pt>
                <c:pt idx="281">
                  <c:v>11.9155186102265</c:v>
                </c:pt>
                <c:pt idx="282">
                  <c:v>26.9157554243893</c:v>
                </c:pt>
                <c:pt idx="283">
                  <c:v>13.3647595547667</c:v>
                </c:pt>
                <c:pt idx="284">
                  <c:v>22.8029380503692</c:v>
                </c:pt>
                <c:pt idx="285">
                  <c:v>32.848439010575</c:v>
                </c:pt>
                <c:pt idx="286">
                  <c:v>22.2937516675692</c:v>
                </c:pt>
                <c:pt idx="287">
                  <c:v>21.0532882711501</c:v>
                </c:pt>
                <c:pt idx="288">
                  <c:v>18.7640042561224</c:v>
                </c:pt>
                <c:pt idx="289">
                  <c:v>22.6398218525245</c:v>
                </c:pt>
                <c:pt idx="290">
                  <c:v>5.82860140143885</c:v>
                </c:pt>
                <c:pt idx="291">
                  <c:v>22.249155978893</c:v>
                </c:pt>
                <c:pt idx="292">
                  <c:v>9.79401883274406</c:v>
                </c:pt>
                <c:pt idx="293">
                  <c:v>36.1587690122532</c:v>
                </c:pt>
                <c:pt idx="294">
                  <c:v>36.8698168973024</c:v>
                </c:pt>
                <c:pt idx="295">
                  <c:v>32.9578195338032</c:v>
                </c:pt>
                <c:pt idx="296">
                  <c:v>24.6337270377184</c:v>
                </c:pt>
                <c:pt idx="297">
                  <c:v>52.6960732192158</c:v>
                </c:pt>
                <c:pt idx="298">
                  <c:v>34.4733276258004</c:v>
                </c:pt>
                <c:pt idx="299">
                  <c:v>33.1490724322075</c:v>
                </c:pt>
                <c:pt idx="300">
                  <c:v>7.60311322467939</c:v>
                </c:pt>
                <c:pt idx="301">
                  <c:v>33.4258621031077</c:v>
                </c:pt>
                <c:pt idx="302">
                  <c:v>43.2017132357895</c:v>
                </c:pt>
                <c:pt idx="303">
                  <c:v>36.6521581515308</c:v>
                </c:pt>
                <c:pt idx="304">
                  <c:v>5.16927836668934</c:v>
                </c:pt>
                <c:pt idx="305">
                  <c:v>31.8712754311368</c:v>
                </c:pt>
                <c:pt idx="306">
                  <c:v>30.5070244253187</c:v>
                </c:pt>
                <c:pt idx="307">
                  <c:v>43.695046597439</c:v>
                </c:pt>
                <c:pt idx="308">
                  <c:v>38.7601853560634</c:v>
                </c:pt>
                <c:pt idx="309">
                  <c:v>26.9873807290864</c:v>
                </c:pt>
                <c:pt idx="310">
                  <c:v>10.6732960433066</c:v>
                </c:pt>
                <c:pt idx="311">
                  <c:v>33.1567779578904</c:v>
                </c:pt>
                <c:pt idx="312">
                  <c:v>29.6299443540724</c:v>
                </c:pt>
                <c:pt idx="313">
                  <c:v>37.4136935994119</c:v>
                </c:pt>
                <c:pt idx="314">
                  <c:v>21.890126426126</c:v>
                </c:pt>
                <c:pt idx="315">
                  <c:v>36.3089544539878</c:v>
                </c:pt>
                <c:pt idx="316">
                  <c:v>21.2144571517764</c:v>
                </c:pt>
                <c:pt idx="317">
                  <c:v>11.5283165773141</c:v>
                </c:pt>
                <c:pt idx="318">
                  <c:v>50.1646398062707</c:v>
                </c:pt>
                <c:pt idx="319">
                  <c:v>21.9128285807231</c:v>
                </c:pt>
                <c:pt idx="320">
                  <c:v>21.7174558639237</c:v>
                </c:pt>
                <c:pt idx="321">
                  <c:v>33.9996388578636</c:v>
                </c:pt>
                <c:pt idx="322">
                  <c:v>19.9134878844832</c:v>
                </c:pt>
                <c:pt idx="323">
                  <c:v>34.1146992524105</c:v>
                </c:pt>
                <c:pt idx="324">
                  <c:v>21.1650555739531</c:v>
                </c:pt>
                <c:pt idx="325">
                  <c:v>33.2072823125574</c:v>
                </c:pt>
                <c:pt idx="326">
                  <c:v>30.7740362150381</c:v>
                </c:pt>
                <c:pt idx="327">
                  <c:v>30.6069244289873</c:v>
                </c:pt>
                <c:pt idx="328">
                  <c:v>33.1074693917361</c:v>
                </c:pt>
                <c:pt idx="329">
                  <c:v>35.7112413287839</c:v>
                </c:pt>
                <c:pt idx="330">
                  <c:v>30.1645457756736</c:v>
                </c:pt>
                <c:pt idx="331">
                  <c:v>13.3013338306405</c:v>
                </c:pt>
                <c:pt idx="332">
                  <c:v>35.5259019309137</c:v>
                </c:pt>
                <c:pt idx="333">
                  <c:v>2.47058814834054</c:v>
                </c:pt>
                <c:pt idx="334">
                  <c:v>41.6215161856034</c:v>
                </c:pt>
                <c:pt idx="335">
                  <c:v>50.6840240041533</c:v>
                </c:pt>
                <c:pt idx="336">
                  <c:v>24.5678433181434</c:v>
                </c:pt>
                <c:pt idx="337">
                  <c:v>49.0751813950727</c:v>
                </c:pt>
                <c:pt idx="338">
                  <c:v>48.8904392282141</c:v>
                </c:pt>
                <c:pt idx="339">
                  <c:v>22.7658465389995</c:v>
                </c:pt>
                <c:pt idx="340">
                  <c:v>25.3311938523355</c:v>
                </c:pt>
                <c:pt idx="341">
                  <c:v>23.6498501059267</c:v>
                </c:pt>
                <c:pt idx="342">
                  <c:v>43.2947351507378</c:v>
                </c:pt>
                <c:pt idx="343">
                  <c:v>27.7949260615633</c:v>
                </c:pt>
                <c:pt idx="344">
                  <c:v>23.6211468594572</c:v>
                </c:pt>
                <c:pt idx="345">
                  <c:v>33.1996462468328</c:v>
                </c:pt>
                <c:pt idx="346">
                  <c:v>25.8000512991355</c:v>
                </c:pt>
                <c:pt idx="347">
                  <c:v>13.5366927771355</c:v>
                </c:pt>
                <c:pt idx="348">
                  <c:v>42.8818148467976</c:v>
                </c:pt>
                <c:pt idx="349">
                  <c:v>44.9095235731919</c:v>
                </c:pt>
                <c:pt idx="350">
                  <c:v>19.2283153670344</c:v>
                </c:pt>
                <c:pt idx="351">
                  <c:v>25.4644525357414</c:v>
                </c:pt>
                <c:pt idx="352">
                  <c:v>24.3649853749477</c:v>
                </c:pt>
                <c:pt idx="353">
                  <c:v>27.4486279199172</c:v>
                </c:pt>
                <c:pt idx="354">
                  <c:v>24.417944542571</c:v>
                </c:pt>
                <c:pt idx="355">
                  <c:v>12.3770393593281</c:v>
                </c:pt>
                <c:pt idx="356">
                  <c:v>42.8198527119567</c:v>
                </c:pt>
                <c:pt idx="357">
                  <c:v>24.6940213718087</c:v>
                </c:pt>
                <c:pt idx="358">
                  <c:v>15.0196981114603</c:v>
                </c:pt>
                <c:pt idx="359">
                  <c:v>40.4344173874282</c:v>
                </c:pt>
                <c:pt idx="360">
                  <c:v>31.7494207933889</c:v>
                </c:pt>
                <c:pt idx="361">
                  <c:v>18.8094789366281</c:v>
                </c:pt>
                <c:pt idx="362">
                  <c:v>37.9082865646954</c:v>
                </c:pt>
                <c:pt idx="363">
                  <c:v>33.749004020692</c:v>
                </c:pt>
                <c:pt idx="364">
                  <c:v>63.3158118719727</c:v>
                </c:pt>
                <c:pt idx="365">
                  <c:v>24.221225823697</c:v>
                </c:pt>
                <c:pt idx="366">
                  <c:v>15.9364876312254</c:v>
                </c:pt>
                <c:pt idx="367">
                  <c:v>52.0992807755245</c:v>
                </c:pt>
                <c:pt idx="368">
                  <c:v>24.7275818287547</c:v>
                </c:pt>
                <c:pt idx="369">
                  <c:v>28.6183418510316</c:v>
                </c:pt>
                <c:pt idx="370">
                  <c:v>46.0026704046044</c:v>
                </c:pt>
                <c:pt idx="371">
                  <c:v>8.99474642333822</c:v>
                </c:pt>
                <c:pt idx="372">
                  <c:v>32.8883802072423</c:v>
                </c:pt>
                <c:pt idx="373">
                  <c:v>37.4571958710384</c:v>
                </c:pt>
                <c:pt idx="374">
                  <c:v>61.6540670937823</c:v>
                </c:pt>
                <c:pt idx="375">
                  <c:v>22.0961786781447</c:v>
                </c:pt>
                <c:pt idx="376">
                  <c:v>36.9276786448234</c:v>
                </c:pt>
                <c:pt idx="377">
                  <c:v>42.3885322387812</c:v>
                </c:pt>
                <c:pt idx="378">
                  <c:v>17.0365739477767</c:v>
                </c:pt>
                <c:pt idx="379">
                  <c:v>39.0927946510723</c:v>
                </c:pt>
                <c:pt idx="380">
                  <c:v>41.497435433296</c:v>
                </c:pt>
                <c:pt idx="381">
                  <c:v>40.3822688715492</c:v>
                </c:pt>
                <c:pt idx="382">
                  <c:v>36.2508610150225</c:v>
                </c:pt>
                <c:pt idx="383">
                  <c:v>8.90328901274231</c:v>
                </c:pt>
                <c:pt idx="384">
                  <c:v>28.4545191068398</c:v>
                </c:pt>
                <c:pt idx="385">
                  <c:v>34.2748222332022</c:v>
                </c:pt>
                <c:pt idx="386">
                  <c:v>45.3233027991134</c:v>
                </c:pt>
                <c:pt idx="387">
                  <c:v>18.3579905731865</c:v>
                </c:pt>
                <c:pt idx="388">
                  <c:v>64.8645371528427</c:v>
                </c:pt>
                <c:pt idx="389">
                  <c:v>37.7008593595213</c:v>
                </c:pt>
                <c:pt idx="390">
                  <c:v>32.6212574748334</c:v>
                </c:pt>
                <c:pt idx="391">
                  <c:v>33.376278506837</c:v>
                </c:pt>
                <c:pt idx="392">
                  <c:v>36.7334642957616</c:v>
                </c:pt>
                <c:pt idx="393">
                  <c:v>17.9412808854012</c:v>
                </c:pt>
                <c:pt idx="394">
                  <c:v>17.6363463004394</c:v>
                </c:pt>
                <c:pt idx="395">
                  <c:v>44.1320558318108</c:v>
                </c:pt>
                <c:pt idx="396">
                  <c:v>53.0347450009563</c:v>
                </c:pt>
                <c:pt idx="397">
                  <c:v>36.326545443615</c:v>
                </c:pt>
                <c:pt idx="398">
                  <c:v>30.9416834960185</c:v>
                </c:pt>
                <c:pt idx="399">
                  <c:v>23.3678152036687</c:v>
                </c:pt>
                <c:pt idx="400">
                  <c:v>41.074860898024</c:v>
                </c:pt>
                <c:pt idx="401">
                  <c:v>30.2306868819515</c:v>
                </c:pt>
                <c:pt idx="402">
                  <c:v>39.5788487396003</c:v>
                </c:pt>
                <c:pt idx="403">
                  <c:v>43.0235368115758</c:v>
                </c:pt>
                <c:pt idx="404">
                  <c:v>29.1574681882845</c:v>
                </c:pt>
                <c:pt idx="405">
                  <c:v>30.1968917198526</c:v>
                </c:pt>
                <c:pt idx="406">
                  <c:v>29.7006114116894</c:v>
                </c:pt>
                <c:pt idx="407">
                  <c:v>52.262986836828</c:v>
                </c:pt>
                <c:pt idx="408">
                  <c:v>38.0617002759716</c:v>
                </c:pt>
                <c:pt idx="409">
                  <c:v>27.4227499995139</c:v>
                </c:pt>
                <c:pt idx="410">
                  <c:v>54.8313585408807</c:v>
                </c:pt>
                <c:pt idx="411">
                  <c:v>37.364920253361</c:v>
                </c:pt>
                <c:pt idx="412">
                  <c:v>48.3681685540348</c:v>
                </c:pt>
                <c:pt idx="413">
                  <c:v>26.0014595582205</c:v>
                </c:pt>
                <c:pt idx="414">
                  <c:v>12.7780151594095</c:v>
                </c:pt>
                <c:pt idx="415">
                  <c:v>46.2881163328348</c:v>
                </c:pt>
                <c:pt idx="416">
                  <c:v>34.6428273493944</c:v>
                </c:pt>
                <c:pt idx="417">
                  <c:v>47.9329469535059</c:v>
                </c:pt>
                <c:pt idx="418">
                  <c:v>36.327096505047</c:v>
                </c:pt>
                <c:pt idx="419">
                  <c:v>42.6399218529759</c:v>
                </c:pt>
                <c:pt idx="420">
                  <c:v>25.2167338701417</c:v>
                </c:pt>
                <c:pt idx="421">
                  <c:v>35.6167836686668</c:v>
                </c:pt>
                <c:pt idx="422">
                  <c:v>30.6152152414069</c:v>
                </c:pt>
                <c:pt idx="423">
                  <c:v>24.1163088562121</c:v>
                </c:pt>
                <c:pt idx="424">
                  <c:v>40.3861799997725</c:v>
                </c:pt>
                <c:pt idx="425">
                  <c:v>5.50990409103636</c:v>
                </c:pt>
                <c:pt idx="426">
                  <c:v>29.7476790526927</c:v>
                </c:pt>
                <c:pt idx="427">
                  <c:v>44.358205962434</c:v>
                </c:pt>
                <c:pt idx="428">
                  <c:v>60.4342862191463</c:v>
                </c:pt>
                <c:pt idx="429">
                  <c:v>50.2388976095217</c:v>
                </c:pt>
                <c:pt idx="430">
                  <c:v>50.6130166275405</c:v>
                </c:pt>
                <c:pt idx="431">
                  <c:v>31.1372946778726</c:v>
                </c:pt>
                <c:pt idx="432">
                  <c:v>23.4973438843333</c:v>
                </c:pt>
                <c:pt idx="433">
                  <c:v>52.3351230498685</c:v>
                </c:pt>
                <c:pt idx="434">
                  <c:v>15.4310302073929</c:v>
                </c:pt>
                <c:pt idx="435">
                  <c:v>44.9214620742174</c:v>
                </c:pt>
                <c:pt idx="436">
                  <c:v>27.2353837221033</c:v>
                </c:pt>
                <c:pt idx="437">
                  <c:v>70.7349352689262</c:v>
                </c:pt>
                <c:pt idx="438">
                  <c:v>33.7106220744058</c:v>
                </c:pt>
                <c:pt idx="439">
                  <c:v>29.9503937961502</c:v>
                </c:pt>
                <c:pt idx="440">
                  <c:v>43.9687556835856</c:v>
                </c:pt>
                <c:pt idx="441">
                  <c:v>17.9248441042974</c:v>
                </c:pt>
                <c:pt idx="442">
                  <c:v>35.585154640723</c:v>
                </c:pt>
                <c:pt idx="443">
                  <c:v>53.0923008638513</c:v>
                </c:pt>
                <c:pt idx="444">
                  <c:v>28.363626572292</c:v>
                </c:pt>
                <c:pt idx="445">
                  <c:v>37.3956102540128</c:v>
                </c:pt>
                <c:pt idx="446">
                  <c:v>33.3480553308713</c:v>
                </c:pt>
                <c:pt idx="447">
                  <c:v>18.0758286492582</c:v>
                </c:pt>
                <c:pt idx="448">
                  <c:v>53.8522943017827</c:v>
                </c:pt>
                <c:pt idx="449">
                  <c:v>51.2664299916635</c:v>
                </c:pt>
                <c:pt idx="450">
                  <c:v>40.9701366149527</c:v>
                </c:pt>
                <c:pt idx="451">
                  <c:v>55.5049765604762</c:v>
                </c:pt>
                <c:pt idx="452">
                  <c:v>47.9589332044607</c:v>
                </c:pt>
                <c:pt idx="453">
                  <c:v>53.9278514555566</c:v>
                </c:pt>
                <c:pt idx="454">
                  <c:v>23.9174840741667</c:v>
                </c:pt>
                <c:pt idx="455">
                  <c:v>-138.173404994933</c:v>
                </c:pt>
                <c:pt idx="456">
                  <c:v>44.1817437050674</c:v>
                </c:pt>
                <c:pt idx="457">
                  <c:v>41.9798425115544</c:v>
                </c:pt>
                <c:pt idx="458">
                  <c:v>38.7239918225824</c:v>
                </c:pt>
                <c:pt idx="459">
                  <c:v>41.8593775062841</c:v>
                </c:pt>
                <c:pt idx="460">
                  <c:v>30.2361743650157</c:v>
                </c:pt>
                <c:pt idx="461">
                  <c:v>67.0688527434508</c:v>
                </c:pt>
                <c:pt idx="462">
                  <c:v>21.9057107467095</c:v>
                </c:pt>
                <c:pt idx="463">
                  <c:v>38.9027360165123</c:v>
                </c:pt>
                <c:pt idx="464">
                  <c:v>40.90726897517</c:v>
                </c:pt>
                <c:pt idx="465">
                  <c:v>60.5153762393289</c:v>
                </c:pt>
                <c:pt idx="466">
                  <c:v>28.7473619199053</c:v>
                </c:pt>
                <c:pt idx="467">
                  <c:v>44.4906262091087</c:v>
                </c:pt>
                <c:pt idx="468">
                  <c:v>57.5631911030646</c:v>
                </c:pt>
                <c:pt idx="469">
                  <c:v>58.7685880621554</c:v>
                </c:pt>
                <c:pt idx="470">
                  <c:v>61.2607815974563</c:v>
                </c:pt>
                <c:pt idx="471">
                  <c:v>42.3454711324369</c:v>
                </c:pt>
                <c:pt idx="472">
                  <c:v>46.5333419090581</c:v>
                </c:pt>
                <c:pt idx="473">
                  <c:v>41.9823351845033</c:v>
                </c:pt>
                <c:pt idx="474">
                  <c:v>36.8296139414881</c:v>
                </c:pt>
                <c:pt idx="475">
                  <c:v>24.478451261632</c:v>
                </c:pt>
                <c:pt idx="476">
                  <c:v>28.9041788792253</c:v>
                </c:pt>
                <c:pt idx="477">
                  <c:v>54.0933989133467</c:v>
                </c:pt>
                <c:pt idx="478">
                  <c:v>46.7180792209497</c:v>
                </c:pt>
                <c:pt idx="479">
                  <c:v>29.7029425788419</c:v>
                </c:pt>
                <c:pt idx="480">
                  <c:v>50.4820875691386</c:v>
                </c:pt>
                <c:pt idx="481">
                  <c:v>41.5768952260468</c:v>
                </c:pt>
                <c:pt idx="482">
                  <c:v>31.036977987592</c:v>
                </c:pt>
                <c:pt idx="483">
                  <c:v>31.7383935948223</c:v>
                </c:pt>
                <c:pt idx="484">
                  <c:v>18.4863420861453</c:v>
                </c:pt>
                <c:pt idx="485">
                  <c:v>61.147248859186</c:v>
                </c:pt>
                <c:pt idx="486">
                  <c:v>29.7602991276086</c:v>
                </c:pt>
                <c:pt idx="487">
                  <c:v>31.1949092532279</c:v>
                </c:pt>
                <c:pt idx="488">
                  <c:v>33.9956478705456</c:v>
                </c:pt>
                <c:pt idx="489">
                  <c:v>10.4408888126542</c:v>
                </c:pt>
                <c:pt idx="490">
                  <c:v>38.9260382636467</c:v>
                </c:pt>
                <c:pt idx="491">
                  <c:v>52.8021433284969</c:v>
                </c:pt>
                <c:pt idx="492">
                  <c:v>40.1771119065465</c:v>
                </c:pt>
                <c:pt idx="493">
                  <c:v>52.3471724739273</c:v>
                </c:pt>
                <c:pt idx="494">
                  <c:v>41.7590265050936</c:v>
                </c:pt>
                <c:pt idx="495">
                  <c:v>46.3540485599179</c:v>
                </c:pt>
                <c:pt idx="496">
                  <c:v>41.6041720934419</c:v>
                </c:pt>
                <c:pt idx="497">
                  <c:v>20.8163380762635</c:v>
                </c:pt>
                <c:pt idx="498">
                  <c:v>51.6610159588212</c:v>
                </c:pt>
                <c:pt idx="499">
                  <c:v>68.2117357382472</c:v>
                </c:pt>
                <c:pt idx="500">
                  <c:v>34.6987319360728</c:v>
                </c:pt>
                <c:pt idx="501">
                  <c:v>33.7764710332806</c:v>
                </c:pt>
                <c:pt idx="502">
                  <c:v>42.9409741199102</c:v>
                </c:pt>
                <c:pt idx="503">
                  <c:v>29.2365952065818</c:v>
                </c:pt>
                <c:pt idx="504">
                  <c:v>23.939378477474</c:v>
                </c:pt>
                <c:pt idx="505">
                  <c:v>51.875225856966</c:v>
                </c:pt>
                <c:pt idx="506">
                  <c:v>40.6787572427305</c:v>
                </c:pt>
                <c:pt idx="507">
                  <c:v>50.9964500287291</c:v>
                </c:pt>
                <c:pt idx="508">
                  <c:v>38.142066437702</c:v>
                </c:pt>
                <c:pt idx="509">
                  <c:v>35.5207526918528</c:v>
                </c:pt>
                <c:pt idx="510">
                  <c:v>21.7318193500335</c:v>
                </c:pt>
                <c:pt idx="511">
                  <c:v>30.9907236033448</c:v>
                </c:pt>
                <c:pt idx="512">
                  <c:v>38.9905326629906</c:v>
                </c:pt>
                <c:pt idx="513">
                  <c:v>28.1181969408385</c:v>
                </c:pt>
                <c:pt idx="514">
                  <c:v>56.8065496552485</c:v>
                </c:pt>
                <c:pt idx="515">
                  <c:v>62.8921096955404</c:v>
                </c:pt>
                <c:pt idx="516">
                  <c:v>31.3110437823557</c:v>
                </c:pt>
                <c:pt idx="517">
                  <c:v>41.3359356841112</c:v>
                </c:pt>
                <c:pt idx="518">
                  <c:v>27.0408734570563</c:v>
                </c:pt>
                <c:pt idx="519">
                  <c:v>22.6144659780948</c:v>
                </c:pt>
                <c:pt idx="520">
                  <c:v>36.3817166620961</c:v>
                </c:pt>
                <c:pt idx="521">
                  <c:v>40.7060881437599</c:v>
                </c:pt>
                <c:pt idx="522">
                  <c:v>36.465506926276</c:v>
                </c:pt>
                <c:pt idx="523">
                  <c:v>45.4092940624071</c:v>
                </c:pt>
                <c:pt idx="524">
                  <c:v>40.4739434349421</c:v>
                </c:pt>
                <c:pt idx="525">
                  <c:v>52.1609656084061</c:v>
                </c:pt>
                <c:pt idx="526">
                  <c:v>54.55996735558</c:v>
                </c:pt>
                <c:pt idx="527">
                  <c:v>52.0983441210687</c:v>
                </c:pt>
                <c:pt idx="528">
                  <c:v>27.6056060097719</c:v>
                </c:pt>
                <c:pt idx="529">
                  <c:v>39.6586298100908</c:v>
                </c:pt>
                <c:pt idx="530">
                  <c:v>59.7790874807611</c:v>
                </c:pt>
                <c:pt idx="531">
                  <c:v>19.9585974870326</c:v>
                </c:pt>
                <c:pt idx="532">
                  <c:v>48.07839955194</c:v>
                </c:pt>
                <c:pt idx="533">
                  <c:v>55.3376562550939</c:v>
                </c:pt>
                <c:pt idx="534">
                  <c:v>43.838144760473</c:v>
                </c:pt>
                <c:pt idx="535">
                  <c:v>18.0357525331336</c:v>
                </c:pt>
                <c:pt idx="536">
                  <c:v>61.45102426194</c:v>
                </c:pt>
                <c:pt idx="537">
                  <c:v>45.6843751631317</c:v>
                </c:pt>
                <c:pt idx="538">
                  <c:v>42.2809594984728</c:v>
                </c:pt>
                <c:pt idx="539">
                  <c:v>55.0872402098625</c:v>
                </c:pt>
                <c:pt idx="540">
                  <c:v>32.0296036181244</c:v>
                </c:pt>
                <c:pt idx="541">
                  <c:v>40.2325535654718</c:v>
                </c:pt>
                <c:pt idx="542">
                  <c:v>53.9066416268183</c:v>
                </c:pt>
                <c:pt idx="543">
                  <c:v>44.1120742642844</c:v>
                </c:pt>
                <c:pt idx="544">
                  <c:v>42.7398515519201</c:v>
                </c:pt>
                <c:pt idx="545">
                  <c:v>53.8995740383183</c:v>
                </c:pt>
                <c:pt idx="546">
                  <c:v>57.2510143783061</c:v>
                </c:pt>
                <c:pt idx="547">
                  <c:v>51.1607369079943</c:v>
                </c:pt>
                <c:pt idx="548">
                  <c:v>46.2703148491414</c:v>
                </c:pt>
                <c:pt idx="549">
                  <c:v>48.7928922191452</c:v>
                </c:pt>
                <c:pt idx="550">
                  <c:v>50.964041125699</c:v>
                </c:pt>
                <c:pt idx="551">
                  <c:v>40.6263947285183</c:v>
                </c:pt>
                <c:pt idx="552">
                  <c:v>40.5536032209856</c:v>
                </c:pt>
                <c:pt idx="553">
                  <c:v>72.5455159510308</c:v>
                </c:pt>
                <c:pt idx="554">
                  <c:v>48.2029529782129</c:v>
                </c:pt>
                <c:pt idx="555">
                  <c:v>28.8426369502424</c:v>
                </c:pt>
                <c:pt idx="556">
                  <c:v>44.0611024609348</c:v>
                </c:pt>
                <c:pt idx="557">
                  <c:v>54.1895845448984</c:v>
                </c:pt>
                <c:pt idx="558">
                  <c:v>37.5001176896402</c:v>
                </c:pt>
                <c:pt idx="559">
                  <c:v>49.9803484959571</c:v>
                </c:pt>
                <c:pt idx="560">
                  <c:v>23.4481512589659</c:v>
                </c:pt>
                <c:pt idx="561">
                  <c:v>64.8745183024472</c:v>
                </c:pt>
                <c:pt idx="562">
                  <c:v>41.2457775330207</c:v>
                </c:pt>
                <c:pt idx="563">
                  <c:v>49.8250510071789</c:v>
                </c:pt>
                <c:pt idx="564">
                  <c:v>40.1331678809983</c:v>
                </c:pt>
                <c:pt idx="565">
                  <c:v>45.9840589491387</c:v>
                </c:pt>
                <c:pt idx="566">
                  <c:v>58.0548934501014</c:v>
                </c:pt>
                <c:pt idx="567">
                  <c:v>26.8200392262266</c:v>
                </c:pt>
                <c:pt idx="568">
                  <c:v>35.397356509142</c:v>
                </c:pt>
                <c:pt idx="569">
                  <c:v>57.2006347901127</c:v>
                </c:pt>
                <c:pt idx="570">
                  <c:v>51.5407059947715</c:v>
                </c:pt>
                <c:pt idx="571">
                  <c:v>27.9451191129346</c:v>
                </c:pt>
                <c:pt idx="572">
                  <c:v>44.7650174257246</c:v>
                </c:pt>
                <c:pt idx="573">
                  <c:v>61.4882034945338</c:v>
                </c:pt>
                <c:pt idx="574">
                  <c:v>37.3309704430459</c:v>
                </c:pt>
                <c:pt idx="575">
                  <c:v>27.4953097705664</c:v>
                </c:pt>
                <c:pt idx="576">
                  <c:v>54.3617935250171</c:v>
                </c:pt>
                <c:pt idx="577">
                  <c:v>64.7035920608811</c:v>
                </c:pt>
                <c:pt idx="578">
                  <c:v>46.240124623134</c:v>
                </c:pt>
                <c:pt idx="579">
                  <c:v>32.2199277137858</c:v>
                </c:pt>
                <c:pt idx="580">
                  <c:v>62.4940901649637</c:v>
                </c:pt>
                <c:pt idx="581">
                  <c:v>26.7198780465178</c:v>
                </c:pt>
                <c:pt idx="582">
                  <c:v>38.3086000426535</c:v>
                </c:pt>
                <c:pt idx="583">
                  <c:v>39.4330888202154</c:v>
                </c:pt>
                <c:pt idx="584">
                  <c:v>62.4758037136835</c:v>
                </c:pt>
                <c:pt idx="585">
                  <c:v>47.9361597325594</c:v>
                </c:pt>
                <c:pt idx="586">
                  <c:v>29.7058566726003</c:v>
                </c:pt>
                <c:pt idx="587">
                  <c:v>61.7835894212109</c:v>
                </c:pt>
                <c:pt idx="588">
                  <c:v>37.4155788242389</c:v>
                </c:pt>
                <c:pt idx="589">
                  <c:v>55.3009135945828</c:v>
                </c:pt>
                <c:pt idx="590">
                  <c:v>30.1628677647641</c:v>
                </c:pt>
                <c:pt idx="591">
                  <c:v>34.7507665711381</c:v>
                </c:pt>
                <c:pt idx="592">
                  <c:v>45.8984009371815</c:v>
                </c:pt>
                <c:pt idx="593">
                  <c:v>35.6720388782385</c:v>
                </c:pt>
                <c:pt idx="594">
                  <c:v>50.6521265391883</c:v>
                </c:pt>
                <c:pt idx="595">
                  <c:v>50.8175862377919</c:v>
                </c:pt>
                <c:pt idx="596">
                  <c:v>64.7800734194982</c:v>
                </c:pt>
                <c:pt idx="597">
                  <c:v>41.3721208255</c:v>
                </c:pt>
                <c:pt idx="598">
                  <c:v>42.4506845546233</c:v>
                </c:pt>
                <c:pt idx="599">
                  <c:v>55.8036734660863</c:v>
                </c:pt>
                <c:pt idx="600">
                  <c:v>50.442379449266</c:v>
                </c:pt>
                <c:pt idx="601">
                  <c:v>49.1388270467361</c:v>
                </c:pt>
                <c:pt idx="602">
                  <c:v>79.4432109688132</c:v>
                </c:pt>
                <c:pt idx="603">
                  <c:v>28.2484085427925</c:v>
                </c:pt>
                <c:pt idx="604">
                  <c:v>43.2559333229004</c:v>
                </c:pt>
                <c:pt idx="605">
                  <c:v>49.7046561907614</c:v>
                </c:pt>
                <c:pt idx="606">
                  <c:v>46.9602044151883</c:v>
                </c:pt>
                <c:pt idx="607">
                  <c:v>43.2331074259437</c:v>
                </c:pt>
                <c:pt idx="608">
                  <c:v>38.4007709759194</c:v>
                </c:pt>
                <c:pt idx="609">
                  <c:v>23.033751080327</c:v>
                </c:pt>
                <c:pt idx="610">
                  <c:v>32.3461696572006</c:v>
                </c:pt>
                <c:pt idx="611">
                  <c:v>51.2453433495351</c:v>
                </c:pt>
                <c:pt idx="612">
                  <c:v>51.7249197604628</c:v>
                </c:pt>
                <c:pt idx="613">
                  <c:v>43.3820167880447</c:v>
                </c:pt>
                <c:pt idx="614">
                  <c:v>60.4114245107747</c:v>
                </c:pt>
                <c:pt idx="615">
                  <c:v>20.5558705685363</c:v>
                </c:pt>
                <c:pt idx="616">
                  <c:v>50.2096641108761</c:v>
                </c:pt>
                <c:pt idx="617">
                  <c:v>42.6390591466704</c:v>
                </c:pt>
                <c:pt idx="618">
                  <c:v>45.3070073187174</c:v>
                </c:pt>
                <c:pt idx="619">
                  <c:v>37.8684191184573</c:v>
                </c:pt>
                <c:pt idx="620">
                  <c:v>74.2938597497258</c:v>
                </c:pt>
                <c:pt idx="621">
                  <c:v>66.2078049602911</c:v>
                </c:pt>
                <c:pt idx="622">
                  <c:v>50.9908231202297</c:v>
                </c:pt>
                <c:pt idx="623">
                  <c:v>44.9602304405413</c:v>
                </c:pt>
                <c:pt idx="624">
                  <c:v>53.6536849412802</c:v>
                </c:pt>
                <c:pt idx="625">
                  <c:v>48.0122015552236</c:v>
                </c:pt>
                <c:pt idx="626">
                  <c:v>67.9587857124324</c:v>
                </c:pt>
                <c:pt idx="627">
                  <c:v>40.9860997065123</c:v>
                </c:pt>
                <c:pt idx="628">
                  <c:v>55.7146220881302</c:v>
                </c:pt>
                <c:pt idx="629">
                  <c:v>58.028746980271</c:v>
                </c:pt>
                <c:pt idx="630">
                  <c:v>41.8499617342482</c:v>
                </c:pt>
                <c:pt idx="631">
                  <c:v>33.2030288087721</c:v>
                </c:pt>
                <c:pt idx="632">
                  <c:v>54.8435929528388</c:v>
                </c:pt>
                <c:pt idx="633">
                  <c:v>47.3276815653993</c:v>
                </c:pt>
                <c:pt idx="634">
                  <c:v>50.4813396230706</c:v>
                </c:pt>
                <c:pt idx="635">
                  <c:v>80.1930394747595</c:v>
                </c:pt>
                <c:pt idx="636">
                  <c:v>56.8695422779914</c:v>
                </c:pt>
                <c:pt idx="637">
                  <c:v>58.4576657740473</c:v>
                </c:pt>
                <c:pt idx="638">
                  <c:v>44.8148211053935</c:v>
                </c:pt>
                <c:pt idx="639">
                  <c:v>29.0248519847591</c:v>
                </c:pt>
                <c:pt idx="640">
                  <c:v>47.784865834865</c:v>
                </c:pt>
                <c:pt idx="641">
                  <c:v>57.727525063271</c:v>
                </c:pt>
                <c:pt idx="642">
                  <c:v>46.6262173141645</c:v>
                </c:pt>
                <c:pt idx="643">
                  <c:v>53.4490188598947</c:v>
                </c:pt>
                <c:pt idx="644">
                  <c:v>48.578623748995</c:v>
                </c:pt>
                <c:pt idx="645">
                  <c:v>41.7513692680133</c:v>
                </c:pt>
                <c:pt idx="646">
                  <c:v>53.9070984233573</c:v>
                </c:pt>
                <c:pt idx="647">
                  <c:v>52.9461713945489</c:v>
                </c:pt>
                <c:pt idx="648">
                  <c:v>62.323343381309</c:v>
                </c:pt>
                <c:pt idx="649">
                  <c:v>58.2643086313692</c:v>
                </c:pt>
                <c:pt idx="650">
                  <c:v>64.0828825362461</c:v>
                </c:pt>
                <c:pt idx="651">
                  <c:v>42.8742982833639</c:v>
                </c:pt>
                <c:pt idx="652">
                  <c:v>62.5755450719312</c:v>
                </c:pt>
                <c:pt idx="653">
                  <c:v>45.9951762536819</c:v>
                </c:pt>
                <c:pt idx="654">
                  <c:v>54.9266418896231</c:v>
                </c:pt>
                <c:pt idx="655">
                  <c:v>34.3192996348059</c:v>
                </c:pt>
                <c:pt idx="656">
                  <c:v>49.4929537641425</c:v>
                </c:pt>
                <c:pt idx="657">
                  <c:v>66.2719481181771</c:v>
                </c:pt>
                <c:pt idx="658">
                  <c:v>44.6858933085429</c:v>
                </c:pt>
                <c:pt idx="659">
                  <c:v>57.5897710355808</c:v>
                </c:pt>
                <c:pt idx="660">
                  <c:v>71.6291491655697</c:v>
                </c:pt>
                <c:pt idx="661">
                  <c:v>44.7352485415423</c:v>
                </c:pt>
                <c:pt idx="662">
                  <c:v>53.2369037744869</c:v>
                </c:pt>
                <c:pt idx="663">
                  <c:v>49.6385469262662</c:v>
                </c:pt>
                <c:pt idx="664">
                  <c:v>72.7961315718721</c:v>
                </c:pt>
                <c:pt idx="665">
                  <c:v>48.4118138404587</c:v>
                </c:pt>
                <c:pt idx="666">
                  <c:v>62.5678605911192</c:v>
                </c:pt>
                <c:pt idx="667">
                  <c:v>29.7537244973127</c:v>
                </c:pt>
                <c:pt idx="668">
                  <c:v>23.8563780159548</c:v>
                </c:pt>
                <c:pt idx="669">
                  <c:v>64.6735488704556</c:v>
                </c:pt>
                <c:pt idx="670">
                  <c:v>66.8393063920383</c:v>
                </c:pt>
                <c:pt idx="671">
                  <c:v>58.1076821478173</c:v>
                </c:pt>
                <c:pt idx="672">
                  <c:v>36.9087592067358</c:v>
                </c:pt>
                <c:pt idx="673">
                  <c:v>48.6803714182697</c:v>
                </c:pt>
                <c:pt idx="674">
                  <c:v>36.2199070952909</c:v>
                </c:pt>
                <c:pt idx="675">
                  <c:v>46.5284437701011</c:v>
                </c:pt>
                <c:pt idx="676">
                  <c:v>64.5308473798363</c:v>
                </c:pt>
                <c:pt idx="677">
                  <c:v>62.5063725561387</c:v>
                </c:pt>
                <c:pt idx="678">
                  <c:v>50.7572734892067</c:v>
                </c:pt>
                <c:pt idx="679">
                  <c:v>48.1110943230782</c:v>
                </c:pt>
                <c:pt idx="680">
                  <c:v>40.3203159796812</c:v>
                </c:pt>
                <c:pt idx="681">
                  <c:v>57.6033781042847</c:v>
                </c:pt>
                <c:pt idx="682">
                  <c:v>46.5687620660998</c:v>
                </c:pt>
                <c:pt idx="683">
                  <c:v>49.7272185663714</c:v>
                </c:pt>
                <c:pt idx="684">
                  <c:v>69.226201123864</c:v>
                </c:pt>
                <c:pt idx="685">
                  <c:v>42.4469385745855</c:v>
                </c:pt>
                <c:pt idx="686">
                  <c:v>55.2698614349009</c:v>
                </c:pt>
                <c:pt idx="687">
                  <c:v>72.1311728573591</c:v>
                </c:pt>
                <c:pt idx="688">
                  <c:v>63.4253044661</c:v>
                </c:pt>
                <c:pt idx="689">
                  <c:v>55.1777979269067</c:v>
                </c:pt>
                <c:pt idx="690">
                  <c:v>55.7915780482415</c:v>
                </c:pt>
                <c:pt idx="691">
                  <c:v>65.0675634478992</c:v>
                </c:pt>
                <c:pt idx="692">
                  <c:v>53.6621803803216</c:v>
                </c:pt>
                <c:pt idx="693">
                  <c:v>92.1766014538899</c:v>
                </c:pt>
                <c:pt idx="694">
                  <c:v>63.3401789948392</c:v>
                </c:pt>
                <c:pt idx="695">
                  <c:v>45.6084123783077</c:v>
                </c:pt>
                <c:pt idx="696">
                  <c:v>55.1003056287209</c:v>
                </c:pt>
                <c:pt idx="697">
                  <c:v>51.2515005629985</c:v>
                </c:pt>
                <c:pt idx="698">
                  <c:v>77.2691409433046</c:v>
                </c:pt>
                <c:pt idx="699">
                  <c:v>78.8210792977988</c:v>
                </c:pt>
                <c:pt idx="700">
                  <c:v>47.9708934548562</c:v>
                </c:pt>
                <c:pt idx="701">
                  <c:v>75.6025855806859</c:v>
                </c:pt>
                <c:pt idx="702">
                  <c:v>53.9192023698606</c:v>
                </c:pt>
                <c:pt idx="703">
                  <c:v>61.580437412973</c:v>
                </c:pt>
                <c:pt idx="704">
                  <c:v>37.7803887336468</c:v>
                </c:pt>
                <c:pt idx="705">
                  <c:v>53.0439974239442</c:v>
                </c:pt>
                <c:pt idx="706">
                  <c:v>53.1982789129341</c:v>
                </c:pt>
                <c:pt idx="707">
                  <c:v>39.6607782758981</c:v>
                </c:pt>
                <c:pt idx="708">
                  <c:v>48.6845702410842</c:v>
                </c:pt>
                <c:pt idx="709">
                  <c:v>55.3264045231854</c:v>
                </c:pt>
                <c:pt idx="710">
                  <c:v>35.4350321830336</c:v>
                </c:pt>
                <c:pt idx="711">
                  <c:v>45.3839771383889</c:v>
                </c:pt>
                <c:pt idx="712">
                  <c:v>56.2055480529323</c:v>
                </c:pt>
                <c:pt idx="713">
                  <c:v>68.7031478153068</c:v>
                </c:pt>
                <c:pt idx="714">
                  <c:v>44.3392102119944</c:v>
                </c:pt>
                <c:pt idx="715">
                  <c:v>57.0594331458767</c:v>
                </c:pt>
                <c:pt idx="716">
                  <c:v>53.2306837053654</c:v>
                </c:pt>
                <c:pt idx="717">
                  <c:v>36.9099206569315</c:v>
                </c:pt>
                <c:pt idx="718">
                  <c:v>14.4343730603023</c:v>
                </c:pt>
                <c:pt idx="719">
                  <c:v>53.6824848549996</c:v>
                </c:pt>
                <c:pt idx="720">
                  <c:v>57.2289334442653</c:v>
                </c:pt>
                <c:pt idx="721">
                  <c:v>57.8556396372259</c:v>
                </c:pt>
                <c:pt idx="722">
                  <c:v>39.2547913237648</c:v>
                </c:pt>
                <c:pt idx="723">
                  <c:v>51.155393620977</c:v>
                </c:pt>
                <c:pt idx="724">
                  <c:v>58.7893771440537</c:v>
                </c:pt>
                <c:pt idx="725">
                  <c:v>29.1136585163413</c:v>
                </c:pt>
                <c:pt idx="726">
                  <c:v>79.3016567128846</c:v>
                </c:pt>
                <c:pt idx="727">
                  <c:v>26.0464267652725</c:v>
                </c:pt>
                <c:pt idx="728">
                  <c:v>51.7706281524235</c:v>
                </c:pt>
                <c:pt idx="729">
                  <c:v>56.0055893268925</c:v>
                </c:pt>
                <c:pt idx="730">
                  <c:v>59.2388939626631</c:v>
                </c:pt>
                <c:pt idx="731">
                  <c:v>43.1328595711326</c:v>
                </c:pt>
                <c:pt idx="732">
                  <c:v>30.1964600692672</c:v>
                </c:pt>
                <c:pt idx="733">
                  <c:v>48.0848003401497</c:v>
                </c:pt>
                <c:pt idx="734">
                  <c:v>62.6321061465183</c:v>
                </c:pt>
                <c:pt idx="735">
                  <c:v>33.5561847831045</c:v>
                </c:pt>
                <c:pt idx="736">
                  <c:v>44.198298062301</c:v>
                </c:pt>
                <c:pt idx="737">
                  <c:v>72.5129623896986</c:v>
                </c:pt>
                <c:pt idx="738">
                  <c:v>73.9093759341834</c:v>
                </c:pt>
                <c:pt idx="739">
                  <c:v>94.8302141894529</c:v>
                </c:pt>
                <c:pt idx="740">
                  <c:v>63.2910115780588</c:v>
                </c:pt>
                <c:pt idx="741">
                  <c:v>63.6652119233433</c:v>
                </c:pt>
                <c:pt idx="742">
                  <c:v>68.2862522256904</c:v>
                </c:pt>
                <c:pt idx="743">
                  <c:v>59.2570585693618</c:v>
                </c:pt>
                <c:pt idx="744">
                  <c:v>56.1474555019029</c:v>
                </c:pt>
                <c:pt idx="745">
                  <c:v>67.506869567488</c:v>
                </c:pt>
                <c:pt idx="746">
                  <c:v>40.3796548452538</c:v>
                </c:pt>
                <c:pt idx="747">
                  <c:v>67.3177889256535</c:v>
                </c:pt>
                <c:pt idx="748">
                  <c:v>37.2739924811418</c:v>
                </c:pt>
                <c:pt idx="749">
                  <c:v>69.0925670536545</c:v>
                </c:pt>
                <c:pt idx="750">
                  <c:v>58.6308170537263</c:v>
                </c:pt>
                <c:pt idx="751">
                  <c:v>63.4128890032993</c:v>
                </c:pt>
                <c:pt idx="752">
                  <c:v>80.3268747642285</c:v>
                </c:pt>
                <c:pt idx="753">
                  <c:v>46.6239513512121</c:v>
                </c:pt>
                <c:pt idx="754">
                  <c:v>64.4996752894999</c:v>
                </c:pt>
                <c:pt idx="755">
                  <c:v>52.9940733896161</c:v>
                </c:pt>
                <c:pt idx="756">
                  <c:v>49.2938081621897</c:v>
                </c:pt>
                <c:pt idx="757">
                  <c:v>36.2549476267587</c:v>
                </c:pt>
                <c:pt idx="758">
                  <c:v>49.1498610739596</c:v>
                </c:pt>
                <c:pt idx="759">
                  <c:v>55.2400625710802</c:v>
                </c:pt>
                <c:pt idx="760">
                  <c:v>43.0900692791467</c:v>
                </c:pt>
                <c:pt idx="761">
                  <c:v>50.7008176769843</c:v>
                </c:pt>
                <c:pt idx="762">
                  <c:v>59.4205307373213</c:v>
                </c:pt>
                <c:pt idx="763">
                  <c:v>69.7529820169941</c:v>
                </c:pt>
                <c:pt idx="764">
                  <c:v>55.8186113892498</c:v>
                </c:pt>
                <c:pt idx="765">
                  <c:v>67.6582399166947</c:v>
                </c:pt>
                <c:pt idx="766">
                  <c:v>69.2210382842139</c:v>
                </c:pt>
                <c:pt idx="767">
                  <c:v>57.0205122000153</c:v>
                </c:pt>
                <c:pt idx="768">
                  <c:v>76.2406794717419</c:v>
                </c:pt>
                <c:pt idx="769">
                  <c:v>58.647216857116</c:v>
                </c:pt>
                <c:pt idx="770">
                  <c:v>57.8720408192593</c:v>
                </c:pt>
                <c:pt idx="771">
                  <c:v>63.83606606672</c:v>
                </c:pt>
                <c:pt idx="772">
                  <c:v>57.2812889324206</c:v>
                </c:pt>
                <c:pt idx="773">
                  <c:v>49.9863386570303</c:v>
                </c:pt>
                <c:pt idx="774">
                  <c:v>40.5017041578932</c:v>
                </c:pt>
                <c:pt idx="775">
                  <c:v>56.3820171731318</c:v>
                </c:pt>
                <c:pt idx="776">
                  <c:v>62.3130642194831</c:v>
                </c:pt>
                <c:pt idx="777">
                  <c:v>67.0746514072692</c:v>
                </c:pt>
                <c:pt idx="778">
                  <c:v>71.8577583388114</c:v>
                </c:pt>
                <c:pt idx="779">
                  <c:v>37.8138691846367</c:v>
                </c:pt>
                <c:pt idx="780">
                  <c:v>49.8713816080958</c:v>
                </c:pt>
                <c:pt idx="781">
                  <c:v>38.1557577182333</c:v>
                </c:pt>
                <c:pt idx="782">
                  <c:v>37.5753575177153</c:v>
                </c:pt>
                <c:pt idx="783">
                  <c:v>82.6313185278504</c:v>
                </c:pt>
                <c:pt idx="784">
                  <c:v>55.3811736927512</c:v>
                </c:pt>
                <c:pt idx="785">
                  <c:v>62.6202153834004</c:v>
                </c:pt>
                <c:pt idx="786">
                  <c:v>64.5134160944054</c:v>
                </c:pt>
                <c:pt idx="787">
                  <c:v>68.9641089773374</c:v>
                </c:pt>
                <c:pt idx="788">
                  <c:v>69.9831002200203</c:v>
                </c:pt>
                <c:pt idx="789">
                  <c:v>69.7175027294179</c:v>
                </c:pt>
                <c:pt idx="790">
                  <c:v>69.1596218318686</c:v>
                </c:pt>
                <c:pt idx="791">
                  <c:v>54.1561869604946</c:v>
                </c:pt>
                <c:pt idx="792">
                  <c:v>55.7211815710962</c:v>
                </c:pt>
                <c:pt idx="793">
                  <c:v>50.2594653131766</c:v>
                </c:pt>
                <c:pt idx="794">
                  <c:v>61.7575999928912</c:v>
                </c:pt>
                <c:pt idx="795">
                  <c:v>51.1469662841596</c:v>
                </c:pt>
                <c:pt idx="796">
                  <c:v>65.1110217628064</c:v>
                </c:pt>
                <c:pt idx="797">
                  <c:v>58.897883792607</c:v>
                </c:pt>
                <c:pt idx="798">
                  <c:v>52.1534217833368</c:v>
                </c:pt>
                <c:pt idx="799">
                  <c:v>68.8915602132781</c:v>
                </c:pt>
                <c:pt idx="800">
                  <c:v>69.585588247028</c:v>
                </c:pt>
                <c:pt idx="801">
                  <c:v>90.6141950207003</c:v>
                </c:pt>
                <c:pt idx="802">
                  <c:v>59.7804386871404</c:v>
                </c:pt>
                <c:pt idx="803">
                  <c:v>62.5323552893512</c:v>
                </c:pt>
                <c:pt idx="804">
                  <c:v>70.4904443443913</c:v>
                </c:pt>
                <c:pt idx="805">
                  <c:v>69.2525912546428</c:v>
                </c:pt>
                <c:pt idx="806">
                  <c:v>72.200719902317</c:v>
                </c:pt>
                <c:pt idx="807">
                  <c:v>41.7525027083193</c:v>
                </c:pt>
                <c:pt idx="808">
                  <c:v>64.873148251977</c:v>
                </c:pt>
                <c:pt idx="809">
                  <c:v>64.0592938060939</c:v>
                </c:pt>
                <c:pt idx="810">
                  <c:v>59.0072929586842</c:v>
                </c:pt>
                <c:pt idx="811">
                  <c:v>62.6734275258509</c:v>
                </c:pt>
                <c:pt idx="812">
                  <c:v>67.2643288084279</c:v>
                </c:pt>
                <c:pt idx="813">
                  <c:v>49.6531782627085</c:v>
                </c:pt>
                <c:pt idx="814">
                  <c:v>50.4581752611824</c:v>
                </c:pt>
                <c:pt idx="815">
                  <c:v>70.8283969429047</c:v>
                </c:pt>
                <c:pt idx="816">
                  <c:v>36.5941181751478</c:v>
                </c:pt>
                <c:pt idx="817">
                  <c:v>64.0402938298701</c:v>
                </c:pt>
                <c:pt idx="818">
                  <c:v>61.700334255008</c:v>
                </c:pt>
                <c:pt idx="819">
                  <c:v>48.6048561719512</c:v>
                </c:pt>
                <c:pt idx="820">
                  <c:v>54.3008402094746</c:v>
                </c:pt>
                <c:pt idx="821">
                  <c:v>59.6351875979623</c:v>
                </c:pt>
                <c:pt idx="822">
                  <c:v>68.8895980620959</c:v>
                </c:pt>
                <c:pt idx="823">
                  <c:v>52.0078673731996</c:v>
                </c:pt>
                <c:pt idx="824">
                  <c:v>60.4701455005015</c:v>
                </c:pt>
                <c:pt idx="825">
                  <c:v>61.7958833563866</c:v>
                </c:pt>
                <c:pt idx="826">
                  <c:v>55.4383381764392</c:v>
                </c:pt>
                <c:pt idx="827">
                  <c:v>52.2142823218455</c:v>
                </c:pt>
                <c:pt idx="828">
                  <c:v>45.2520363340599</c:v>
                </c:pt>
                <c:pt idx="829">
                  <c:v>65.9532487712192</c:v>
                </c:pt>
                <c:pt idx="830">
                  <c:v>27.3281221236068</c:v>
                </c:pt>
                <c:pt idx="831">
                  <c:v>55.5362529647536</c:v>
                </c:pt>
                <c:pt idx="832">
                  <c:v>48.6998706997853</c:v>
                </c:pt>
                <c:pt idx="833">
                  <c:v>59.7894862525913</c:v>
                </c:pt>
                <c:pt idx="834">
                  <c:v>74.6371108082182</c:v>
                </c:pt>
                <c:pt idx="835">
                  <c:v>61.9117993414394</c:v>
                </c:pt>
                <c:pt idx="836">
                  <c:v>89.5241315089231</c:v>
                </c:pt>
                <c:pt idx="837">
                  <c:v>50.891053693132</c:v>
                </c:pt>
                <c:pt idx="838">
                  <c:v>78.2972148959561</c:v>
                </c:pt>
                <c:pt idx="839">
                  <c:v>53.3749353213147</c:v>
                </c:pt>
                <c:pt idx="840">
                  <c:v>73.7327639822547</c:v>
                </c:pt>
                <c:pt idx="841">
                  <c:v>80.5182208222267</c:v>
                </c:pt>
                <c:pt idx="842">
                  <c:v>62.4625656740023</c:v>
                </c:pt>
                <c:pt idx="843">
                  <c:v>70.824492831576</c:v>
                </c:pt>
                <c:pt idx="844">
                  <c:v>69.4226710198729</c:v>
                </c:pt>
                <c:pt idx="845">
                  <c:v>57.3504492521572</c:v>
                </c:pt>
                <c:pt idx="846">
                  <c:v>77.423485092162</c:v>
                </c:pt>
                <c:pt idx="847">
                  <c:v>52.0089641566911</c:v>
                </c:pt>
                <c:pt idx="848">
                  <c:v>80.7470350288165</c:v>
                </c:pt>
                <c:pt idx="849">
                  <c:v>63.0039447549028</c:v>
                </c:pt>
                <c:pt idx="850">
                  <c:v>74.6358402033545</c:v>
                </c:pt>
                <c:pt idx="851">
                  <c:v>63.0522125739859</c:v>
                </c:pt>
                <c:pt idx="852">
                  <c:v>66.8469402227737</c:v>
                </c:pt>
                <c:pt idx="853">
                  <c:v>66.5330417944415</c:v>
                </c:pt>
                <c:pt idx="854">
                  <c:v>56.0826104140095</c:v>
                </c:pt>
                <c:pt idx="855">
                  <c:v>66.4812052611853</c:v>
                </c:pt>
                <c:pt idx="856">
                  <c:v>69.5712875282421</c:v>
                </c:pt>
                <c:pt idx="857">
                  <c:v>58.3385385883612</c:v>
                </c:pt>
                <c:pt idx="858">
                  <c:v>45.0332408701715</c:v>
                </c:pt>
                <c:pt idx="859">
                  <c:v>85.9502322937199</c:v>
                </c:pt>
                <c:pt idx="860">
                  <c:v>58.6781360749952</c:v>
                </c:pt>
                <c:pt idx="861">
                  <c:v>80.2567769057949</c:v>
                </c:pt>
                <c:pt idx="862">
                  <c:v>71.1411779239178</c:v>
                </c:pt>
                <c:pt idx="863">
                  <c:v>79.5998479850752</c:v>
                </c:pt>
                <c:pt idx="864">
                  <c:v>50.3566881389926</c:v>
                </c:pt>
                <c:pt idx="865">
                  <c:v>44.1231148922217</c:v>
                </c:pt>
                <c:pt idx="866">
                  <c:v>50.5875351026787</c:v>
                </c:pt>
                <c:pt idx="867">
                  <c:v>44.6986797574087</c:v>
                </c:pt>
                <c:pt idx="868">
                  <c:v>62.8433084838692</c:v>
                </c:pt>
                <c:pt idx="869">
                  <c:v>61.727529351861</c:v>
                </c:pt>
                <c:pt idx="870">
                  <c:v>72.3542926240618</c:v>
                </c:pt>
                <c:pt idx="871">
                  <c:v>85.6205416551674</c:v>
                </c:pt>
                <c:pt idx="872">
                  <c:v>72.5356730782987</c:v>
                </c:pt>
                <c:pt idx="873">
                  <c:v>76.3701213163015</c:v>
                </c:pt>
                <c:pt idx="874">
                  <c:v>72.7268384697469</c:v>
                </c:pt>
                <c:pt idx="875">
                  <c:v>50.053368194787</c:v>
                </c:pt>
                <c:pt idx="876">
                  <c:v>57.8830884751261</c:v>
                </c:pt>
                <c:pt idx="877">
                  <c:v>52.831597951626</c:v>
                </c:pt>
                <c:pt idx="878">
                  <c:v>46.8678906746094</c:v>
                </c:pt>
                <c:pt idx="879">
                  <c:v>68.9690219365702</c:v>
                </c:pt>
                <c:pt idx="880">
                  <c:v>53.6752758645069</c:v>
                </c:pt>
                <c:pt idx="881">
                  <c:v>65.0841842689107</c:v>
                </c:pt>
                <c:pt idx="882">
                  <c:v>72.5300388465928</c:v>
                </c:pt>
                <c:pt idx="883">
                  <c:v>68.5842911714348</c:v>
                </c:pt>
                <c:pt idx="884">
                  <c:v>85.7144943537116</c:v>
                </c:pt>
                <c:pt idx="885">
                  <c:v>80.5230474172669</c:v>
                </c:pt>
                <c:pt idx="886">
                  <c:v>50.818623493117</c:v>
                </c:pt>
                <c:pt idx="887">
                  <c:v>85.1033197937505</c:v>
                </c:pt>
                <c:pt idx="888">
                  <c:v>53.6505102817833</c:v>
                </c:pt>
                <c:pt idx="889">
                  <c:v>73.2135064831143</c:v>
                </c:pt>
                <c:pt idx="890">
                  <c:v>67.3707758178986</c:v>
                </c:pt>
                <c:pt idx="891">
                  <c:v>52.4493229231265</c:v>
                </c:pt>
                <c:pt idx="892">
                  <c:v>71.2993786984871</c:v>
                </c:pt>
                <c:pt idx="893">
                  <c:v>69.5939928518253</c:v>
                </c:pt>
                <c:pt idx="894">
                  <c:v>56.3810969946786</c:v>
                </c:pt>
                <c:pt idx="895">
                  <c:v>67.7730419945288</c:v>
                </c:pt>
                <c:pt idx="896">
                  <c:v>70.3845962285174</c:v>
                </c:pt>
                <c:pt idx="897">
                  <c:v>57.1507803699601</c:v>
                </c:pt>
                <c:pt idx="898">
                  <c:v>71.0425192818589</c:v>
                </c:pt>
                <c:pt idx="899">
                  <c:v>89.6008294422722</c:v>
                </c:pt>
                <c:pt idx="900">
                  <c:v>63.6961605798819</c:v>
                </c:pt>
                <c:pt idx="901">
                  <c:v>62.9826717474853</c:v>
                </c:pt>
                <c:pt idx="902">
                  <c:v>57.5426690752657</c:v>
                </c:pt>
                <c:pt idx="903">
                  <c:v>33.6861114605543</c:v>
                </c:pt>
                <c:pt idx="904">
                  <c:v>32.0260840174137</c:v>
                </c:pt>
                <c:pt idx="905">
                  <c:v>67.3153842321045</c:v>
                </c:pt>
                <c:pt idx="906">
                  <c:v>89.8029732114873</c:v>
                </c:pt>
                <c:pt idx="907">
                  <c:v>65.6518190454967</c:v>
                </c:pt>
                <c:pt idx="908">
                  <c:v>86.5225841640573</c:v>
                </c:pt>
                <c:pt idx="909">
                  <c:v>77.7476945022837</c:v>
                </c:pt>
                <c:pt idx="910">
                  <c:v>58.8119336512206</c:v>
                </c:pt>
                <c:pt idx="911">
                  <c:v>68.773182139519</c:v>
                </c:pt>
                <c:pt idx="912">
                  <c:v>60.1597744437301</c:v>
                </c:pt>
                <c:pt idx="913">
                  <c:v>63.5848178439466</c:v>
                </c:pt>
                <c:pt idx="914">
                  <c:v>68.5390886265419</c:v>
                </c:pt>
                <c:pt idx="915">
                  <c:v>53.6402845681599</c:v>
                </c:pt>
                <c:pt idx="916">
                  <c:v>84.5809857373097</c:v>
                </c:pt>
                <c:pt idx="917">
                  <c:v>69.1705843472264</c:v>
                </c:pt>
                <c:pt idx="918">
                  <c:v>68.1572246589709</c:v>
                </c:pt>
                <c:pt idx="919">
                  <c:v>65.8671786103438</c:v>
                </c:pt>
                <c:pt idx="920">
                  <c:v>76.5756048054121</c:v>
                </c:pt>
                <c:pt idx="921">
                  <c:v>72.3186907925872</c:v>
                </c:pt>
                <c:pt idx="922">
                  <c:v>58.1974247551841</c:v>
                </c:pt>
                <c:pt idx="923">
                  <c:v>74.2963322081652</c:v>
                </c:pt>
                <c:pt idx="924">
                  <c:v>64.6883585453804</c:v>
                </c:pt>
                <c:pt idx="925">
                  <c:v>89.6337368952788</c:v>
                </c:pt>
                <c:pt idx="926">
                  <c:v>69.029850096754</c:v>
                </c:pt>
                <c:pt idx="927">
                  <c:v>86.088361171</c:v>
                </c:pt>
                <c:pt idx="928">
                  <c:v>79.3663394146386</c:v>
                </c:pt>
                <c:pt idx="929">
                  <c:v>63.277727016344</c:v>
                </c:pt>
                <c:pt idx="930">
                  <c:v>65.3634406180398</c:v>
                </c:pt>
                <c:pt idx="931">
                  <c:v>66.2112941010396</c:v>
                </c:pt>
                <c:pt idx="932">
                  <c:v>58.3332637653001</c:v>
                </c:pt>
                <c:pt idx="933">
                  <c:v>80.552077065737</c:v>
                </c:pt>
                <c:pt idx="934">
                  <c:v>88.875510782978</c:v>
                </c:pt>
                <c:pt idx="935">
                  <c:v>78.901370346714</c:v>
                </c:pt>
                <c:pt idx="936">
                  <c:v>81.6216871731108</c:v>
                </c:pt>
                <c:pt idx="937">
                  <c:v>73.8046342435488</c:v>
                </c:pt>
                <c:pt idx="938">
                  <c:v>72.5371867584461</c:v>
                </c:pt>
                <c:pt idx="939">
                  <c:v>60.7681314081514</c:v>
                </c:pt>
                <c:pt idx="940">
                  <c:v>76.4975699128201</c:v>
                </c:pt>
                <c:pt idx="941">
                  <c:v>70.9492681027427</c:v>
                </c:pt>
                <c:pt idx="942">
                  <c:v>83.6271325646887</c:v>
                </c:pt>
                <c:pt idx="943">
                  <c:v>62.5028027625281</c:v>
                </c:pt>
                <c:pt idx="944">
                  <c:v>89.6222652551086</c:v>
                </c:pt>
                <c:pt idx="945">
                  <c:v>56.1555838528526</c:v>
                </c:pt>
                <c:pt idx="946">
                  <c:v>72.6696746865012</c:v>
                </c:pt>
                <c:pt idx="947">
                  <c:v>63.6915904529263</c:v>
                </c:pt>
                <c:pt idx="948">
                  <c:v>46.6579523909351</c:v>
                </c:pt>
                <c:pt idx="949">
                  <c:v>73.6837982272756</c:v>
                </c:pt>
                <c:pt idx="950">
                  <c:v>73.1388614743136</c:v>
                </c:pt>
                <c:pt idx="951">
                  <c:v>69.3085327453933</c:v>
                </c:pt>
                <c:pt idx="952">
                  <c:v>76.9888123107637</c:v>
                </c:pt>
                <c:pt idx="953">
                  <c:v>85.8467902037571</c:v>
                </c:pt>
                <c:pt idx="954">
                  <c:v>95.308210169645</c:v>
                </c:pt>
                <c:pt idx="955">
                  <c:v>80.828533449155</c:v>
                </c:pt>
                <c:pt idx="956">
                  <c:v>73.0322727702963</c:v>
                </c:pt>
                <c:pt idx="957">
                  <c:v>63.5483590117872</c:v>
                </c:pt>
                <c:pt idx="958">
                  <c:v>66.5763066910437</c:v>
                </c:pt>
                <c:pt idx="959">
                  <c:v>79.5492413142826</c:v>
                </c:pt>
                <c:pt idx="960">
                  <c:v>73.2587742059876</c:v>
                </c:pt>
                <c:pt idx="961">
                  <c:v>52.2170938418</c:v>
                </c:pt>
                <c:pt idx="962">
                  <c:v>77.1239924114947</c:v>
                </c:pt>
                <c:pt idx="963">
                  <c:v>78.7164828792115</c:v>
                </c:pt>
                <c:pt idx="964">
                  <c:v>71.5911811302861</c:v>
                </c:pt>
                <c:pt idx="965">
                  <c:v>86.1900974930953</c:v>
                </c:pt>
                <c:pt idx="966">
                  <c:v>67.0893811936807</c:v>
                </c:pt>
                <c:pt idx="967">
                  <c:v>71.1903220644389</c:v>
                </c:pt>
                <c:pt idx="968">
                  <c:v>77.4224153129094</c:v>
                </c:pt>
                <c:pt idx="969">
                  <c:v>91.9822297948319</c:v>
                </c:pt>
                <c:pt idx="970">
                  <c:v>53.1093277112025</c:v>
                </c:pt>
                <c:pt idx="971">
                  <c:v>68.9729908199403</c:v>
                </c:pt>
                <c:pt idx="972">
                  <c:v>70.186767948592</c:v>
                </c:pt>
                <c:pt idx="973">
                  <c:v>64.4327774593389</c:v>
                </c:pt>
                <c:pt idx="974">
                  <c:v>66.8502042749122</c:v>
                </c:pt>
                <c:pt idx="975">
                  <c:v>88.4602837414197</c:v>
                </c:pt>
                <c:pt idx="976">
                  <c:v>83.8299078415367</c:v>
                </c:pt>
                <c:pt idx="977">
                  <c:v>89.2717277887497</c:v>
                </c:pt>
                <c:pt idx="978">
                  <c:v>70.5249586237003</c:v>
                </c:pt>
                <c:pt idx="979">
                  <c:v>98.8666473058743</c:v>
                </c:pt>
                <c:pt idx="980">
                  <c:v>44.7196110034997</c:v>
                </c:pt>
                <c:pt idx="981">
                  <c:v>74.8771958731325</c:v>
                </c:pt>
                <c:pt idx="982">
                  <c:v>72.195921920883</c:v>
                </c:pt>
                <c:pt idx="983">
                  <c:v>83.146709446548</c:v>
                </c:pt>
                <c:pt idx="984">
                  <c:v>68.2601207034978</c:v>
                </c:pt>
                <c:pt idx="985">
                  <c:v>86.1919208795503</c:v>
                </c:pt>
                <c:pt idx="986">
                  <c:v>34.1021745665353</c:v>
                </c:pt>
                <c:pt idx="987">
                  <c:v>54.440815821886</c:v>
                </c:pt>
                <c:pt idx="988">
                  <c:v>66.4929409783396</c:v>
                </c:pt>
                <c:pt idx="989">
                  <c:v>61.6872078280242</c:v>
                </c:pt>
                <c:pt idx="990">
                  <c:v>66.3116033475612</c:v>
                </c:pt>
                <c:pt idx="991">
                  <c:v>80.0104199987925</c:v>
                </c:pt>
                <c:pt idx="992">
                  <c:v>100.661398546505</c:v>
                </c:pt>
                <c:pt idx="993">
                  <c:v>60.5390933737239</c:v>
                </c:pt>
                <c:pt idx="994">
                  <c:v>75.1550797170602</c:v>
                </c:pt>
                <c:pt idx="995">
                  <c:v>86.7620923050833</c:v>
                </c:pt>
                <c:pt idx="996">
                  <c:v>67.7415019943012</c:v>
                </c:pt>
                <c:pt idx="997">
                  <c:v>78.5210979420374</c:v>
                </c:pt>
                <c:pt idx="998">
                  <c:v>68.9101069530935</c:v>
                </c:pt>
                <c:pt idx="999">
                  <c:v>95.066738277324</c:v>
                </c:pt>
                <c:pt idx="1000">
                  <c:v>79.8666703659058</c:v>
                </c:pt>
                <c:pt idx="1001">
                  <c:v>96.3052749491918</c:v>
                </c:pt>
                <c:pt idx="1002">
                  <c:v>71.7635246914334</c:v>
                </c:pt>
                <c:pt idx="1003">
                  <c:v>76.7075521624511</c:v>
                </c:pt>
                <c:pt idx="1004">
                  <c:v>77.5631848286847</c:v>
                </c:pt>
                <c:pt idx="1005">
                  <c:v>78.4061459752969</c:v>
                </c:pt>
                <c:pt idx="1006">
                  <c:v>88.3217275690779</c:v>
                </c:pt>
                <c:pt idx="1007">
                  <c:v>68.0638258674443</c:v>
                </c:pt>
                <c:pt idx="1008">
                  <c:v>87.2285269186722</c:v>
                </c:pt>
                <c:pt idx="1009">
                  <c:v>70.0887432612129</c:v>
                </c:pt>
                <c:pt idx="1010">
                  <c:v>70.0356767445471</c:v>
                </c:pt>
                <c:pt idx="1011">
                  <c:v>67.1190077696456</c:v>
                </c:pt>
                <c:pt idx="1012">
                  <c:v>60.6892173557513</c:v>
                </c:pt>
                <c:pt idx="1013">
                  <c:v>83.6242747977383</c:v>
                </c:pt>
                <c:pt idx="1014">
                  <c:v>71.7047468751792</c:v>
                </c:pt>
                <c:pt idx="1015">
                  <c:v>66.3483265445661</c:v>
                </c:pt>
                <c:pt idx="1016">
                  <c:v>85.0649632988827</c:v>
                </c:pt>
                <c:pt idx="1017">
                  <c:v>82.1867811110861</c:v>
                </c:pt>
                <c:pt idx="1018">
                  <c:v>71.0772592730253</c:v>
                </c:pt>
                <c:pt idx="1019">
                  <c:v>66.6108621260423</c:v>
                </c:pt>
                <c:pt idx="1020">
                  <c:v>83.1671205842647</c:v>
                </c:pt>
                <c:pt idx="1021">
                  <c:v>71.9236883303477</c:v>
                </c:pt>
                <c:pt idx="1022">
                  <c:v>78.4026066826893</c:v>
                </c:pt>
                <c:pt idx="1023">
                  <c:v>74.9174183379088</c:v>
                </c:pt>
                <c:pt idx="1024">
                  <c:v>74.2356933970817</c:v>
                </c:pt>
                <c:pt idx="1025">
                  <c:v>73.1368046223301</c:v>
                </c:pt>
                <c:pt idx="1026">
                  <c:v>77.4045613834056</c:v>
                </c:pt>
                <c:pt idx="1027">
                  <c:v>69.5029198000632</c:v>
                </c:pt>
                <c:pt idx="1028">
                  <c:v>53.3734440570411</c:v>
                </c:pt>
                <c:pt idx="1029">
                  <c:v>77.5090903231587</c:v>
                </c:pt>
                <c:pt idx="1030">
                  <c:v>65.6257021519337</c:v>
                </c:pt>
                <c:pt idx="1031">
                  <c:v>85.1454362860551</c:v>
                </c:pt>
                <c:pt idx="1032">
                  <c:v>92.7200245891012</c:v>
                </c:pt>
                <c:pt idx="1033">
                  <c:v>74.3792473140641</c:v>
                </c:pt>
                <c:pt idx="1034">
                  <c:v>78.9952279467054</c:v>
                </c:pt>
                <c:pt idx="1035">
                  <c:v>75.7635099035423</c:v>
                </c:pt>
                <c:pt idx="1036">
                  <c:v>73.5209600607732</c:v>
                </c:pt>
                <c:pt idx="1037">
                  <c:v>75.2843039735384</c:v>
                </c:pt>
                <c:pt idx="1038">
                  <c:v>85.9878108354673</c:v>
                </c:pt>
                <c:pt idx="1039">
                  <c:v>79.0994583730685</c:v>
                </c:pt>
                <c:pt idx="1040">
                  <c:v>87.4145750369358</c:v>
                </c:pt>
                <c:pt idx="1041">
                  <c:v>78.0949675951844</c:v>
                </c:pt>
                <c:pt idx="1042">
                  <c:v>90.3256642560229</c:v>
                </c:pt>
                <c:pt idx="1043">
                  <c:v>75.0227888431248</c:v>
                </c:pt>
                <c:pt idx="1044">
                  <c:v>93.746421213761</c:v>
                </c:pt>
                <c:pt idx="1045">
                  <c:v>85.4605957863066</c:v>
                </c:pt>
                <c:pt idx="1046">
                  <c:v>74.716509312246</c:v>
                </c:pt>
                <c:pt idx="1047">
                  <c:v>80.772738399873</c:v>
                </c:pt>
                <c:pt idx="1048">
                  <c:v>66.6811258865685</c:v>
                </c:pt>
                <c:pt idx="1049">
                  <c:v>71.099061025576</c:v>
                </c:pt>
                <c:pt idx="1050">
                  <c:v>77.4652698865634</c:v>
                </c:pt>
                <c:pt idx="1051">
                  <c:v>75.3851428038631</c:v>
                </c:pt>
                <c:pt idx="1052">
                  <c:v>95.8460983848334</c:v>
                </c:pt>
                <c:pt idx="1053">
                  <c:v>84.7422509775086</c:v>
                </c:pt>
                <c:pt idx="1054">
                  <c:v>64.0932921411311</c:v>
                </c:pt>
                <c:pt idx="1055">
                  <c:v>80.4284330096892</c:v>
                </c:pt>
                <c:pt idx="1056">
                  <c:v>69.6088515193855</c:v>
                </c:pt>
                <c:pt idx="1057">
                  <c:v>76.6427802141642</c:v>
                </c:pt>
                <c:pt idx="1058">
                  <c:v>92.4471083988041</c:v>
                </c:pt>
                <c:pt idx="1059">
                  <c:v>91.7943770345489</c:v>
                </c:pt>
                <c:pt idx="1060">
                  <c:v>78.909584672063</c:v>
                </c:pt>
                <c:pt idx="1061">
                  <c:v>97.9864181226807</c:v>
                </c:pt>
                <c:pt idx="1062">
                  <c:v>76.3852421015552</c:v>
                </c:pt>
                <c:pt idx="1063">
                  <c:v>88.4164805230276</c:v>
                </c:pt>
                <c:pt idx="1064">
                  <c:v>92.4832836283702</c:v>
                </c:pt>
                <c:pt idx="1065">
                  <c:v>72.3034154635563</c:v>
                </c:pt>
                <c:pt idx="1066">
                  <c:v>73.4592379239041</c:v>
                </c:pt>
                <c:pt idx="1067">
                  <c:v>73.0296978780264</c:v>
                </c:pt>
                <c:pt idx="1068">
                  <c:v>83.639551758373</c:v>
                </c:pt>
                <c:pt idx="1069">
                  <c:v>78.0503552953385</c:v>
                </c:pt>
                <c:pt idx="1070">
                  <c:v>73.6323644579997</c:v>
                </c:pt>
                <c:pt idx="1071">
                  <c:v>102.487124471923</c:v>
                </c:pt>
                <c:pt idx="1072">
                  <c:v>75.2122555039057</c:v>
                </c:pt>
                <c:pt idx="1073">
                  <c:v>76.0458300684575</c:v>
                </c:pt>
                <c:pt idx="1074">
                  <c:v>65.6967595711698</c:v>
                </c:pt>
                <c:pt idx="1075">
                  <c:v>72.4980916505134</c:v>
                </c:pt>
                <c:pt idx="1076">
                  <c:v>68.5513862370419</c:v>
                </c:pt>
                <c:pt idx="1077">
                  <c:v>86.165055198383</c:v>
                </c:pt>
                <c:pt idx="1078">
                  <c:v>101.530954181152</c:v>
                </c:pt>
                <c:pt idx="1079">
                  <c:v>92.0015438438437</c:v>
                </c:pt>
                <c:pt idx="1080">
                  <c:v>90.8790107324086</c:v>
                </c:pt>
                <c:pt idx="1081">
                  <c:v>102.705058168999</c:v>
                </c:pt>
                <c:pt idx="1082">
                  <c:v>81.9126328650463</c:v>
                </c:pt>
                <c:pt idx="1083">
                  <c:v>61.8126676066713</c:v>
                </c:pt>
                <c:pt idx="1084">
                  <c:v>85.4605054333395</c:v>
                </c:pt>
                <c:pt idx="1085">
                  <c:v>79.0912798027562</c:v>
                </c:pt>
                <c:pt idx="1086">
                  <c:v>87.2814713692946</c:v>
                </c:pt>
                <c:pt idx="1087">
                  <c:v>74.4467000294386</c:v>
                </c:pt>
                <c:pt idx="1088">
                  <c:v>73.8323821384075</c:v>
                </c:pt>
                <c:pt idx="1089">
                  <c:v>67.7412385237561</c:v>
                </c:pt>
                <c:pt idx="1090">
                  <c:v>72.2549810810456</c:v>
                </c:pt>
                <c:pt idx="1091">
                  <c:v>91.4249639031253</c:v>
                </c:pt>
                <c:pt idx="1092">
                  <c:v>83.3467652515499</c:v>
                </c:pt>
                <c:pt idx="1093">
                  <c:v>80.0872684760935</c:v>
                </c:pt>
                <c:pt idx="1094">
                  <c:v>52.4287663362018</c:v>
                </c:pt>
                <c:pt idx="1095">
                  <c:v>92.5876952993951</c:v>
                </c:pt>
                <c:pt idx="1096">
                  <c:v>50.3459437790669</c:v>
                </c:pt>
                <c:pt idx="1097">
                  <c:v>61.8721282017661</c:v>
                </c:pt>
                <c:pt idx="1098">
                  <c:v>72.8532111404916</c:v>
                </c:pt>
                <c:pt idx="1099">
                  <c:v>72.0888160123063</c:v>
                </c:pt>
                <c:pt idx="1100">
                  <c:v>58.7144886953223</c:v>
                </c:pt>
                <c:pt idx="1101">
                  <c:v>91.0637444996193</c:v>
                </c:pt>
                <c:pt idx="1102">
                  <c:v>73.7066314966319</c:v>
                </c:pt>
                <c:pt idx="1103">
                  <c:v>77.6701494484197</c:v>
                </c:pt>
                <c:pt idx="1104">
                  <c:v>75.4747995478394</c:v>
                </c:pt>
                <c:pt idx="1105">
                  <c:v>72.4597704407651</c:v>
                </c:pt>
                <c:pt idx="1106">
                  <c:v>80.4957290234833</c:v>
                </c:pt>
                <c:pt idx="1107">
                  <c:v>60.7958393812233</c:v>
                </c:pt>
                <c:pt idx="1108">
                  <c:v>91.022863205715</c:v>
                </c:pt>
                <c:pt idx="1109">
                  <c:v>64.7817286114458</c:v>
                </c:pt>
                <c:pt idx="1110">
                  <c:v>77.4829301526126</c:v>
                </c:pt>
                <c:pt idx="1111">
                  <c:v>62.2062171609018</c:v>
                </c:pt>
                <c:pt idx="1112">
                  <c:v>77.3852661967753</c:v>
                </c:pt>
                <c:pt idx="1113">
                  <c:v>69.6881373543905</c:v>
                </c:pt>
                <c:pt idx="1114">
                  <c:v>43.2394569005669</c:v>
                </c:pt>
                <c:pt idx="1115">
                  <c:v>100.536173748732</c:v>
                </c:pt>
                <c:pt idx="1116">
                  <c:v>81.0075169442155</c:v>
                </c:pt>
                <c:pt idx="1117">
                  <c:v>95.4932272268819</c:v>
                </c:pt>
                <c:pt idx="1118">
                  <c:v>89.8278577211549</c:v>
                </c:pt>
                <c:pt idx="1119">
                  <c:v>55.5114881808531</c:v>
                </c:pt>
                <c:pt idx="1120">
                  <c:v>79.8290654367678</c:v>
                </c:pt>
                <c:pt idx="1121">
                  <c:v>76.6702630281547</c:v>
                </c:pt>
                <c:pt idx="1122">
                  <c:v>73.2175575981202</c:v>
                </c:pt>
                <c:pt idx="1123">
                  <c:v>114.073767013607</c:v>
                </c:pt>
                <c:pt idx="1124">
                  <c:v>91.7239643859457</c:v>
                </c:pt>
                <c:pt idx="1125">
                  <c:v>67.6973915151575</c:v>
                </c:pt>
                <c:pt idx="1126">
                  <c:v>1233.18102636087</c:v>
                </c:pt>
                <c:pt idx="1127">
                  <c:v>89.6945604393086</c:v>
                </c:pt>
                <c:pt idx="1128">
                  <c:v>87.2693256560845</c:v>
                </c:pt>
                <c:pt idx="1129">
                  <c:v>91.0939003777664</c:v>
                </c:pt>
                <c:pt idx="1130">
                  <c:v>105.949390450424</c:v>
                </c:pt>
                <c:pt idx="1131">
                  <c:v>77.6287315736921</c:v>
                </c:pt>
                <c:pt idx="1132">
                  <c:v>77.1700444344013</c:v>
                </c:pt>
                <c:pt idx="1133">
                  <c:v>63.6801493783559</c:v>
                </c:pt>
                <c:pt idx="1134">
                  <c:v>88.8352853304629</c:v>
                </c:pt>
                <c:pt idx="1135">
                  <c:v>75.377931398547</c:v>
                </c:pt>
                <c:pt idx="1136">
                  <c:v>85.2268193248464</c:v>
                </c:pt>
                <c:pt idx="1137">
                  <c:v>74.4527201635009</c:v>
                </c:pt>
                <c:pt idx="1138">
                  <c:v>91.8719821122717</c:v>
                </c:pt>
                <c:pt idx="1139">
                  <c:v>75.110226216547</c:v>
                </c:pt>
                <c:pt idx="1140">
                  <c:v>95.2448424319127</c:v>
                </c:pt>
                <c:pt idx="1141">
                  <c:v>78.7095326723226</c:v>
                </c:pt>
                <c:pt idx="1142">
                  <c:v>72.5966141310039</c:v>
                </c:pt>
                <c:pt idx="1143">
                  <c:v>85.0519093014188</c:v>
                </c:pt>
                <c:pt idx="1144">
                  <c:v>94.8055825440494</c:v>
                </c:pt>
                <c:pt idx="1145">
                  <c:v>79.1895585331574</c:v>
                </c:pt>
                <c:pt idx="1146">
                  <c:v>90.4138911363952</c:v>
                </c:pt>
                <c:pt idx="1147">
                  <c:v>74.8596601570324</c:v>
                </c:pt>
                <c:pt idx="1148">
                  <c:v>81.6792010154794</c:v>
                </c:pt>
                <c:pt idx="1149">
                  <c:v>81.4561095278973</c:v>
                </c:pt>
                <c:pt idx="1150">
                  <c:v>74.7747785267691</c:v>
                </c:pt>
                <c:pt idx="1151">
                  <c:v>87.9107370056431</c:v>
                </c:pt>
                <c:pt idx="1152">
                  <c:v>76.3156604905232</c:v>
                </c:pt>
                <c:pt idx="1153">
                  <c:v>109.759624104797</c:v>
                </c:pt>
                <c:pt idx="1154">
                  <c:v>57.5912276050288</c:v>
                </c:pt>
                <c:pt idx="1155">
                  <c:v>87.1725781747842</c:v>
                </c:pt>
                <c:pt idx="1156">
                  <c:v>81.9964873222009</c:v>
                </c:pt>
                <c:pt idx="1157">
                  <c:v>80.7554264188627</c:v>
                </c:pt>
                <c:pt idx="1158">
                  <c:v>85.7384387965845</c:v>
                </c:pt>
                <c:pt idx="1159">
                  <c:v>64.4761961653624</c:v>
                </c:pt>
                <c:pt idx="1160">
                  <c:v>86.5954237564371</c:v>
                </c:pt>
                <c:pt idx="1161">
                  <c:v>90.9157714629575</c:v>
                </c:pt>
                <c:pt idx="1162">
                  <c:v>106.609322308636</c:v>
                </c:pt>
                <c:pt idx="1163">
                  <c:v>70.9119313786125</c:v>
                </c:pt>
                <c:pt idx="1164">
                  <c:v>81.7565769276203</c:v>
                </c:pt>
                <c:pt idx="1165">
                  <c:v>76.9800942345177</c:v>
                </c:pt>
                <c:pt idx="1166">
                  <c:v>99.4729842478847</c:v>
                </c:pt>
                <c:pt idx="1167">
                  <c:v>94.9728777632509</c:v>
                </c:pt>
                <c:pt idx="1168">
                  <c:v>90.9243316335719</c:v>
                </c:pt>
                <c:pt idx="1169">
                  <c:v>80.0072477166953</c:v>
                </c:pt>
                <c:pt idx="1170">
                  <c:v>64.7602815478066</c:v>
                </c:pt>
                <c:pt idx="1171">
                  <c:v>78.9284315752581</c:v>
                </c:pt>
                <c:pt idx="1172">
                  <c:v>75.6754731945104</c:v>
                </c:pt>
                <c:pt idx="1173">
                  <c:v>85.1807194683809</c:v>
                </c:pt>
                <c:pt idx="1174">
                  <c:v>61.2051927675872</c:v>
                </c:pt>
                <c:pt idx="1175">
                  <c:v>96.1368649400902</c:v>
                </c:pt>
                <c:pt idx="1176">
                  <c:v>75.0843733882255</c:v>
                </c:pt>
                <c:pt idx="1177">
                  <c:v>94.42635565908</c:v>
                </c:pt>
                <c:pt idx="1178">
                  <c:v>90.9322716137877</c:v>
                </c:pt>
                <c:pt idx="1179">
                  <c:v>78.3622744900703</c:v>
                </c:pt>
                <c:pt idx="1180">
                  <c:v>97.0494420192531</c:v>
                </c:pt>
                <c:pt idx="1181">
                  <c:v>80.5834725203377</c:v>
                </c:pt>
                <c:pt idx="1182">
                  <c:v>85.5504778199432</c:v>
                </c:pt>
                <c:pt idx="1183">
                  <c:v>98.4920842111472</c:v>
                </c:pt>
                <c:pt idx="1184">
                  <c:v>87.0593639533909</c:v>
                </c:pt>
                <c:pt idx="1185">
                  <c:v>91.4506289384615</c:v>
                </c:pt>
                <c:pt idx="1186">
                  <c:v>87.5074463387352</c:v>
                </c:pt>
                <c:pt idx="1187">
                  <c:v>83.9350821827697</c:v>
                </c:pt>
                <c:pt idx="1188">
                  <c:v>86.7208928496209</c:v>
                </c:pt>
                <c:pt idx="1189">
                  <c:v>88.1635835959876</c:v>
                </c:pt>
                <c:pt idx="1190">
                  <c:v>72.6458063558385</c:v>
                </c:pt>
                <c:pt idx="1191">
                  <c:v>85.5759511273615</c:v>
                </c:pt>
                <c:pt idx="1192">
                  <c:v>86.0598979353735</c:v>
                </c:pt>
                <c:pt idx="1193">
                  <c:v>92.7472636184887</c:v>
                </c:pt>
                <c:pt idx="1194">
                  <c:v>87.6360200621502</c:v>
                </c:pt>
                <c:pt idx="1195">
                  <c:v>84.56083081771</c:v>
                </c:pt>
                <c:pt idx="1196">
                  <c:v>69.815200057629</c:v>
                </c:pt>
                <c:pt idx="1197">
                  <c:v>94.8612825258353</c:v>
                </c:pt>
                <c:pt idx="1198">
                  <c:v>80.7282927918443</c:v>
                </c:pt>
                <c:pt idx="1199">
                  <c:v>95.5965187005327</c:v>
                </c:pt>
              </c:numCache>
            </c:numRef>
          </c:yVal>
          <c:smooth val="0"/>
        </c:ser>
        <c:axId val="43975869"/>
        <c:axId val="85211955"/>
      </c:scatterChart>
      <c:valAx>
        <c:axId val="43975869"/>
        <c:scaling>
          <c:orientation val="minMax"/>
          <c:max val="360"/>
        </c:scaling>
        <c:delete val="0"/>
        <c:axPos val="b"/>
        <c:title>
          <c:tx>
            <c:rich>
              <a:bodyPr rot="0"/>
              <a:lstStyle/>
              <a:p>
                <a:pPr>
                  <a:defRPr b="1" sz="1000" spc="-1" strike="noStrike">
                    <a:solidFill>
                      <a:srgbClr val="000000"/>
                    </a:solidFill>
                    <a:uFill>
                      <a:solidFill>
                        <a:srgbClr val="ffffff"/>
                      </a:solidFill>
                    </a:uFill>
                    <a:latin typeface="Calibri"/>
                  </a:defRPr>
                </a:pPr>
                <a:r>
                  <a:rPr b="1" sz="1000" spc="-1" strike="noStrike">
                    <a:solidFill>
                      <a:srgbClr val="000000"/>
                    </a:solidFill>
                    <a:uFill>
                      <a:solidFill>
                        <a:srgbClr val="ffffff"/>
                      </a:solidFill>
                    </a:uFill>
                    <a:latin typeface="Calibri"/>
                  </a:rPr>
                  <a:t>Strain (µin/in)</a:t>
                </a:r>
              </a:p>
            </c:rich>
          </c:tx>
          <c:layout>
            <c:manualLayout>
              <c:xMode val="edge"/>
              <c:yMode val="edge"/>
              <c:x val="0.496926713947991"/>
              <c:y val="0.899606533921545"/>
            </c:manualLayout>
          </c:layout>
          <c:overlay val="0"/>
        </c:title>
        <c:numFmt formatCode="General" sourceLinked="0"/>
        <c:majorTickMark val="out"/>
        <c:minorTickMark val="none"/>
        <c:tickLblPos val="nextTo"/>
        <c:spPr>
          <a:ln>
            <a:solidFill>
              <a:srgbClr val="808080"/>
            </a:solidFill>
          </a:ln>
        </c:spPr>
        <c:txPr>
          <a:bodyPr/>
          <a:p>
            <a:pPr>
              <a:defRPr b="0" sz="1000" spc="-1" strike="noStrike">
                <a:solidFill>
                  <a:srgbClr val="000000"/>
                </a:solidFill>
                <a:uFill>
                  <a:solidFill>
                    <a:srgbClr val="ffffff"/>
                  </a:solidFill>
                </a:uFill>
                <a:latin typeface="Calibri"/>
              </a:defRPr>
            </a:pPr>
          </a:p>
        </c:txPr>
        <c:crossAx val="85211955"/>
        <c:crossesAt val="-1.5"/>
        <c:crossBetween val="midCat"/>
        <c:majorUnit val="60"/>
      </c:valAx>
      <c:valAx>
        <c:axId val="85211955"/>
        <c:scaling>
          <c:orientation val="minMax"/>
          <c:max val="100"/>
          <c:min val="0"/>
        </c:scaling>
        <c:delete val="0"/>
        <c:axPos val="l"/>
        <c:majorGridlines>
          <c:spPr>
            <a:ln>
              <a:solidFill>
                <a:srgbClr val="808080"/>
              </a:solidFill>
            </a:ln>
          </c:spPr>
        </c:majorGridlines>
        <c:title>
          <c:tx>
            <c:rich>
              <a:bodyPr rot="-5400000"/>
              <a:lstStyle/>
              <a:p>
                <a:pPr>
                  <a:defRPr b="1" sz="1000" spc="-1" strike="noStrike">
                    <a:solidFill>
                      <a:srgbClr val="000000"/>
                    </a:solidFill>
                    <a:uFill>
                      <a:solidFill>
                        <a:srgbClr val="ffffff"/>
                      </a:solidFill>
                    </a:uFill>
                    <a:latin typeface="Calibri"/>
                  </a:defRPr>
                </a:pPr>
                <a:r>
                  <a:rPr b="1" sz="1000" spc="-1" strike="noStrike">
                    <a:solidFill>
                      <a:srgbClr val="000000"/>
                    </a:solidFill>
                    <a:uFill>
                      <a:solidFill>
                        <a:srgbClr val="ffffff"/>
                      </a:solidFill>
                    </a:uFill>
                    <a:latin typeface="Calibri"/>
                  </a:rPr>
                  <a:t>Stress (MPa)</a:t>
                </a:r>
              </a:p>
            </c:rich>
          </c:tx>
          <c:layout>
            <c:manualLayout>
              <c:xMode val="edge"/>
              <c:yMode val="edge"/>
              <c:x val="0.0147754137115839"/>
              <c:y val="0.319542148563253"/>
            </c:manualLayout>
          </c:layout>
          <c:overlay val="0"/>
        </c:title>
        <c:numFmt formatCode="General" sourceLinked="0"/>
        <c:majorTickMark val="out"/>
        <c:minorTickMark val="none"/>
        <c:tickLblPos val="nextTo"/>
        <c:spPr>
          <a:ln>
            <a:solidFill>
              <a:srgbClr val="808080"/>
            </a:solidFill>
          </a:ln>
        </c:spPr>
        <c:txPr>
          <a:bodyPr/>
          <a:p>
            <a:pPr>
              <a:defRPr b="0" sz="1000" spc="-1" strike="noStrike">
                <a:solidFill>
                  <a:srgbClr val="000000"/>
                </a:solidFill>
                <a:uFill>
                  <a:solidFill>
                    <a:srgbClr val="ffffff"/>
                  </a:solidFill>
                </a:uFill>
                <a:latin typeface="Calibri"/>
              </a:defRPr>
            </a:pPr>
          </a:p>
        </c:txPr>
        <c:crossAx val="43975869"/>
        <c:crossesAt val="0"/>
        <c:crossBetween val="midCat"/>
      </c:valAx>
      <c:spPr>
        <a:solidFill>
          <a:srgbClr val="ffffff"/>
        </a:solidFill>
        <a:ln>
          <a:solidFill>
            <a:srgbClr val="000000"/>
          </a:solidFill>
        </a:ln>
      </c:spPr>
    </c:plotArea>
    <c:plotVisOnly val="1"/>
    <c:dispBlanksAs val="span"/>
  </c:chart>
  <c:spPr>
    <a:solidFill>
      <a:srgbClr val="ffffff"/>
    </a:solidFill>
    <a:ln>
      <a:solidFill>
        <a:srgbClr val="000000"/>
      </a:solid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84232365145228"/>
          <c:y val="0.00767263427109974"/>
          <c:w val="0.906362378976487"/>
          <c:h val="0.941732458578895"/>
        </c:manualLayout>
      </c:layout>
      <c:scatterChart>
        <c:scatterStyle val="line"/>
        <c:varyColors val="0"/>
        <c:ser>
          <c:idx val="0"/>
          <c:order val="0"/>
          <c:spPr>
            <a:solidFill>
              <a:srgbClr val="666699"/>
            </a:solidFill>
            <a:ln w="12600">
              <a:solidFill>
                <a:srgbClr val="666699"/>
              </a:solidFill>
              <a:round/>
            </a:ln>
          </c:spPr>
          <c:marker>
            <c:symbol val="none"/>
          </c:marker>
          <c:dLbls>
            <c:dLblPos val="r"/>
            <c:showLegendKey val="0"/>
            <c:showVal val="0"/>
            <c:showCatName val="0"/>
            <c:showSerName val="0"/>
            <c:showPercent val="0"/>
            <c:showLeaderLines val="0"/>
          </c:dLbls>
          <c:xVal>
            <c:numRef>
              <c:f>'Solutions&amp;Grade'!$A$3:$A$1002</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'Solutions&amp;Grade'!$B$3:$B$1002</c:f>
              <c:numCache>
                <c:formatCode>General</c:formatCode>
                <c:ptCount val="1000"/>
                <c:pt idx="0">
                  <c:v>6.41939504069556</c:v>
                </c:pt>
                <c:pt idx="1">
                  <c:v>7.19722255894039</c:v>
                </c:pt>
                <c:pt idx="2">
                  <c:v>6.98001815900995</c:v>
                </c:pt>
                <c:pt idx="3">
                  <c:v>6.89644435095331</c:v>
                </c:pt>
                <c:pt idx="4">
                  <c:v>6.52934141175197</c:v>
                </c:pt>
                <c:pt idx="5">
                  <c:v>7.24224009737515</c:v>
                </c:pt>
                <c:pt idx="6">
                  <c:v>7.70326893809374</c:v>
                </c:pt>
                <c:pt idx="7">
                  <c:v>7.20024593293114</c:v>
                </c:pt>
                <c:pt idx="8">
                  <c:v>7.04257800198482</c:v>
                </c:pt>
                <c:pt idx="9">
                  <c:v>6.63885187321533</c:v>
                </c:pt>
                <c:pt idx="10">
                  <c:v>6.94560820308262</c:v>
                </c:pt>
                <c:pt idx="11">
                  <c:v>6.84592311380548</c:v>
                </c:pt>
                <c:pt idx="12">
                  <c:v>7.61525193868216</c:v>
                </c:pt>
                <c:pt idx="13">
                  <c:v>7.06966584007244</c:v>
                </c:pt>
                <c:pt idx="14">
                  <c:v>7.46957442541214</c:v>
                </c:pt>
                <c:pt idx="15">
                  <c:v>7.65520003565096</c:v>
                </c:pt>
                <c:pt idx="16">
                  <c:v>6.75930739280067</c:v>
                </c:pt>
                <c:pt idx="17">
                  <c:v>6.92906800336429</c:v>
                </c:pt>
                <c:pt idx="18">
                  <c:v>7.04023366969861</c:v>
                </c:pt>
                <c:pt idx="19">
                  <c:v>7.349866277474</c:v>
                </c:pt>
                <c:pt idx="20">
                  <c:v>7.18528531820137</c:v>
                </c:pt>
                <c:pt idx="21">
                  <c:v>7.12426503293471</c:v>
                </c:pt>
                <c:pt idx="22">
                  <c:v>7.16574330467418</c:v>
                </c:pt>
                <c:pt idx="23">
                  <c:v>6.50220911073506</c:v>
                </c:pt>
                <c:pt idx="24">
                  <c:v>7.22121007153737</c:v>
                </c:pt>
                <c:pt idx="25">
                  <c:v>7.65177168932698</c:v>
                </c:pt>
                <c:pt idx="26">
                  <c:v>7.51582374160524</c:v>
                </c:pt>
                <c:pt idx="27">
                  <c:v>7.43051229468397</c:v>
                </c:pt>
                <c:pt idx="28">
                  <c:v>7.31456464768728</c:v>
                </c:pt>
                <c:pt idx="29">
                  <c:v>7.36065113239306</c:v>
                </c:pt>
                <c:pt idx="30">
                  <c:v>7.17739780269394</c:v>
                </c:pt>
                <c:pt idx="31">
                  <c:v>7.57482767356667</c:v>
                </c:pt>
                <c:pt idx="32">
                  <c:v>6.88639546432742</c:v>
                </c:pt>
                <c:pt idx="33">
                  <c:v>6.51462191030708</c:v>
                </c:pt>
                <c:pt idx="34">
                  <c:v>6.72335765510721</c:v>
                </c:pt>
                <c:pt idx="35">
                  <c:v>7.70637815914194</c:v>
                </c:pt>
                <c:pt idx="36">
                  <c:v>7.73997778462134</c:v>
                </c:pt>
                <c:pt idx="37">
                  <c:v>6.86534438298202</c:v>
                </c:pt>
                <c:pt idx="38">
                  <c:v>7.51009404742138</c:v>
                </c:pt>
                <c:pt idx="39">
                  <c:v>7.18180676880342</c:v>
                </c:pt>
                <c:pt idx="40">
                  <c:v>6.63620445360519</c:v>
                </c:pt>
                <c:pt idx="41">
                  <c:v>7.43269237673151</c:v>
                </c:pt>
                <c:pt idx="42">
                  <c:v>7.10068489914857</c:v>
                </c:pt>
                <c:pt idx="43">
                  <c:v>7.30556893076153</c:v>
                </c:pt>
                <c:pt idx="44">
                  <c:v>7.0317384186296</c:v>
                </c:pt>
                <c:pt idx="45">
                  <c:v>7.45481652378516</c:v>
                </c:pt>
                <c:pt idx="46">
                  <c:v>7.1357201087297</c:v>
                </c:pt>
                <c:pt idx="47">
                  <c:v>7.23145680311439</c:v>
                </c:pt>
                <c:pt idx="48">
                  <c:v>6.58209674600472</c:v>
                </c:pt>
                <c:pt idx="49">
                  <c:v>7.40529242445605</c:v>
                </c:pt>
                <c:pt idx="50">
                  <c:v>7.75918905842274</c:v>
                </c:pt>
                <c:pt idx="51">
                  <c:v>6.84173521146665</c:v>
                </c:pt>
                <c:pt idx="52">
                  <c:v>7.71041075105254</c:v>
                </c:pt>
                <c:pt idx="53">
                  <c:v>6.68097790291116</c:v>
                </c:pt>
                <c:pt idx="54">
                  <c:v>7.35388137064816</c:v>
                </c:pt>
                <c:pt idx="55">
                  <c:v>7.56866486265799</c:v>
                </c:pt>
                <c:pt idx="56">
                  <c:v>6.57510263526902</c:v>
                </c:pt>
                <c:pt idx="57">
                  <c:v>6.53106635082269</c:v>
                </c:pt>
                <c:pt idx="58">
                  <c:v>6.93511223091998</c:v>
                </c:pt>
                <c:pt idx="59">
                  <c:v>6.76680713935352</c:v>
                </c:pt>
                <c:pt idx="60">
                  <c:v>6.99414558144479</c:v>
                </c:pt>
                <c:pt idx="61">
                  <c:v>7.81050708297069</c:v>
                </c:pt>
                <c:pt idx="62">
                  <c:v>6.55047160206544</c:v>
                </c:pt>
                <c:pt idx="63">
                  <c:v>6.81709850639454</c:v>
                </c:pt>
                <c:pt idx="64">
                  <c:v>7.2908641201613</c:v>
                </c:pt>
                <c:pt idx="65">
                  <c:v>7.25237156550215</c:v>
                </c:pt>
                <c:pt idx="66">
                  <c:v>6.75785743342842</c:v>
                </c:pt>
                <c:pt idx="67">
                  <c:v>6.70364649512633</c:v>
                </c:pt>
                <c:pt idx="68">
                  <c:v>6.73386355006459</c:v>
                </c:pt>
                <c:pt idx="69">
                  <c:v>6.52344316273584</c:v>
                </c:pt>
                <c:pt idx="70">
                  <c:v>7.08068903902599</c:v>
                </c:pt>
                <c:pt idx="71">
                  <c:v>6.89891995582622</c:v>
                </c:pt>
                <c:pt idx="72">
                  <c:v>6.35309331216804</c:v>
                </c:pt>
                <c:pt idx="73">
                  <c:v>6.43372615555255</c:v>
                </c:pt>
                <c:pt idx="74">
                  <c:v>7.28749112488414</c:v>
                </c:pt>
                <c:pt idx="75">
                  <c:v>6.89685395993594</c:v>
                </c:pt>
                <c:pt idx="76">
                  <c:v>7.2520930948768</c:v>
                </c:pt>
                <c:pt idx="77">
                  <c:v>7.32493860366493</c:v>
                </c:pt>
                <c:pt idx="78">
                  <c:v>6.60267178848808</c:v>
                </c:pt>
                <c:pt idx="79">
                  <c:v>6.87495750257496</c:v>
                </c:pt>
                <c:pt idx="80">
                  <c:v>6.69968304285101</c:v>
                </c:pt>
                <c:pt idx="81">
                  <c:v>6.69650606342038</c:v>
                </c:pt>
                <c:pt idx="82">
                  <c:v>6.86810954097195</c:v>
                </c:pt>
                <c:pt idx="83">
                  <c:v>7.37304868871734</c:v>
                </c:pt>
                <c:pt idx="84">
                  <c:v>6.80095924090608</c:v>
                </c:pt>
                <c:pt idx="85">
                  <c:v>7.25111636567923</c:v>
                </c:pt>
                <c:pt idx="86">
                  <c:v>7.17170051502612</c:v>
                </c:pt>
                <c:pt idx="87">
                  <c:v>7.25636995436273</c:v>
                </c:pt>
                <c:pt idx="88">
                  <c:v>7.00258029234086</c:v>
                </c:pt>
                <c:pt idx="89">
                  <c:v>7.38547337510536</c:v>
                </c:pt>
                <c:pt idx="90">
                  <c:v>7.60295585381699</c:v>
                </c:pt>
                <c:pt idx="91">
                  <c:v>7.49023049340617</c:v>
                </c:pt>
                <c:pt idx="92">
                  <c:v>6.89395431641398</c:v>
                </c:pt>
                <c:pt idx="93">
                  <c:v>7.03620168787632</c:v>
                </c:pt>
                <c:pt idx="94">
                  <c:v>6.74601755295719</c:v>
                </c:pt>
                <c:pt idx="95">
                  <c:v>7.52765824169326</c:v>
                </c:pt>
                <c:pt idx="96">
                  <c:v>7.49241331083203</c:v>
                </c:pt>
                <c:pt idx="97">
                  <c:v>7.35738983460148</c:v>
                </c:pt>
                <c:pt idx="98">
                  <c:v>7.1662171683951</c:v>
                </c:pt>
                <c:pt idx="99">
                  <c:v>7.01427565997745</c:v>
                </c:pt>
                <c:pt idx="100">
                  <c:v>7.28852355971933</c:v>
                </c:pt>
                <c:pt idx="101">
                  <c:v>7.23737847771021</c:v>
                </c:pt>
                <c:pt idx="102">
                  <c:v>7.05988332856346</c:v>
                </c:pt>
                <c:pt idx="103">
                  <c:v>6.92235515408365</c:v>
                </c:pt>
                <c:pt idx="104">
                  <c:v>6.8196057364229</c:v>
                </c:pt>
                <c:pt idx="105">
                  <c:v>7.17173953142152</c:v>
                </c:pt>
                <c:pt idx="106">
                  <c:v>6.01519830304525</c:v>
                </c:pt>
                <c:pt idx="107">
                  <c:v>7.42932509416809</c:v>
                </c:pt>
                <c:pt idx="108">
                  <c:v>7.01356139516235</c:v>
                </c:pt>
                <c:pt idx="109">
                  <c:v>6.97395405417292</c:v>
                </c:pt>
                <c:pt idx="110">
                  <c:v>6.71486830487561</c:v>
                </c:pt>
                <c:pt idx="111">
                  <c:v>6.89093992947087</c:v>
                </c:pt>
                <c:pt idx="112">
                  <c:v>7.55270848419803</c:v>
                </c:pt>
                <c:pt idx="113">
                  <c:v>6.56571097162062</c:v>
                </c:pt>
                <c:pt idx="114">
                  <c:v>7.21777511888457</c:v>
                </c:pt>
                <c:pt idx="115">
                  <c:v>7.15910476749206</c:v>
                </c:pt>
                <c:pt idx="116">
                  <c:v>7.11746533539166</c:v>
                </c:pt>
                <c:pt idx="117">
                  <c:v>7.73800198543298</c:v>
                </c:pt>
                <c:pt idx="118">
                  <c:v>7.18372594556958</c:v>
                </c:pt>
                <c:pt idx="119">
                  <c:v>7.59222941956905</c:v>
                </c:pt>
                <c:pt idx="120">
                  <c:v>7.77302694166085</c:v>
                </c:pt>
                <c:pt idx="121">
                  <c:v>7.57335452674034</c:v>
                </c:pt>
                <c:pt idx="122">
                  <c:v>7.04332848251323</c:v>
                </c:pt>
                <c:pt idx="123">
                  <c:v>7.5071355450345</c:v>
                </c:pt>
                <c:pt idx="124">
                  <c:v>7.02113731038348</c:v>
                </c:pt>
                <c:pt idx="125">
                  <c:v>7.07501817758548</c:v>
                </c:pt>
                <c:pt idx="126">
                  <c:v>6.69570565274965</c:v>
                </c:pt>
                <c:pt idx="127">
                  <c:v>7.16260410140561</c:v>
                </c:pt>
                <c:pt idx="128">
                  <c:v>6.80371787647009</c:v>
                </c:pt>
                <c:pt idx="129">
                  <c:v>7.55906179450076</c:v>
                </c:pt>
                <c:pt idx="130">
                  <c:v>7.14888971290683</c:v>
                </c:pt>
                <c:pt idx="131">
                  <c:v>7.22270104286739</c:v>
                </c:pt>
                <c:pt idx="132">
                  <c:v>7.49965214051254</c:v>
                </c:pt>
                <c:pt idx="133">
                  <c:v>6.74096059979157</c:v>
                </c:pt>
                <c:pt idx="134">
                  <c:v>6.97456134570012</c:v>
                </c:pt>
                <c:pt idx="135">
                  <c:v>7.04850913547307</c:v>
                </c:pt>
                <c:pt idx="136">
                  <c:v>7.58969269355191</c:v>
                </c:pt>
                <c:pt idx="137">
                  <c:v>6.81784435229765</c:v>
                </c:pt>
                <c:pt idx="138">
                  <c:v>7.50109192285691</c:v>
                </c:pt>
                <c:pt idx="139">
                  <c:v>7.66753525613391</c:v>
                </c:pt>
                <c:pt idx="140">
                  <c:v>8.30759496925528</c:v>
                </c:pt>
                <c:pt idx="141">
                  <c:v>6.47455468550186</c:v>
                </c:pt>
                <c:pt idx="142">
                  <c:v>6.96012831184479</c:v>
                </c:pt>
                <c:pt idx="143">
                  <c:v>6.49255393522276</c:v>
                </c:pt>
                <c:pt idx="144">
                  <c:v>6.93001567167983</c:v>
                </c:pt>
                <c:pt idx="145">
                  <c:v>6.85762123152748</c:v>
                </c:pt>
                <c:pt idx="146">
                  <c:v>7.08413574889064</c:v>
                </c:pt>
                <c:pt idx="147">
                  <c:v>7.02273566200312</c:v>
                </c:pt>
                <c:pt idx="148">
                  <c:v>7.0444236077905</c:v>
                </c:pt>
                <c:pt idx="149">
                  <c:v>6.78212134653709</c:v>
                </c:pt>
                <c:pt idx="150">
                  <c:v>6.78693317255869</c:v>
                </c:pt>
                <c:pt idx="151">
                  <c:v>6.43439761569874</c:v>
                </c:pt>
                <c:pt idx="152">
                  <c:v>7.42151063301874</c:v>
                </c:pt>
                <c:pt idx="153">
                  <c:v>7.59040238796059</c:v>
                </c:pt>
                <c:pt idx="154">
                  <c:v>7.26665422238932</c:v>
                </c:pt>
                <c:pt idx="155">
                  <c:v>7.17266282726246</c:v>
                </c:pt>
                <c:pt idx="156">
                  <c:v>6.86289269743664</c:v>
                </c:pt>
                <c:pt idx="157">
                  <c:v>7.52591423893828</c:v>
                </c:pt>
                <c:pt idx="158">
                  <c:v>7.15627998399189</c:v>
                </c:pt>
                <c:pt idx="159">
                  <c:v>7.55289777912227</c:v>
                </c:pt>
                <c:pt idx="160">
                  <c:v>6.87205250313656</c:v>
                </c:pt>
                <c:pt idx="161">
                  <c:v>8.44279361133822</c:v>
                </c:pt>
                <c:pt idx="162">
                  <c:v>6.81547283946009</c:v>
                </c:pt>
                <c:pt idx="163">
                  <c:v>7.15962085042134</c:v>
                </c:pt>
                <c:pt idx="164">
                  <c:v>6.92441428797831</c:v>
                </c:pt>
                <c:pt idx="165">
                  <c:v>7.39533671542823</c:v>
                </c:pt>
                <c:pt idx="166">
                  <c:v>6.48963998949371</c:v>
                </c:pt>
                <c:pt idx="167">
                  <c:v>6.79712814281229</c:v>
                </c:pt>
                <c:pt idx="168">
                  <c:v>7.28686523093606</c:v>
                </c:pt>
                <c:pt idx="169">
                  <c:v>6.78892439671074</c:v>
                </c:pt>
                <c:pt idx="170">
                  <c:v>6.7369139458215</c:v>
                </c:pt>
                <c:pt idx="171">
                  <c:v>6.35207193704062</c:v>
                </c:pt>
                <c:pt idx="172">
                  <c:v>7.20137931393765</c:v>
                </c:pt>
                <c:pt idx="173">
                  <c:v>7.31599772888637</c:v>
                </c:pt>
                <c:pt idx="174">
                  <c:v>6.90279048602338</c:v>
                </c:pt>
                <c:pt idx="175">
                  <c:v>7.26531792808055</c:v>
                </c:pt>
                <c:pt idx="176">
                  <c:v>6.77895524067055</c:v>
                </c:pt>
                <c:pt idx="177">
                  <c:v>6.94996509981282</c:v>
                </c:pt>
                <c:pt idx="178">
                  <c:v>7.58650293440441</c:v>
                </c:pt>
                <c:pt idx="179">
                  <c:v>6.99140225296281</c:v>
                </c:pt>
                <c:pt idx="180">
                  <c:v>7.39978249525386</c:v>
                </c:pt>
                <c:pt idx="181">
                  <c:v>7.54484837539881</c:v>
                </c:pt>
                <c:pt idx="182">
                  <c:v>6.87003876190294</c:v>
                </c:pt>
                <c:pt idx="183">
                  <c:v>7.19606450733089</c:v>
                </c:pt>
                <c:pt idx="184">
                  <c:v>7.32129397935296</c:v>
                </c:pt>
                <c:pt idx="185">
                  <c:v>6.99837016542762</c:v>
                </c:pt>
                <c:pt idx="186">
                  <c:v>6.2213044004316</c:v>
                </c:pt>
                <c:pt idx="187">
                  <c:v>7.29838485500737</c:v>
                </c:pt>
                <c:pt idx="188">
                  <c:v>7.30354225087854</c:v>
                </c:pt>
                <c:pt idx="189">
                  <c:v>6.8626790765142</c:v>
                </c:pt>
                <c:pt idx="190">
                  <c:v>6.77941120837063</c:v>
                </c:pt>
                <c:pt idx="191">
                  <c:v>7.26319144422105</c:v>
                </c:pt>
                <c:pt idx="192">
                  <c:v>6.62700626175683</c:v>
                </c:pt>
                <c:pt idx="193">
                  <c:v>7.07708819191063</c:v>
                </c:pt>
                <c:pt idx="194">
                  <c:v>6.60597230802032</c:v>
                </c:pt>
                <c:pt idx="195">
                  <c:v>6.74361852436844</c:v>
                </c:pt>
                <c:pt idx="196">
                  <c:v>7.41253357639565</c:v>
                </c:pt>
                <c:pt idx="197">
                  <c:v>7.29242209609713</c:v>
                </c:pt>
                <c:pt idx="198">
                  <c:v>7.34026425565509</c:v>
                </c:pt>
                <c:pt idx="199">
                  <c:v>6.92221288069973</c:v>
                </c:pt>
                <c:pt idx="200">
                  <c:v>7.24099940859259</c:v>
                </c:pt>
                <c:pt idx="201">
                  <c:v>7.27783290686531</c:v>
                </c:pt>
                <c:pt idx="202">
                  <c:v>7.05242301140305</c:v>
                </c:pt>
                <c:pt idx="203">
                  <c:v>7.16290351346483</c:v>
                </c:pt>
                <c:pt idx="204">
                  <c:v>6.69134033224246</c:v>
                </c:pt>
                <c:pt idx="205">
                  <c:v>7.39552189887596</c:v>
                </c:pt>
                <c:pt idx="206">
                  <c:v>7.15157827575954</c:v>
                </c:pt>
                <c:pt idx="207">
                  <c:v>7.80919774816315</c:v>
                </c:pt>
                <c:pt idx="208">
                  <c:v>7.00164725182621</c:v>
                </c:pt>
                <c:pt idx="209">
                  <c:v>7.15805277625023</c:v>
                </c:pt>
                <c:pt idx="210">
                  <c:v>6.87142613660767</c:v>
                </c:pt>
                <c:pt idx="211">
                  <c:v>6.56295601389896</c:v>
                </c:pt>
                <c:pt idx="212">
                  <c:v>7.40353935378357</c:v>
                </c:pt>
                <c:pt idx="213">
                  <c:v>7.45429885710969</c:v>
                </c:pt>
                <c:pt idx="214">
                  <c:v>7.35418582603942</c:v>
                </c:pt>
                <c:pt idx="215">
                  <c:v>7.02859821083388</c:v>
                </c:pt>
                <c:pt idx="216">
                  <c:v>7.27564589774211</c:v>
                </c:pt>
                <c:pt idx="217">
                  <c:v>6.25109562178373</c:v>
                </c:pt>
                <c:pt idx="218">
                  <c:v>6.80970807521522</c:v>
                </c:pt>
                <c:pt idx="219">
                  <c:v>7.55172157600418</c:v>
                </c:pt>
                <c:pt idx="220">
                  <c:v>5.82889122337296</c:v>
                </c:pt>
                <c:pt idx="221">
                  <c:v>7.08212862710258</c:v>
                </c:pt>
                <c:pt idx="222">
                  <c:v>7.04992348410761</c:v>
                </c:pt>
                <c:pt idx="223">
                  <c:v>7.10219864860652</c:v>
                </c:pt>
                <c:pt idx="224">
                  <c:v>6.2488989705917</c:v>
                </c:pt>
                <c:pt idx="225">
                  <c:v>7.17392352844623</c:v>
                </c:pt>
                <c:pt idx="226">
                  <c:v>7.09561534518575</c:v>
                </c:pt>
                <c:pt idx="227">
                  <c:v>7.22956622134301</c:v>
                </c:pt>
                <c:pt idx="228">
                  <c:v>7.19973615602132</c:v>
                </c:pt>
                <c:pt idx="229">
                  <c:v>6.88534041849441</c:v>
                </c:pt>
                <c:pt idx="230">
                  <c:v>7.17178063825649</c:v>
                </c:pt>
                <c:pt idx="231">
                  <c:v>6.98106139250065</c:v>
                </c:pt>
                <c:pt idx="232">
                  <c:v>7.41634292841652</c:v>
                </c:pt>
                <c:pt idx="233">
                  <c:v>7.26404362750643</c:v>
                </c:pt>
                <c:pt idx="234">
                  <c:v>7.52332471614721</c:v>
                </c:pt>
                <c:pt idx="235">
                  <c:v>7.05715009455319</c:v>
                </c:pt>
                <c:pt idx="236">
                  <c:v>7.38175873004418</c:v>
                </c:pt>
                <c:pt idx="237">
                  <c:v>7.3523062989744</c:v>
                </c:pt>
                <c:pt idx="238">
                  <c:v>7.33927470247189</c:v>
                </c:pt>
                <c:pt idx="239">
                  <c:v>6.94120940961927</c:v>
                </c:pt>
                <c:pt idx="240">
                  <c:v>7.54340656543368</c:v>
                </c:pt>
                <c:pt idx="241">
                  <c:v>6.81764624189795</c:v>
                </c:pt>
                <c:pt idx="242">
                  <c:v>6.87439189304204</c:v>
                </c:pt>
                <c:pt idx="243">
                  <c:v>7.26859441884826</c:v>
                </c:pt>
                <c:pt idx="244">
                  <c:v>6.95480131071168</c:v>
                </c:pt>
                <c:pt idx="245">
                  <c:v>7.01049418265668</c:v>
                </c:pt>
                <c:pt idx="246">
                  <c:v>6.88003447620351</c:v>
                </c:pt>
                <c:pt idx="247">
                  <c:v>7.14527206650085</c:v>
                </c:pt>
                <c:pt idx="248">
                  <c:v>7.13691540612151</c:v>
                </c:pt>
                <c:pt idx="249">
                  <c:v>7.11823860542043</c:v>
                </c:pt>
                <c:pt idx="250">
                  <c:v>7.15997424886144</c:v>
                </c:pt>
                <c:pt idx="251">
                  <c:v>7.2572035437183</c:v>
                </c:pt>
                <c:pt idx="252">
                  <c:v>6.55020947875433</c:v>
                </c:pt>
                <c:pt idx="253">
                  <c:v>7.21031974939618</c:v>
                </c:pt>
                <c:pt idx="254">
                  <c:v>6.77652513970092</c:v>
                </c:pt>
                <c:pt idx="255">
                  <c:v>7.35819060198172</c:v>
                </c:pt>
                <c:pt idx="256">
                  <c:v>7.084911660706</c:v>
                </c:pt>
                <c:pt idx="257">
                  <c:v>7.48596276494947</c:v>
                </c:pt>
                <c:pt idx="258">
                  <c:v>7.48723692506362</c:v>
                </c:pt>
                <c:pt idx="259">
                  <c:v>7.32070159510732</c:v>
                </c:pt>
                <c:pt idx="260">
                  <c:v>6.93426279914446</c:v>
                </c:pt>
                <c:pt idx="261">
                  <c:v>7.86530386785776</c:v>
                </c:pt>
                <c:pt idx="262">
                  <c:v>7.490263226313</c:v>
                </c:pt>
                <c:pt idx="263">
                  <c:v>6.70506797395871</c:v>
                </c:pt>
                <c:pt idx="264">
                  <c:v>6.69240402973185</c:v>
                </c:pt>
                <c:pt idx="265">
                  <c:v>6.25385252981723</c:v>
                </c:pt>
                <c:pt idx="266">
                  <c:v>7.93086463898444</c:v>
                </c:pt>
                <c:pt idx="267">
                  <c:v>7.37450981867131</c:v>
                </c:pt>
                <c:pt idx="268">
                  <c:v>6.46703215413615</c:v>
                </c:pt>
                <c:pt idx="269">
                  <c:v>7.13009486837045</c:v>
                </c:pt>
                <c:pt idx="270">
                  <c:v>7.56807141157934</c:v>
                </c:pt>
                <c:pt idx="271">
                  <c:v>6.76893530154504</c:v>
                </c:pt>
                <c:pt idx="272">
                  <c:v>7.17486026800413</c:v>
                </c:pt>
                <c:pt idx="273">
                  <c:v>7.13334929023535</c:v>
                </c:pt>
                <c:pt idx="274">
                  <c:v>6.97731714150541</c:v>
                </c:pt>
                <c:pt idx="275">
                  <c:v>6.46451116374855</c:v>
                </c:pt>
                <c:pt idx="276">
                  <c:v>7.39634506298576</c:v>
                </c:pt>
                <c:pt idx="277">
                  <c:v>7.3547742154339</c:v>
                </c:pt>
                <c:pt idx="278">
                  <c:v>6.57252068983482</c:v>
                </c:pt>
                <c:pt idx="279">
                  <c:v>7.19327901724961</c:v>
                </c:pt>
                <c:pt idx="280">
                  <c:v>7.29074461345713</c:v>
                </c:pt>
                <c:pt idx="281">
                  <c:v>6.64569710564764</c:v>
                </c:pt>
                <c:pt idx="282">
                  <c:v>7.35851619264617</c:v>
                </c:pt>
                <c:pt idx="283">
                  <c:v>7.17670904298706</c:v>
                </c:pt>
                <c:pt idx="284">
                  <c:v>6.60666430346699</c:v>
                </c:pt>
                <c:pt idx="285">
                  <c:v>7.19278990377444</c:v>
                </c:pt>
                <c:pt idx="286">
                  <c:v>7.37916636580666</c:v>
                </c:pt>
                <c:pt idx="287">
                  <c:v>6.38450250307546</c:v>
                </c:pt>
                <c:pt idx="288">
                  <c:v>6.84743267359467</c:v>
                </c:pt>
                <c:pt idx="289">
                  <c:v>7.55937632397573</c:v>
                </c:pt>
                <c:pt idx="290">
                  <c:v>7.33916634561512</c:v>
                </c:pt>
                <c:pt idx="291">
                  <c:v>6.98964424354196</c:v>
                </c:pt>
                <c:pt idx="292">
                  <c:v>7.02389857536495</c:v>
                </c:pt>
                <c:pt idx="293">
                  <c:v>6.47773503605604</c:v>
                </c:pt>
                <c:pt idx="294">
                  <c:v>7.17708775047719</c:v>
                </c:pt>
                <c:pt idx="295">
                  <c:v>7.18578729527791</c:v>
                </c:pt>
                <c:pt idx="296">
                  <c:v>6.99905060147973</c:v>
                </c:pt>
                <c:pt idx="297">
                  <c:v>6.9123480261292</c:v>
                </c:pt>
                <c:pt idx="298">
                  <c:v>7.07831716975224</c:v>
                </c:pt>
                <c:pt idx="299">
                  <c:v>7.43783795661466</c:v>
                </c:pt>
                <c:pt idx="300">
                  <c:v>6.97355362452906</c:v>
                </c:pt>
                <c:pt idx="301">
                  <c:v>7.18358418331279</c:v>
                </c:pt>
                <c:pt idx="302">
                  <c:v>6.76449660393838</c:v>
                </c:pt>
                <c:pt idx="303">
                  <c:v>7.12752770352323</c:v>
                </c:pt>
                <c:pt idx="304">
                  <c:v>7.01817284440964</c:v>
                </c:pt>
                <c:pt idx="305">
                  <c:v>7.88655459362329</c:v>
                </c:pt>
                <c:pt idx="306">
                  <c:v>6.93317065469063</c:v>
                </c:pt>
                <c:pt idx="307">
                  <c:v>6.40167015131968</c:v>
                </c:pt>
                <c:pt idx="308">
                  <c:v>6.88799345085418</c:v>
                </c:pt>
                <c:pt idx="309">
                  <c:v>7.12225248916764</c:v>
                </c:pt>
                <c:pt idx="310">
                  <c:v>7.61754567098915</c:v>
                </c:pt>
                <c:pt idx="311">
                  <c:v>6.75259140157488</c:v>
                </c:pt>
                <c:pt idx="312">
                  <c:v>7.08669031991046</c:v>
                </c:pt>
                <c:pt idx="313">
                  <c:v>6.97956132716117</c:v>
                </c:pt>
                <c:pt idx="314">
                  <c:v>7.1343643431167</c:v>
                </c:pt>
                <c:pt idx="315">
                  <c:v>6.97432744347694</c:v>
                </c:pt>
                <c:pt idx="316">
                  <c:v>6.4968724300128</c:v>
                </c:pt>
                <c:pt idx="317">
                  <c:v>6.76769889630879</c:v>
                </c:pt>
                <c:pt idx="318">
                  <c:v>6.98876782221008</c:v>
                </c:pt>
                <c:pt idx="319">
                  <c:v>7.09042576862742</c:v>
                </c:pt>
                <c:pt idx="320">
                  <c:v>7.13070490404862</c:v>
                </c:pt>
                <c:pt idx="321">
                  <c:v>7.09554313802562</c:v>
                </c:pt>
                <c:pt idx="322">
                  <c:v>7.53878670187576</c:v>
                </c:pt>
                <c:pt idx="323">
                  <c:v>6.97952738676051</c:v>
                </c:pt>
                <c:pt idx="324">
                  <c:v>5.74123523863616</c:v>
                </c:pt>
                <c:pt idx="325">
                  <c:v>7.1516059883426</c:v>
                </c:pt>
                <c:pt idx="326">
                  <c:v>6.57070932041197</c:v>
                </c:pt>
                <c:pt idx="327">
                  <c:v>7.50268008347101</c:v>
                </c:pt>
                <c:pt idx="328">
                  <c:v>6.6613796263442</c:v>
                </c:pt>
                <c:pt idx="329">
                  <c:v>7.83874785632468</c:v>
                </c:pt>
                <c:pt idx="330">
                  <c:v>7.09606511282632</c:v>
                </c:pt>
                <c:pt idx="331">
                  <c:v>6.67228954426523</c:v>
                </c:pt>
                <c:pt idx="332">
                  <c:v>7.78552504747722</c:v>
                </c:pt>
                <c:pt idx="333">
                  <c:v>7.35394976886709</c:v>
                </c:pt>
                <c:pt idx="334">
                  <c:v>6.84372889091917</c:v>
                </c:pt>
                <c:pt idx="335">
                  <c:v>6.91088284855286</c:v>
                </c:pt>
                <c:pt idx="336">
                  <c:v>6.99708887881108</c:v>
                </c:pt>
                <c:pt idx="337">
                  <c:v>6.76941368153597</c:v>
                </c:pt>
                <c:pt idx="338">
                  <c:v>6.9358706059348</c:v>
                </c:pt>
                <c:pt idx="339">
                  <c:v>6.99881177933387</c:v>
                </c:pt>
                <c:pt idx="340">
                  <c:v>7.14295139807402</c:v>
                </c:pt>
                <c:pt idx="341">
                  <c:v>6.83469703930197</c:v>
                </c:pt>
                <c:pt idx="342">
                  <c:v>6.85022571022193</c:v>
                </c:pt>
                <c:pt idx="343">
                  <c:v>7.67632730730053</c:v>
                </c:pt>
                <c:pt idx="344">
                  <c:v>6.90987947537315</c:v>
                </c:pt>
                <c:pt idx="345">
                  <c:v>7.07905131408332</c:v>
                </c:pt>
                <c:pt idx="346">
                  <c:v>7.1885462196194</c:v>
                </c:pt>
                <c:pt idx="347">
                  <c:v>6.75581110199375</c:v>
                </c:pt>
                <c:pt idx="348">
                  <c:v>7.67843258644698</c:v>
                </c:pt>
                <c:pt idx="349">
                  <c:v>7.47370271766182</c:v>
                </c:pt>
                <c:pt idx="350">
                  <c:v>7.09173958815808</c:v>
                </c:pt>
                <c:pt idx="351">
                  <c:v>7.32131153992208</c:v>
                </c:pt>
                <c:pt idx="352">
                  <c:v>7.40967592695871</c:v>
                </c:pt>
                <c:pt idx="353">
                  <c:v>7.14664583667662</c:v>
                </c:pt>
                <c:pt idx="354">
                  <c:v>7.5417222237025</c:v>
                </c:pt>
                <c:pt idx="355">
                  <c:v>6.5767360899298</c:v>
                </c:pt>
                <c:pt idx="356">
                  <c:v>6.84269660011518</c:v>
                </c:pt>
                <c:pt idx="357">
                  <c:v>7.15094530498815</c:v>
                </c:pt>
                <c:pt idx="358">
                  <c:v>7.0653956664352</c:v>
                </c:pt>
                <c:pt idx="359">
                  <c:v>7.21968593089887</c:v>
                </c:pt>
                <c:pt idx="360">
                  <c:v>7.1428204197062</c:v>
                </c:pt>
                <c:pt idx="361">
                  <c:v>6.89643706824784</c:v>
                </c:pt>
                <c:pt idx="362">
                  <c:v>6.91757403735987</c:v>
                </c:pt>
                <c:pt idx="363">
                  <c:v>6.84412919344878</c:v>
                </c:pt>
                <c:pt idx="364">
                  <c:v>7.39337696370707</c:v>
                </c:pt>
                <c:pt idx="365">
                  <c:v>6.77392240032665</c:v>
                </c:pt>
                <c:pt idx="366">
                  <c:v>7.43824909140461</c:v>
                </c:pt>
                <c:pt idx="367">
                  <c:v>7.35618316428896</c:v>
                </c:pt>
                <c:pt idx="368">
                  <c:v>7.28052281845235</c:v>
                </c:pt>
                <c:pt idx="369">
                  <c:v>6.96216801502971</c:v>
                </c:pt>
                <c:pt idx="370">
                  <c:v>7.20428469468576</c:v>
                </c:pt>
                <c:pt idx="371">
                  <c:v>7.81612143838579</c:v>
                </c:pt>
                <c:pt idx="372">
                  <c:v>7.38216599548808</c:v>
                </c:pt>
                <c:pt idx="373">
                  <c:v>7.61874718845653</c:v>
                </c:pt>
                <c:pt idx="374">
                  <c:v>6.83830332706411</c:v>
                </c:pt>
                <c:pt idx="375">
                  <c:v>7.48819871978832</c:v>
                </c:pt>
                <c:pt idx="376">
                  <c:v>7.59661201366875</c:v>
                </c:pt>
                <c:pt idx="377">
                  <c:v>7.09701397347315</c:v>
                </c:pt>
                <c:pt idx="378">
                  <c:v>6.8119856305216</c:v>
                </c:pt>
                <c:pt idx="379">
                  <c:v>7.25268740063026</c:v>
                </c:pt>
                <c:pt idx="380">
                  <c:v>6.94457718600498</c:v>
                </c:pt>
                <c:pt idx="381">
                  <c:v>6.69630535126902</c:v>
                </c:pt>
                <c:pt idx="382">
                  <c:v>7.09468824154235</c:v>
                </c:pt>
                <c:pt idx="383">
                  <c:v>6.9231394921211</c:v>
                </c:pt>
                <c:pt idx="384">
                  <c:v>7.27040205528784</c:v>
                </c:pt>
                <c:pt idx="385">
                  <c:v>6.71099999415046</c:v>
                </c:pt>
                <c:pt idx="386">
                  <c:v>7.10034085597745</c:v>
                </c:pt>
                <c:pt idx="387">
                  <c:v>7.06527971468809</c:v>
                </c:pt>
                <c:pt idx="388">
                  <c:v>6.68605576513268</c:v>
                </c:pt>
                <c:pt idx="389">
                  <c:v>6.96239821209467</c:v>
                </c:pt>
                <c:pt idx="390">
                  <c:v>7.19453079346019</c:v>
                </c:pt>
                <c:pt idx="391">
                  <c:v>7.13979846974615</c:v>
                </c:pt>
                <c:pt idx="392">
                  <c:v>6.70700550475858</c:v>
                </c:pt>
                <c:pt idx="393">
                  <c:v>6.98035826371276</c:v>
                </c:pt>
                <c:pt idx="394">
                  <c:v>6.32408055833649</c:v>
                </c:pt>
                <c:pt idx="395">
                  <c:v>7.06865486852366</c:v>
                </c:pt>
                <c:pt idx="396">
                  <c:v>7.05726528956547</c:v>
                </c:pt>
                <c:pt idx="397">
                  <c:v>7.32680352037991</c:v>
                </c:pt>
                <c:pt idx="398">
                  <c:v>7.04556356179456</c:v>
                </c:pt>
                <c:pt idx="399">
                  <c:v>7.19635230638673</c:v>
                </c:pt>
                <c:pt idx="400">
                  <c:v>6.99920716868407</c:v>
                </c:pt>
                <c:pt idx="401">
                  <c:v>7.03627530681097</c:v>
                </c:pt>
                <c:pt idx="402">
                  <c:v>6.96526031229979</c:v>
                </c:pt>
                <c:pt idx="403">
                  <c:v>6.62280142963887</c:v>
                </c:pt>
                <c:pt idx="404">
                  <c:v>6.93347576116893</c:v>
                </c:pt>
                <c:pt idx="405">
                  <c:v>7.09767383231321</c:v>
                </c:pt>
                <c:pt idx="406">
                  <c:v>7.50413852680702</c:v>
                </c:pt>
                <c:pt idx="407">
                  <c:v>7.13958582266051</c:v>
                </c:pt>
                <c:pt idx="408">
                  <c:v>7.12697509942089</c:v>
                </c:pt>
                <c:pt idx="409">
                  <c:v>7.16065866760799</c:v>
                </c:pt>
                <c:pt idx="410">
                  <c:v>7.17586505447158</c:v>
                </c:pt>
                <c:pt idx="411">
                  <c:v>7.47258604038598</c:v>
                </c:pt>
                <c:pt idx="412">
                  <c:v>8.01513980499868</c:v>
                </c:pt>
                <c:pt idx="413">
                  <c:v>6.19573529266921</c:v>
                </c:pt>
                <c:pt idx="414">
                  <c:v>6.44867869266063</c:v>
                </c:pt>
                <c:pt idx="415">
                  <c:v>8.48910000614603</c:v>
                </c:pt>
                <c:pt idx="416">
                  <c:v>7.09000123730229</c:v>
                </c:pt>
                <c:pt idx="417">
                  <c:v>7.11226110874256</c:v>
                </c:pt>
                <c:pt idx="418">
                  <c:v>7.18095242139694</c:v>
                </c:pt>
                <c:pt idx="419">
                  <c:v>7.09943556010207</c:v>
                </c:pt>
                <c:pt idx="420">
                  <c:v>7.3607922664642</c:v>
                </c:pt>
                <c:pt idx="421">
                  <c:v>7.02744887257346</c:v>
                </c:pt>
                <c:pt idx="422">
                  <c:v>7.30984611355028</c:v>
                </c:pt>
                <c:pt idx="423">
                  <c:v>7.1459363124428</c:v>
                </c:pt>
                <c:pt idx="424">
                  <c:v>6.65257644574293</c:v>
                </c:pt>
                <c:pt idx="425">
                  <c:v>7.61745741847878</c:v>
                </c:pt>
                <c:pt idx="426">
                  <c:v>6.85407671956298</c:v>
                </c:pt>
                <c:pt idx="427">
                  <c:v>6.66238169357529</c:v>
                </c:pt>
                <c:pt idx="428">
                  <c:v>7.43414262184858</c:v>
                </c:pt>
                <c:pt idx="429">
                  <c:v>7.40610108117942</c:v>
                </c:pt>
                <c:pt idx="430">
                  <c:v>6.66540389739018</c:v>
                </c:pt>
                <c:pt idx="431">
                  <c:v>6.9054766812572</c:v>
                </c:pt>
                <c:pt idx="432">
                  <c:v>6.93512623618578</c:v>
                </c:pt>
                <c:pt idx="433">
                  <c:v>6.81744807740463</c:v>
                </c:pt>
                <c:pt idx="434">
                  <c:v>6.69461308429813</c:v>
                </c:pt>
                <c:pt idx="435">
                  <c:v>6.98670947676807</c:v>
                </c:pt>
                <c:pt idx="436">
                  <c:v>7.04895753328966</c:v>
                </c:pt>
                <c:pt idx="437">
                  <c:v>6.69627615587722</c:v>
                </c:pt>
                <c:pt idx="438">
                  <c:v>6.71194220476266</c:v>
                </c:pt>
                <c:pt idx="439">
                  <c:v>6.92453996150757</c:v>
                </c:pt>
                <c:pt idx="440">
                  <c:v>6.94110541587795</c:v>
                </c:pt>
                <c:pt idx="441">
                  <c:v>7.2023251142632</c:v>
                </c:pt>
                <c:pt idx="442">
                  <c:v>7.56662379304615</c:v>
                </c:pt>
                <c:pt idx="443">
                  <c:v>7.11200976624663</c:v>
                </c:pt>
                <c:pt idx="444">
                  <c:v>7.33292207391615</c:v>
                </c:pt>
                <c:pt idx="445">
                  <c:v>7.39336117984964</c:v>
                </c:pt>
                <c:pt idx="446">
                  <c:v>7.46599616809722</c:v>
                </c:pt>
                <c:pt idx="447">
                  <c:v>7.18919264066498</c:v>
                </c:pt>
                <c:pt idx="448">
                  <c:v>7.02159603448261</c:v>
                </c:pt>
                <c:pt idx="449">
                  <c:v>6.56025822617723</c:v>
                </c:pt>
                <c:pt idx="450">
                  <c:v>7.12023986633949</c:v>
                </c:pt>
                <c:pt idx="451">
                  <c:v>7.1727587516566</c:v>
                </c:pt>
                <c:pt idx="452">
                  <c:v>7.27913303673343</c:v>
                </c:pt>
                <c:pt idx="453">
                  <c:v>7.08487295303258</c:v>
                </c:pt>
                <c:pt idx="454">
                  <c:v>7.11198970830498</c:v>
                </c:pt>
                <c:pt idx="455">
                  <c:v>6.64864151479375</c:v>
                </c:pt>
                <c:pt idx="456">
                  <c:v>6.67839915263368</c:v>
                </c:pt>
                <c:pt idx="457">
                  <c:v>7.00156922571019</c:v>
                </c:pt>
                <c:pt idx="458">
                  <c:v>6.61142448613888</c:v>
                </c:pt>
                <c:pt idx="459">
                  <c:v>6.96213174490318</c:v>
                </c:pt>
                <c:pt idx="460">
                  <c:v>6.89052925889966</c:v>
                </c:pt>
                <c:pt idx="461">
                  <c:v>6.88378671156487</c:v>
                </c:pt>
                <c:pt idx="462">
                  <c:v>6.58913168953945</c:v>
                </c:pt>
                <c:pt idx="463">
                  <c:v>6.79994814047643</c:v>
                </c:pt>
                <c:pt idx="464">
                  <c:v>6.9801489776429</c:v>
                </c:pt>
                <c:pt idx="465">
                  <c:v>7.21814745757263</c:v>
                </c:pt>
                <c:pt idx="466">
                  <c:v>7.02306840485044</c:v>
                </c:pt>
                <c:pt idx="467">
                  <c:v>7.47663595417576</c:v>
                </c:pt>
                <c:pt idx="468">
                  <c:v>7.24899191366533</c:v>
                </c:pt>
                <c:pt idx="469">
                  <c:v>7.03845972302165</c:v>
                </c:pt>
                <c:pt idx="470">
                  <c:v>7.00551821634585</c:v>
                </c:pt>
                <c:pt idx="471">
                  <c:v>6.60226924658238</c:v>
                </c:pt>
                <c:pt idx="472">
                  <c:v>6.72274501652703</c:v>
                </c:pt>
                <c:pt idx="473">
                  <c:v>6.97355641844279</c:v>
                </c:pt>
                <c:pt idx="474">
                  <c:v>7.29833355064744</c:v>
                </c:pt>
                <c:pt idx="475">
                  <c:v>7.02623437339225</c:v>
                </c:pt>
                <c:pt idx="476">
                  <c:v>6.37986388121084</c:v>
                </c:pt>
                <c:pt idx="477">
                  <c:v>6.66832782785311</c:v>
                </c:pt>
                <c:pt idx="478">
                  <c:v>6.75719967273123</c:v>
                </c:pt>
                <c:pt idx="479">
                  <c:v>7.07213009372396</c:v>
                </c:pt>
                <c:pt idx="480">
                  <c:v>7.51449274387961</c:v>
                </c:pt>
                <c:pt idx="481">
                  <c:v>7.05349058344222</c:v>
                </c:pt>
                <c:pt idx="482">
                  <c:v>7.32216892806453</c:v>
                </c:pt>
                <c:pt idx="483">
                  <c:v>7.0500331401255</c:v>
                </c:pt>
                <c:pt idx="484">
                  <c:v>6.97856558924627</c:v>
                </c:pt>
                <c:pt idx="485">
                  <c:v>6.77459944360592</c:v>
                </c:pt>
                <c:pt idx="486">
                  <c:v>7.64883815836073</c:v>
                </c:pt>
                <c:pt idx="487">
                  <c:v>6.94220267933368</c:v>
                </c:pt>
                <c:pt idx="488">
                  <c:v>7.0692371143585</c:v>
                </c:pt>
                <c:pt idx="489">
                  <c:v>7.80730953540949</c:v>
                </c:pt>
                <c:pt idx="490">
                  <c:v>6.81807173503207</c:v>
                </c:pt>
                <c:pt idx="491">
                  <c:v>6.93509461598738</c:v>
                </c:pt>
                <c:pt idx="492">
                  <c:v>7.18166367234276</c:v>
                </c:pt>
                <c:pt idx="493">
                  <c:v>7.80629329564869</c:v>
                </c:pt>
                <c:pt idx="494">
                  <c:v>6.97732607280417</c:v>
                </c:pt>
                <c:pt idx="495">
                  <c:v>7.00342100562125</c:v>
                </c:pt>
                <c:pt idx="496">
                  <c:v>7.9614062791866</c:v>
                </c:pt>
                <c:pt idx="497">
                  <c:v>6.98621053323834</c:v>
                </c:pt>
                <c:pt idx="498">
                  <c:v>7.42875321226998</c:v>
                </c:pt>
                <c:pt idx="499">
                  <c:v>6.82989081176279</c:v>
                </c:pt>
                <c:pt idx="500">
                  <c:v>7.1862946311695</c:v>
                </c:pt>
                <c:pt idx="501">
                  <c:v>6.42834312859827</c:v>
                </c:pt>
                <c:pt idx="502">
                  <c:v>8.02720709511649</c:v>
                </c:pt>
                <c:pt idx="503">
                  <c:v>6.87119243528217</c:v>
                </c:pt>
                <c:pt idx="504">
                  <c:v>6.98533690583617</c:v>
                </c:pt>
                <c:pt idx="505">
                  <c:v>7.02257485691777</c:v>
                </c:pt>
                <c:pt idx="506">
                  <c:v>8.14045307097882</c:v>
                </c:pt>
                <c:pt idx="507">
                  <c:v>7.27326656590395</c:v>
                </c:pt>
                <c:pt idx="508">
                  <c:v>6.8984322243989</c:v>
                </c:pt>
                <c:pt idx="509">
                  <c:v>7.30595710993618</c:v>
                </c:pt>
                <c:pt idx="510">
                  <c:v>6.55806082032338</c:v>
                </c:pt>
                <c:pt idx="511">
                  <c:v>7.10906319200913</c:v>
                </c:pt>
                <c:pt idx="512">
                  <c:v>7.23359834121756</c:v>
                </c:pt>
                <c:pt idx="513">
                  <c:v>7.43280119411676</c:v>
                </c:pt>
                <c:pt idx="514">
                  <c:v>6.64465791740801</c:v>
                </c:pt>
                <c:pt idx="515">
                  <c:v>7.04840350688233</c:v>
                </c:pt>
                <c:pt idx="516">
                  <c:v>7.56719119259045</c:v>
                </c:pt>
                <c:pt idx="517">
                  <c:v>7.12628612146849</c:v>
                </c:pt>
                <c:pt idx="518">
                  <c:v>7.30606630137092</c:v>
                </c:pt>
                <c:pt idx="519">
                  <c:v>6.48727288518989</c:v>
                </c:pt>
                <c:pt idx="520">
                  <c:v>7.09024307256961</c:v>
                </c:pt>
                <c:pt idx="521">
                  <c:v>6.90930795286422</c:v>
                </c:pt>
                <c:pt idx="522">
                  <c:v>7.33682230393177</c:v>
                </c:pt>
                <c:pt idx="523">
                  <c:v>6.92118517791846</c:v>
                </c:pt>
                <c:pt idx="524">
                  <c:v>6.97956478112607</c:v>
                </c:pt>
                <c:pt idx="525">
                  <c:v>7.74161979289585</c:v>
                </c:pt>
                <c:pt idx="526">
                  <c:v>7.17162883952327</c:v>
                </c:pt>
                <c:pt idx="527">
                  <c:v>6.80903521935341</c:v>
                </c:pt>
                <c:pt idx="528">
                  <c:v>6.73348407628238</c:v>
                </c:pt>
                <c:pt idx="529">
                  <c:v>6.98051637560259</c:v>
                </c:pt>
                <c:pt idx="530">
                  <c:v>7.06361202869373</c:v>
                </c:pt>
                <c:pt idx="531">
                  <c:v>6.83158109364614</c:v>
                </c:pt>
                <c:pt idx="532">
                  <c:v>7.44216810246927</c:v>
                </c:pt>
                <c:pt idx="533">
                  <c:v>7.61584833027056</c:v>
                </c:pt>
                <c:pt idx="534">
                  <c:v>7.22922359899135</c:v>
                </c:pt>
                <c:pt idx="535">
                  <c:v>6.98108247724212</c:v>
                </c:pt>
                <c:pt idx="536">
                  <c:v>7.39544094755455</c:v>
                </c:pt>
                <c:pt idx="537">
                  <c:v>7.20831477158299</c:v>
                </c:pt>
                <c:pt idx="538">
                  <c:v>6.41870713017331</c:v>
                </c:pt>
                <c:pt idx="539">
                  <c:v>7.30830961462655</c:v>
                </c:pt>
                <c:pt idx="540">
                  <c:v>7.10119595571607</c:v>
                </c:pt>
                <c:pt idx="541">
                  <c:v>7.34683779793005</c:v>
                </c:pt>
                <c:pt idx="542">
                  <c:v>7.61735942966751</c:v>
                </c:pt>
                <c:pt idx="543">
                  <c:v>7.24416175412713</c:v>
                </c:pt>
                <c:pt idx="544">
                  <c:v>7.15402995378081</c:v>
                </c:pt>
                <c:pt idx="545">
                  <c:v>7.06969253900066</c:v>
                </c:pt>
                <c:pt idx="546">
                  <c:v>7.72117752068697</c:v>
                </c:pt>
                <c:pt idx="547">
                  <c:v>7.16528579088494</c:v>
                </c:pt>
                <c:pt idx="548">
                  <c:v>7.08268286480529</c:v>
                </c:pt>
                <c:pt idx="549">
                  <c:v>7.23196410964314</c:v>
                </c:pt>
                <c:pt idx="550">
                  <c:v>6.85255385771389</c:v>
                </c:pt>
                <c:pt idx="551">
                  <c:v>6.30076943802842</c:v>
                </c:pt>
                <c:pt idx="552">
                  <c:v>6.03015432674262</c:v>
                </c:pt>
                <c:pt idx="553">
                  <c:v>7.47994120449804</c:v>
                </c:pt>
                <c:pt idx="554">
                  <c:v>6.51316276665389</c:v>
                </c:pt>
                <c:pt idx="555">
                  <c:v>6.58963450711227</c:v>
                </c:pt>
                <c:pt idx="556">
                  <c:v>6.82379360020415</c:v>
                </c:pt>
                <c:pt idx="557">
                  <c:v>7.2557327265791</c:v>
                </c:pt>
                <c:pt idx="558">
                  <c:v>7.13272062915685</c:v>
                </c:pt>
                <c:pt idx="559">
                  <c:v>7.63775938011386</c:v>
                </c:pt>
                <c:pt idx="560">
                  <c:v>6.59166945027746</c:v>
                </c:pt>
                <c:pt idx="561">
                  <c:v>7.13371465379754</c:v>
                </c:pt>
                <c:pt idx="562">
                  <c:v>7.31205225996667</c:v>
                </c:pt>
                <c:pt idx="563">
                  <c:v>6.66398737238349</c:v>
                </c:pt>
                <c:pt idx="564">
                  <c:v>7.42142775290144</c:v>
                </c:pt>
                <c:pt idx="565">
                  <c:v>6.95109565904235</c:v>
                </c:pt>
                <c:pt idx="566">
                  <c:v>6.38412824823858</c:v>
                </c:pt>
                <c:pt idx="567">
                  <c:v>7.00249866368114</c:v>
                </c:pt>
                <c:pt idx="568">
                  <c:v>7.21360215266526</c:v>
                </c:pt>
                <c:pt idx="569">
                  <c:v>6.7728850033101</c:v>
                </c:pt>
                <c:pt idx="570">
                  <c:v>7.19483799872755</c:v>
                </c:pt>
                <c:pt idx="571">
                  <c:v>7.32885427773514</c:v>
                </c:pt>
                <c:pt idx="572">
                  <c:v>7.21683127808175</c:v>
                </c:pt>
                <c:pt idx="573">
                  <c:v>6.79819441324955</c:v>
                </c:pt>
                <c:pt idx="574">
                  <c:v>6.87484060998074</c:v>
                </c:pt>
                <c:pt idx="575">
                  <c:v>7.24547821916514</c:v>
                </c:pt>
                <c:pt idx="576">
                  <c:v>6.51134633952485</c:v>
                </c:pt>
                <c:pt idx="577">
                  <c:v>6.4238540613094</c:v>
                </c:pt>
                <c:pt idx="578">
                  <c:v>7.30051998494322</c:v>
                </c:pt>
                <c:pt idx="579">
                  <c:v>7.29149158706334</c:v>
                </c:pt>
                <c:pt idx="580">
                  <c:v>7.099382944113</c:v>
                </c:pt>
                <c:pt idx="581">
                  <c:v>7.15667937767602</c:v>
                </c:pt>
                <c:pt idx="582">
                  <c:v>7.28005254569306</c:v>
                </c:pt>
                <c:pt idx="583">
                  <c:v>7.02982669643343</c:v>
                </c:pt>
                <c:pt idx="584">
                  <c:v>7.01592749149502</c:v>
                </c:pt>
                <c:pt idx="585">
                  <c:v>7.04876628889548</c:v>
                </c:pt>
                <c:pt idx="586">
                  <c:v>7.08624820181249</c:v>
                </c:pt>
                <c:pt idx="587">
                  <c:v>7.80418946490979</c:v>
                </c:pt>
                <c:pt idx="588">
                  <c:v>7.36026339589913</c:v>
                </c:pt>
                <c:pt idx="589">
                  <c:v>7.37552933941448</c:v>
                </c:pt>
                <c:pt idx="590">
                  <c:v>6.64997563796455</c:v>
                </c:pt>
                <c:pt idx="591">
                  <c:v>7.00654932274104</c:v>
                </c:pt>
                <c:pt idx="592">
                  <c:v>6.86644562031143</c:v>
                </c:pt>
                <c:pt idx="593">
                  <c:v>7.33908925714556</c:v>
                </c:pt>
                <c:pt idx="594">
                  <c:v>6.82326333229286</c:v>
                </c:pt>
                <c:pt idx="595">
                  <c:v>7.14507644447879</c:v>
                </c:pt>
                <c:pt idx="596">
                  <c:v>6.69859031009148</c:v>
                </c:pt>
                <c:pt idx="597">
                  <c:v>6.76034524173675</c:v>
                </c:pt>
                <c:pt idx="598">
                  <c:v>7.15595335122389</c:v>
                </c:pt>
                <c:pt idx="599">
                  <c:v>6.93636869871513</c:v>
                </c:pt>
                <c:pt idx="600">
                  <c:v>7.35551494916589</c:v>
                </c:pt>
                <c:pt idx="601">
                  <c:v>7.10332071723903</c:v>
                </c:pt>
                <c:pt idx="602">
                  <c:v>7.38852596689337</c:v>
                </c:pt>
                <c:pt idx="603">
                  <c:v>7.25753556647525</c:v>
                </c:pt>
                <c:pt idx="604">
                  <c:v>6.60396467194989</c:v>
                </c:pt>
                <c:pt idx="605">
                  <c:v>6.31876202180662</c:v>
                </c:pt>
                <c:pt idx="606">
                  <c:v>6.8175434517927</c:v>
                </c:pt>
                <c:pt idx="607">
                  <c:v>7.16590133250157</c:v>
                </c:pt>
                <c:pt idx="608">
                  <c:v>7.18667648504377</c:v>
                </c:pt>
                <c:pt idx="609">
                  <c:v>6.52102979569966</c:v>
                </c:pt>
                <c:pt idx="610">
                  <c:v>6.67305955936154</c:v>
                </c:pt>
                <c:pt idx="611">
                  <c:v>7.75633118674077</c:v>
                </c:pt>
                <c:pt idx="612">
                  <c:v>7.25285268697326</c:v>
                </c:pt>
                <c:pt idx="613">
                  <c:v>7.56498575661257</c:v>
                </c:pt>
                <c:pt idx="614">
                  <c:v>7.03565300834155</c:v>
                </c:pt>
                <c:pt idx="615">
                  <c:v>6.97406313025499</c:v>
                </c:pt>
                <c:pt idx="616">
                  <c:v>7.17475949440278</c:v>
                </c:pt>
                <c:pt idx="617">
                  <c:v>6.27060568864579</c:v>
                </c:pt>
                <c:pt idx="618">
                  <c:v>7.5696475921922</c:v>
                </c:pt>
                <c:pt idx="619">
                  <c:v>6.96001499833146</c:v>
                </c:pt>
                <c:pt idx="620">
                  <c:v>7.15263395641981</c:v>
                </c:pt>
                <c:pt idx="621">
                  <c:v>6.76712461969361</c:v>
                </c:pt>
                <c:pt idx="622">
                  <c:v>7.07393446636897</c:v>
                </c:pt>
                <c:pt idx="623">
                  <c:v>6.84726979593401</c:v>
                </c:pt>
                <c:pt idx="624">
                  <c:v>7.02107985196044</c:v>
                </c:pt>
                <c:pt idx="625">
                  <c:v>7.28286605739426</c:v>
                </c:pt>
                <c:pt idx="626">
                  <c:v>7.25811635689159</c:v>
                </c:pt>
                <c:pt idx="627">
                  <c:v>6.59910313576637</c:v>
                </c:pt>
                <c:pt idx="628">
                  <c:v>7.86098111725168</c:v>
                </c:pt>
                <c:pt idx="629">
                  <c:v>6.62636940454247</c:v>
                </c:pt>
                <c:pt idx="630">
                  <c:v>6.96897517877124</c:v>
                </c:pt>
                <c:pt idx="631">
                  <c:v>7.29649801101825</c:v>
                </c:pt>
                <c:pt idx="632">
                  <c:v>7.32490075694461</c:v>
                </c:pt>
                <c:pt idx="633">
                  <c:v>6.96548011639999</c:v>
                </c:pt>
                <c:pt idx="634">
                  <c:v>6.74991664963676</c:v>
                </c:pt>
                <c:pt idx="635">
                  <c:v>7.20013769968812</c:v>
                </c:pt>
                <c:pt idx="636">
                  <c:v>6.90314509968154</c:v>
                </c:pt>
                <c:pt idx="637">
                  <c:v>6.75834161866933</c:v>
                </c:pt>
                <c:pt idx="638">
                  <c:v>7.34349556561608</c:v>
                </c:pt>
                <c:pt idx="639">
                  <c:v>6.79548152423675</c:v>
                </c:pt>
                <c:pt idx="640">
                  <c:v>7.85416176179056</c:v>
                </c:pt>
                <c:pt idx="641">
                  <c:v>6.64737845495009</c:v>
                </c:pt>
                <c:pt idx="642">
                  <c:v>7.26426759752918</c:v>
                </c:pt>
                <c:pt idx="643">
                  <c:v>6.45362198241429</c:v>
                </c:pt>
                <c:pt idx="644">
                  <c:v>6.7117481503304</c:v>
                </c:pt>
                <c:pt idx="645">
                  <c:v>6.69589623979192</c:v>
                </c:pt>
                <c:pt idx="646">
                  <c:v>7.81697162050748</c:v>
                </c:pt>
                <c:pt idx="647">
                  <c:v>6.8167527286096</c:v>
                </c:pt>
                <c:pt idx="648">
                  <c:v>7.35879139442284</c:v>
                </c:pt>
                <c:pt idx="649">
                  <c:v>7.27805990608584</c:v>
                </c:pt>
                <c:pt idx="650">
                  <c:v>7.11386208820933</c:v>
                </c:pt>
                <c:pt idx="651">
                  <c:v>7.0051263040988</c:v>
                </c:pt>
                <c:pt idx="652">
                  <c:v>7.22905516170723</c:v>
                </c:pt>
                <c:pt idx="653">
                  <c:v>6.97333481975244</c:v>
                </c:pt>
                <c:pt idx="654">
                  <c:v>7.60640288523575</c:v>
                </c:pt>
                <c:pt idx="655">
                  <c:v>6.71509503708797</c:v>
                </c:pt>
                <c:pt idx="656">
                  <c:v>6.76220409523679</c:v>
                </c:pt>
                <c:pt idx="657">
                  <c:v>6.94838731990149</c:v>
                </c:pt>
                <c:pt idx="658">
                  <c:v>7.10848190338258</c:v>
                </c:pt>
                <c:pt idx="659">
                  <c:v>7.07831704644806</c:v>
                </c:pt>
                <c:pt idx="660">
                  <c:v>6.98656786909166</c:v>
                </c:pt>
                <c:pt idx="661">
                  <c:v>6.93226002772638</c:v>
                </c:pt>
                <c:pt idx="662">
                  <c:v>7.34662168901968</c:v>
                </c:pt>
                <c:pt idx="663">
                  <c:v>6.92335376903859</c:v>
                </c:pt>
                <c:pt idx="664">
                  <c:v>6.80988547849583</c:v>
                </c:pt>
                <c:pt idx="665">
                  <c:v>7.0850792951946</c:v>
                </c:pt>
                <c:pt idx="666">
                  <c:v>6.78877087816601</c:v>
                </c:pt>
                <c:pt idx="667">
                  <c:v>7.19936236042021</c:v>
                </c:pt>
                <c:pt idx="668">
                  <c:v>7.4411228844215</c:v>
                </c:pt>
                <c:pt idx="669">
                  <c:v>7.32057956168351</c:v>
                </c:pt>
                <c:pt idx="670">
                  <c:v>6.99384422286464</c:v>
                </c:pt>
                <c:pt idx="671">
                  <c:v>7.41445478691091</c:v>
                </c:pt>
                <c:pt idx="672">
                  <c:v>7.73878636875383</c:v>
                </c:pt>
                <c:pt idx="673">
                  <c:v>7.1357792512539</c:v>
                </c:pt>
                <c:pt idx="674">
                  <c:v>6.77640662489584</c:v>
                </c:pt>
                <c:pt idx="675">
                  <c:v>6.8226596363042</c:v>
                </c:pt>
                <c:pt idx="676">
                  <c:v>7.24540998294012</c:v>
                </c:pt>
                <c:pt idx="677">
                  <c:v>7.06776534390997</c:v>
                </c:pt>
                <c:pt idx="678">
                  <c:v>7.28659238678111</c:v>
                </c:pt>
                <c:pt idx="679">
                  <c:v>7.02534871611387</c:v>
                </c:pt>
                <c:pt idx="680">
                  <c:v>7.44977347136433</c:v>
                </c:pt>
                <c:pt idx="681">
                  <c:v>6.79567116366051</c:v>
                </c:pt>
                <c:pt idx="682">
                  <c:v>7.13909856730753</c:v>
                </c:pt>
                <c:pt idx="683">
                  <c:v>7.36214655521227</c:v>
                </c:pt>
                <c:pt idx="684">
                  <c:v>7.18237738798606</c:v>
                </c:pt>
                <c:pt idx="685">
                  <c:v>6.97328079586821</c:v>
                </c:pt>
                <c:pt idx="686">
                  <c:v>6.98290706837765</c:v>
                </c:pt>
                <c:pt idx="687">
                  <c:v>7.07042536845272</c:v>
                </c:pt>
                <c:pt idx="688">
                  <c:v>7.25226254108672</c:v>
                </c:pt>
                <c:pt idx="689">
                  <c:v>6.80050368655927</c:v>
                </c:pt>
                <c:pt idx="690">
                  <c:v>6.1098859694387</c:v>
                </c:pt>
                <c:pt idx="691">
                  <c:v>6.81961580145361</c:v>
                </c:pt>
                <c:pt idx="692">
                  <c:v>6.6867413349166</c:v>
                </c:pt>
                <c:pt idx="693">
                  <c:v>6.80609898899219</c:v>
                </c:pt>
                <c:pt idx="694">
                  <c:v>7.94208422048945</c:v>
                </c:pt>
                <c:pt idx="695">
                  <c:v>7.02292182998859</c:v>
                </c:pt>
                <c:pt idx="696">
                  <c:v>7.25416318173124</c:v>
                </c:pt>
                <c:pt idx="697">
                  <c:v>6.52131586439418</c:v>
                </c:pt>
                <c:pt idx="698">
                  <c:v>5.68466244021739</c:v>
                </c:pt>
                <c:pt idx="699">
                  <c:v>7.06542351968343</c:v>
                </c:pt>
                <c:pt idx="700">
                  <c:v>7.35373804605289</c:v>
                </c:pt>
                <c:pt idx="701">
                  <c:v>7.32312417051513</c:v>
                </c:pt>
                <c:pt idx="702">
                  <c:v>6.86477699964699</c:v>
                </c:pt>
                <c:pt idx="703">
                  <c:v>6.88037417205126</c:v>
                </c:pt>
                <c:pt idx="704">
                  <c:v>6.93860913286322</c:v>
                </c:pt>
                <c:pt idx="705">
                  <c:v>7.17728630686921</c:v>
                </c:pt>
                <c:pt idx="706">
                  <c:v>7.12409140719651</c:v>
                </c:pt>
                <c:pt idx="707">
                  <c:v>6.47826366823895</c:v>
                </c:pt>
                <c:pt idx="708">
                  <c:v>7.30766276730409</c:v>
                </c:pt>
                <c:pt idx="709">
                  <c:v>7.25099864245186</c:v>
                </c:pt>
                <c:pt idx="710">
                  <c:v>6.62020283301424</c:v>
                </c:pt>
                <c:pt idx="711">
                  <c:v>7.05160516157353</c:v>
                </c:pt>
                <c:pt idx="712">
                  <c:v>7.26275492168797</c:v>
                </c:pt>
                <c:pt idx="713">
                  <c:v>7.24641621915543</c:v>
                </c:pt>
                <c:pt idx="714">
                  <c:v>7.03945570644621</c:v>
                </c:pt>
                <c:pt idx="715">
                  <c:v>6.97368512115624</c:v>
                </c:pt>
                <c:pt idx="716">
                  <c:v>6.84836029905734</c:v>
                </c:pt>
                <c:pt idx="717">
                  <c:v>7.44275390099342</c:v>
                </c:pt>
                <c:pt idx="718">
                  <c:v>7.24606111638498</c:v>
                </c:pt>
                <c:pt idx="719">
                  <c:v>7.30570267000214</c:v>
                </c:pt>
                <c:pt idx="720">
                  <c:v>7.06943346201584</c:v>
                </c:pt>
                <c:pt idx="721">
                  <c:v>7.12719760856912</c:v>
                </c:pt>
                <c:pt idx="722">
                  <c:v>7.45971247434479</c:v>
                </c:pt>
                <c:pt idx="723">
                  <c:v>7.20723477869574</c:v>
                </c:pt>
                <c:pt idx="724">
                  <c:v>6.97823018018604</c:v>
                </c:pt>
                <c:pt idx="725">
                  <c:v>6.4922080294708</c:v>
                </c:pt>
                <c:pt idx="726">
                  <c:v>6.45954942846698</c:v>
                </c:pt>
                <c:pt idx="727">
                  <c:v>7.44367355129539</c:v>
                </c:pt>
                <c:pt idx="728">
                  <c:v>7.18066446368057</c:v>
                </c:pt>
                <c:pt idx="729">
                  <c:v>6.57675361220791</c:v>
                </c:pt>
                <c:pt idx="730">
                  <c:v>6.80964646177187</c:v>
                </c:pt>
                <c:pt idx="731">
                  <c:v>7.39916748759894</c:v>
                </c:pt>
                <c:pt idx="732">
                  <c:v>7.18910897521449</c:v>
                </c:pt>
                <c:pt idx="733">
                  <c:v>6.8518235533313</c:v>
                </c:pt>
                <c:pt idx="734">
                  <c:v>7.09878446264374</c:v>
                </c:pt>
                <c:pt idx="735">
                  <c:v>6.94033659822476</c:v>
                </c:pt>
                <c:pt idx="736">
                  <c:v>6.54407938462865</c:v>
                </c:pt>
                <c:pt idx="737">
                  <c:v>6.96002488749544</c:v>
                </c:pt>
                <c:pt idx="738">
                  <c:v>7.35565932349735</c:v>
                </c:pt>
                <c:pt idx="739">
                  <c:v>6.88640244028398</c:v>
                </c:pt>
                <c:pt idx="740">
                  <c:v>7.20464868257174</c:v>
                </c:pt>
                <c:pt idx="741">
                  <c:v>6.44093876660203</c:v>
                </c:pt>
                <c:pt idx="742">
                  <c:v>7.64603720694871</c:v>
                </c:pt>
                <c:pt idx="743">
                  <c:v>7.141317865186</c:v>
                </c:pt>
                <c:pt idx="744">
                  <c:v>6.76483683524602</c:v>
                </c:pt>
                <c:pt idx="745">
                  <c:v>6.61551004098658</c:v>
                </c:pt>
                <c:pt idx="746">
                  <c:v>6.95921898602786</c:v>
                </c:pt>
                <c:pt idx="747">
                  <c:v>7.03932349347981</c:v>
                </c:pt>
                <c:pt idx="748">
                  <c:v>6.96478337694955</c:v>
                </c:pt>
                <c:pt idx="749">
                  <c:v>7.26765335768909</c:v>
                </c:pt>
                <c:pt idx="750">
                  <c:v>6.95731649358943</c:v>
                </c:pt>
                <c:pt idx="751">
                  <c:v>7.58663648708603</c:v>
                </c:pt>
                <c:pt idx="752">
                  <c:v>6.74239363166693</c:v>
                </c:pt>
                <c:pt idx="753">
                  <c:v>6.84168460254067</c:v>
                </c:pt>
                <c:pt idx="754">
                  <c:v>7.18361315763791</c:v>
                </c:pt>
                <c:pt idx="755">
                  <c:v>7.80190518386844</c:v>
                </c:pt>
                <c:pt idx="756">
                  <c:v>7.62544728739138</c:v>
                </c:pt>
                <c:pt idx="757">
                  <c:v>7.10006757585702</c:v>
                </c:pt>
                <c:pt idx="758">
                  <c:v>6.99832491360515</c:v>
                </c:pt>
                <c:pt idx="759">
                  <c:v>7.01303317748389</c:v>
                </c:pt>
                <c:pt idx="760">
                  <c:v>7.04196124041929</c:v>
                </c:pt>
                <c:pt idx="761">
                  <c:v>7.34649550007538</c:v>
                </c:pt>
                <c:pt idx="762">
                  <c:v>7.30064074498508</c:v>
                </c:pt>
                <c:pt idx="763">
                  <c:v>6.63403282431353</c:v>
                </c:pt>
                <c:pt idx="764">
                  <c:v>6.76885197457452</c:v>
                </c:pt>
                <c:pt idx="765">
                  <c:v>7.30984232335974</c:v>
                </c:pt>
                <c:pt idx="766">
                  <c:v>6.99737357090694</c:v>
                </c:pt>
                <c:pt idx="767">
                  <c:v>7.22044863321665</c:v>
                </c:pt>
                <c:pt idx="768">
                  <c:v>6.95265305078096</c:v>
                </c:pt>
                <c:pt idx="769">
                  <c:v>6.55672502109389</c:v>
                </c:pt>
                <c:pt idx="770">
                  <c:v>7.30403146348031</c:v>
                </c:pt>
                <c:pt idx="771">
                  <c:v>7.27573545998499</c:v>
                </c:pt>
                <c:pt idx="772">
                  <c:v>7.53719731817504</c:v>
                </c:pt>
                <c:pt idx="773">
                  <c:v>7.78265384880064</c:v>
                </c:pt>
                <c:pt idx="774">
                  <c:v>7.27358346484493</c:v>
                </c:pt>
                <c:pt idx="775">
                  <c:v>6.4297483896221</c:v>
                </c:pt>
                <c:pt idx="776">
                  <c:v>7.28334547875027</c:v>
                </c:pt>
                <c:pt idx="777">
                  <c:v>6.81481712169242</c:v>
                </c:pt>
                <c:pt idx="778">
                  <c:v>7.32784493762512</c:v>
                </c:pt>
                <c:pt idx="779">
                  <c:v>7.42219883511825</c:v>
                </c:pt>
                <c:pt idx="780">
                  <c:v>7.12589097163505</c:v>
                </c:pt>
                <c:pt idx="781">
                  <c:v>7.28557257517429</c:v>
                </c:pt>
                <c:pt idx="782">
                  <c:v>6.79929186998088</c:v>
                </c:pt>
                <c:pt idx="783">
                  <c:v>7.27060800709947</c:v>
                </c:pt>
                <c:pt idx="784">
                  <c:v>7.24818912899894</c:v>
                </c:pt>
                <c:pt idx="785">
                  <c:v>7.55899946560585</c:v>
                </c:pt>
                <c:pt idx="786">
                  <c:v>7.76585235397237</c:v>
                </c:pt>
                <c:pt idx="787">
                  <c:v>7.12724823725595</c:v>
                </c:pt>
                <c:pt idx="788">
                  <c:v>7.88396145340413</c:v>
                </c:pt>
                <c:pt idx="789">
                  <c:v>6.70506915591171</c:v>
                </c:pt>
                <c:pt idx="790">
                  <c:v>7.88156512217376</c:v>
                </c:pt>
                <c:pt idx="791">
                  <c:v>7.36353648432544</c:v>
                </c:pt>
                <c:pt idx="792">
                  <c:v>6.90012324173933</c:v>
                </c:pt>
                <c:pt idx="793">
                  <c:v>7.1960514547799</c:v>
                </c:pt>
                <c:pt idx="794">
                  <c:v>7.15793711543993</c:v>
                </c:pt>
                <c:pt idx="795">
                  <c:v>7.13448886025299</c:v>
                </c:pt>
                <c:pt idx="796">
                  <c:v>7.13776586993635</c:v>
                </c:pt>
                <c:pt idx="797">
                  <c:v>7.15272174434</c:v>
                </c:pt>
                <c:pt idx="798">
                  <c:v>7.15649379450294</c:v>
                </c:pt>
                <c:pt idx="799">
                  <c:v>7.26318808507137</c:v>
                </c:pt>
                <c:pt idx="800">
                  <c:v>6.67800181606194</c:v>
                </c:pt>
                <c:pt idx="801">
                  <c:v>6.89727003524265</c:v>
                </c:pt>
                <c:pt idx="802">
                  <c:v>7.30170140599901</c:v>
                </c:pt>
                <c:pt idx="803">
                  <c:v>7.10290139458328</c:v>
                </c:pt>
                <c:pt idx="804">
                  <c:v>7.08105557540675</c:v>
                </c:pt>
                <c:pt idx="805">
                  <c:v>6.8970694701874</c:v>
                </c:pt>
                <c:pt idx="806">
                  <c:v>7.2552957156226</c:v>
                </c:pt>
                <c:pt idx="807">
                  <c:v>7.20953640795616</c:v>
                </c:pt>
                <c:pt idx="808">
                  <c:v>7.35677925017192</c:v>
                </c:pt>
                <c:pt idx="809">
                  <c:v>7.21889881701589</c:v>
                </c:pt>
                <c:pt idx="810">
                  <c:v>7.70706112085366</c:v>
                </c:pt>
                <c:pt idx="811">
                  <c:v>7.35054032455963</c:v>
                </c:pt>
                <c:pt idx="812">
                  <c:v>7.11218182871746</c:v>
                </c:pt>
                <c:pt idx="813">
                  <c:v>6.61509955687952</c:v>
                </c:pt>
                <c:pt idx="814">
                  <c:v>6.78818765716116</c:v>
                </c:pt>
                <c:pt idx="815">
                  <c:v>6.92073058955693</c:v>
                </c:pt>
                <c:pt idx="816">
                  <c:v>7.47623758286727</c:v>
                </c:pt>
                <c:pt idx="817">
                  <c:v>6.82131635024965</c:v>
                </c:pt>
                <c:pt idx="818">
                  <c:v>7.62337784686091</c:v>
                </c:pt>
                <c:pt idx="819">
                  <c:v>7.37597635509505</c:v>
                </c:pt>
                <c:pt idx="820">
                  <c:v>7.43225128997895</c:v>
                </c:pt>
                <c:pt idx="821">
                  <c:v>7.18791441196074</c:v>
                </c:pt>
                <c:pt idx="822">
                  <c:v>7.4246583260888</c:v>
                </c:pt>
                <c:pt idx="823">
                  <c:v>7.03669418486802</c:v>
                </c:pt>
                <c:pt idx="824">
                  <c:v>6.75138736934266</c:v>
                </c:pt>
                <c:pt idx="825">
                  <c:v>6.75012830808696</c:v>
                </c:pt>
                <c:pt idx="826">
                  <c:v>6.44657751614846</c:v>
                </c:pt>
                <c:pt idx="827">
                  <c:v>7.31653526203943</c:v>
                </c:pt>
                <c:pt idx="828">
                  <c:v>6.267684845804</c:v>
                </c:pt>
                <c:pt idx="829">
                  <c:v>6.50148523797022</c:v>
                </c:pt>
                <c:pt idx="830">
                  <c:v>6.77401010719917</c:v>
                </c:pt>
                <c:pt idx="831">
                  <c:v>6.77400928747615</c:v>
                </c:pt>
                <c:pt idx="832">
                  <c:v>6.7301632918882</c:v>
                </c:pt>
                <c:pt idx="833">
                  <c:v>7.38070197089681</c:v>
                </c:pt>
                <c:pt idx="834">
                  <c:v>6.4778976750695</c:v>
                </c:pt>
                <c:pt idx="835">
                  <c:v>6.88663482419456</c:v>
                </c:pt>
                <c:pt idx="836">
                  <c:v>7.2334281721241</c:v>
                </c:pt>
                <c:pt idx="837">
                  <c:v>6.54353917212921</c:v>
                </c:pt>
                <c:pt idx="838">
                  <c:v>6.97691743580483</c:v>
                </c:pt>
                <c:pt idx="839">
                  <c:v>7.57638406776642</c:v>
                </c:pt>
                <c:pt idx="840">
                  <c:v>6.77441860308972</c:v>
                </c:pt>
                <c:pt idx="841">
                  <c:v>7.43277174488548</c:v>
                </c:pt>
                <c:pt idx="842">
                  <c:v>6.97700932920087</c:v>
                </c:pt>
                <c:pt idx="843">
                  <c:v>6.9319560979025</c:v>
                </c:pt>
                <c:pt idx="844">
                  <c:v>7.04978571489222</c:v>
                </c:pt>
                <c:pt idx="845">
                  <c:v>7.17645230845794</c:v>
                </c:pt>
                <c:pt idx="846">
                  <c:v>7.53783060575779</c:v>
                </c:pt>
                <c:pt idx="847">
                  <c:v>6.65673003782875</c:v>
                </c:pt>
                <c:pt idx="848">
                  <c:v>7.94782350787858</c:v>
                </c:pt>
                <c:pt idx="849">
                  <c:v>6.74767007842124</c:v>
                </c:pt>
                <c:pt idx="850">
                  <c:v>7.19395695286374</c:v>
                </c:pt>
                <c:pt idx="851">
                  <c:v>6.56563862123134</c:v>
                </c:pt>
                <c:pt idx="852">
                  <c:v>7.10032041332153</c:v>
                </c:pt>
                <c:pt idx="853">
                  <c:v>7.60051458227851</c:v>
                </c:pt>
                <c:pt idx="854">
                  <c:v>7.19775206383091</c:v>
                </c:pt>
                <c:pt idx="855">
                  <c:v>6.48542134113852</c:v>
                </c:pt>
                <c:pt idx="856">
                  <c:v>6.75470475587229</c:v>
                </c:pt>
                <c:pt idx="857">
                  <c:v>7.16816265351578</c:v>
                </c:pt>
                <c:pt idx="858">
                  <c:v>6.92826647721322</c:v>
                </c:pt>
                <c:pt idx="859">
                  <c:v>7.81999830858161</c:v>
                </c:pt>
                <c:pt idx="860">
                  <c:v>7.30213782236054</c:v>
                </c:pt>
                <c:pt idx="861">
                  <c:v>6.44730074030689</c:v>
                </c:pt>
                <c:pt idx="862">
                  <c:v>6.78735667844923</c:v>
                </c:pt>
                <c:pt idx="863">
                  <c:v>6.9832719001239</c:v>
                </c:pt>
                <c:pt idx="864">
                  <c:v>7.62960055884962</c:v>
                </c:pt>
                <c:pt idx="865">
                  <c:v>7.30852465867844</c:v>
                </c:pt>
                <c:pt idx="866">
                  <c:v>7.13223294076655</c:v>
                </c:pt>
                <c:pt idx="867">
                  <c:v>6.87425439436274</c:v>
                </c:pt>
                <c:pt idx="868">
                  <c:v>7.71838071437657</c:v>
                </c:pt>
                <c:pt idx="869">
                  <c:v>6.71380411292708</c:v>
                </c:pt>
                <c:pt idx="870">
                  <c:v>6.98940585852144</c:v>
                </c:pt>
                <c:pt idx="871">
                  <c:v>6.94953514394146</c:v>
                </c:pt>
                <c:pt idx="872">
                  <c:v>7.07105218338545</c:v>
                </c:pt>
                <c:pt idx="873">
                  <c:v>7.04638520840282</c:v>
                </c:pt>
                <c:pt idx="874">
                  <c:v>7.19444290283502</c:v>
                </c:pt>
                <c:pt idx="875">
                  <c:v>6.9278514670647</c:v>
                </c:pt>
                <c:pt idx="876">
                  <c:v>7.20183043039954</c:v>
                </c:pt>
                <c:pt idx="877">
                  <c:v>7.83650571288583</c:v>
                </c:pt>
                <c:pt idx="878">
                  <c:v>6.43567412770542</c:v>
                </c:pt>
                <c:pt idx="879">
                  <c:v>7.47151029709296</c:v>
                </c:pt>
                <c:pt idx="880">
                  <c:v>7.60049876451769</c:v>
                </c:pt>
                <c:pt idx="881">
                  <c:v>6.45303455424421</c:v>
                </c:pt>
                <c:pt idx="882">
                  <c:v>6.85387326441768</c:v>
                </c:pt>
                <c:pt idx="883">
                  <c:v>6.79645424614376</c:v>
                </c:pt>
                <c:pt idx="884">
                  <c:v>7.41681115132573</c:v>
                </c:pt>
                <c:pt idx="885">
                  <c:v>7.58603316437239</c:v>
                </c:pt>
                <c:pt idx="886">
                  <c:v>6.75068068597203</c:v>
                </c:pt>
                <c:pt idx="887">
                  <c:v>6.6590124220378</c:v>
                </c:pt>
                <c:pt idx="888">
                  <c:v>7.0175734608375</c:v>
                </c:pt>
                <c:pt idx="889">
                  <c:v>7.09130200333226</c:v>
                </c:pt>
                <c:pt idx="890">
                  <c:v>6.97427035698202</c:v>
                </c:pt>
                <c:pt idx="891">
                  <c:v>7.62975230056699</c:v>
                </c:pt>
                <c:pt idx="892">
                  <c:v>7.48571814467977</c:v>
                </c:pt>
                <c:pt idx="893">
                  <c:v>7.25057254998478</c:v>
                </c:pt>
                <c:pt idx="894">
                  <c:v>8.00871856907888</c:v>
                </c:pt>
                <c:pt idx="895">
                  <c:v>6.78703341114743</c:v>
                </c:pt>
                <c:pt idx="896">
                  <c:v>6.91529236168384</c:v>
                </c:pt>
                <c:pt idx="897">
                  <c:v>6.35685409791657</c:v>
                </c:pt>
                <c:pt idx="898">
                  <c:v>7.30863463830488</c:v>
                </c:pt>
                <c:pt idx="899">
                  <c:v>6.68671908812562</c:v>
                </c:pt>
                <c:pt idx="900">
                  <c:v>6.96093618048536</c:v>
                </c:pt>
                <c:pt idx="901">
                  <c:v>6.92163063479175</c:v>
                </c:pt>
                <c:pt idx="902">
                  <c:v>6.77698248764755</c:v>
                </c:pt>
                <c:pt idx="903">
                  <c:v>7.33200854369857</c:v>
                </c:pt>
                <c:pt idx="904">
                  <c:v>7.15004794698037</c:v>
                </c:pt>
                <c:pt idx="905">
                  <c:v>6.55933588424164</c:v>
                </c:pt>
                <c:pt idx="906">
                  <c:v>6.74256131034841</c:v>
                </c:pt>
                <c:pt idx="907">
                  <c:v>6.94765086646545</c:v>
                </c:pt>
                <c:pt idx="908">
                  <c:v>6.85740411796022</c:v>
                </c:pt>
                <c:pt idx="909">
                  <c:v>7.63181685938958</c:v>
                </c:pt>
                <c:pt idx="910">
                  <c:v>6.90852003822925</c:v>
                </c:pt>
                <c:pt idx="911">
                  <c:v>7.37356868515044</c:v>
                </c:pt>
                <c:pt idx="912">
                  <c:v>7.03180866304075</c:v>
                </c:pt>
                <c:pt idx="913">
                  <c:v>7.26950340732904</c:v>
                </c:pt>
                <c:pt idx="914">
                  <c:v>7.0906907171465</c:v>
                </c:pt>
                <c:pt idx="915">
                  <c:v>7.14100372468918</c:v>
                </c:pt>
                <c:pt idx="916">
                  <c:v>7.65542579366245</c:v>
                </c:pt>
                <c:pt idx="917">
                  <c:v>6.7458677007345</c:v>
                </c:pt>
                <c:pt idx="918">
                  <c:v>6.92725972602261</c:v>
                </c:pt>
                <c:pt idx="919">
                  <c:v>6.95594253853029</c:v>
                </c:pt>
                <c:pt idx="920">
                  <c:v>8.4890030525776</c:v>
                </c:pt>
                <c:pt idx="921">
                  <c:v>7.14670281317954</c:v>
                </c:pt>
                <c:pt idx="922">
                  <c:v>7.02359330215087</c:v>
                </c:pt>
                <c:pt idx="923">
                  <c:v>7.31175237676366</c:v>
                </c:pt>
                <c:pt idx="924">
                  <c:v>7.32476798446944</c:v>
                </c:pt>
                <c:pt idx="925">
                  <c:v>6.45319275929218</c:v>
                </c:pt>
                <c:pt idx="926">
                  <c:v>6.93011296686042</c:v>
                </c:pt>
                <c:pt idx="927">
                  <c:v>6.70452136341994</c:v>
                </c:pt>
                <c:pt idx="928">
                  <c:v>7.1982615425668</c:v>
                </c:pt>
                <c:pt idx="929">
                  <c:v>6.53086493632393</c:v>
                </c:pt>
                <c:pt idx="930">
                  <c:v>7.13603790630345</c:v>
                </c:pt>
                <c:pt idx="931">
                  <c:v>6.73005041611916</c:v>
                </c:pt>
                <c:pt idx="932">
                  <c:v>7.26957434631277</c:v>
                </c:pt>
                <c:pt idx="933">
                  <c:v>7.79664647587937</c:v>
                </c:pt>
                <c:pt idx="934">
                  <c:v>7.29945594348427</c:v>
                </c:pt>
                <c:pt idx="935">
                  <c:v>6.78466277945742</c:v>
                </c:pt>
                <c:pt idx="936">
                  <c:v>7.30354687487</c:v>
                </c:pt>
                <c:pt idx="937">
                  <c:v>7.55234567601964</c:v>
                </c:pt>
                <c:pt idx="938">
                  <c:v>7.66229471436185</c:v>
                </c:pt>
                <c:pt idx="939">
                  <c:v>7.06542443885997</c:v>
                </c:pt>
                <c:pt idx="940">
                  <c:v>7.3289302217956</c:v>
                </c:pt>
                <c:pt idx="941">
                  <c:v>7.00371502594624</c:v>
                </c:pt>
                <c:pt idx="942">
                  <c:v>7.81381895127052</c:v>
                </c:pt>
                <c:pt idx="943">
                  <c:v>6.93500578032195</c:v>
                </c:pt>
                <c:pt idx="944">
                  <c:v>7.41321462063892</c:v>
                </c:pt>
                <c:pt idx="945">
                  <c:v>6.79200786783715</c:v>
                </c:pt>
                <c:pt idx="946">
                  <c:v>7.66968142458573</c:v>
                </c:pt>
                <c:pt idx="947">
                  <c:v>7.12762822469729</c:v>
                </c:pt>
                <c:pt idx="948">
                  <c:v>6.84049527371356</c:v>
                </c:pt>
                <c:pt idx="949">
                  <c:v>7.90022207930813</c:v>
                </c:pt>
                <c:pt idx="950">
                  <c:v>6.54341601692917</c:v>
                </c:pt>
                <c:pt idx="951">
                  <c:v>7.16266836895869</c:v>
                </c:pt>
                <c:pt idx="952">
                  <c:v>6.25270222552116</c:v>
                </c:pt>
                <c:pt idx="953">
                  <c:v>7.41784694071181</c:v>
                </c:pt>
                <c:pt idx="954">
                  <c:v>7.40447345951916</c:v>
                </c:pt>
                <c:pt idx="955">
                  <c:v>6.73465320172617</c:v>
                </c:pt>
                <c:pt idx="956">
                  <c:v>7.77667151999012</c:v>
                </c:pt>
                <c:pt idx="957">
                  <c:v>7.54010155649569</c:v>
                </c:pt>
                <c:pt idx="958">
                  <c:v>7.27004780031143</c:v>
                </c:pt>
                <c:pt idx="959">
                  <c:v>7.17656561494544</c:v>
                </c:pt>
                <c:pt idx="960">
                  <c:v>7.1836420368503</c:v>
                </c:pt>
                <c:pt idx="961">
                  <c:v>6.68460140442769</c:v>
                </c:pt>
                <c:pt idx="962">
                  <c:v>6.98687134299811</c:v>
                </c:pt>
                <c:pt idx="963">
                  <c:v>7.50920030587275</c:v>
                </c:pt>
                <c:pt idx="964">
                  <c:v>7.10327562979173</c:v>
                </c:pt>
                <c:pt idx="965">
                  <c:v>6.49977144963936</c:v>
                </c:pt>
                <c:pt idx="966">
                  <c:v>6.95087704018273</c:v>
                </c:pt>
                <c:pt idx="967">
                  <c:v>7.29030768440626</c:v>
                </c:pt>
                <c:pt idx="968">
                  <c:v>7.33210063682921</c:v>
                </c:pt>
                <c:pt idx="969">
                  <c:v>6.55341296265024</c:v>
                </c:pt>
                <c:pt idx="970">
                  <c:v>7.14376374555328</c:v>
                </c:pt>
                <c:pt idx="971">
                  <c:v>6.95554389474836</c:v>
                </c:pt>
                <c:pt idx="972">
                  <c:v>7.30984786633962</c:v>
                </c:pt>
                <c:pt idx="973">
                  <c:v>7.15323767388806</c:v>
                </c:pt>
                <c:pt idx="974">
                  <c:v>6.72807501159024</c:v>
                </c:pt>
                <c:pt idx="975">
                  <c:v>6.1339593979097</c:v>
                </c:pt>
                <c:pt idx="976">
                  <c:v>6.85858526771952</c:v>
                </c:pt>
                <c:pt idx="977">
                  <c:v>7.07772376229255</c:v>
                </c:pt>
                <c:pt idx="978">
                  <c:v>7.465526439034</c:v>
                </c:pt>
                <c:pt idx="979">
                  <c:v>6.93649315551992</c:v>
                </c:pt>
                <c:pt idx="980">
                  <c:v>7.14427841552246</c:v>
                </c:pt>
                <c:pt idx="981">
                  <c:v>7.53956192565867</c:v>
                </c:pt>
                <c:pt idx="982">
                  <c:v>6.70950317742416</c:v>
                </c:pt>
                <c:pt idx="983">
                  <c:v>7.04525743328458</c:v>
                </c:pt>
                <c:pt idx="984">
                  <c:v>7.18409857624014</c:v>
                </c:pt>
                <c:pt idx="985">
                  <c:v>7.47689260197802</c:v>
                </c:pt>
                <c:pt idx="986">
                  <c:v>6.45841625368463</c:v>
                </c:pt>
                <c:pt idx="987">
                  <c:v>6.89971868922536</c:v>
                </c:pt>
                <c:pt idx="988">
                  <c:v>7.45518137773501</c:v>
                </c:pt>
                <c:pt idx="989">
                  <c:v>6.68218497746318</c:v>
                </c:pt>
                <c:pt idx="990">
                  <c:v>7.25693923543112</c:v>
                </c:pt>
                <c:pt idx="991">
                  <c:v>6.6037989893899</c:v>
                </c:pt>
                <c:pt idx="992">
                  <c:v>7.12295141217564</c:v>
                </c:pt>
                <c:pt idx="993">
                  <c:v>6.92709392608322</c:v>
                </c:pt>
                <c:pt idx="994">
                  <c:v>6.76966379734023</c:v>
                </c:pt>
                <c:pt idx="995">
                  <c:v>7.80434605242126</c:v>
                </c:pt>
                <c:pt idx="996">
                  <c:v>6.8457029715402</c:v>
                </c:pt>
                <c:pt idx="997">
                  <c:v>6.73167751358723</c:v>
                </c:pt>
                <c:pt idx="998">
                  <c:v>6.80374516057241</c:v>
                </c:pt>
                <c:pt idx="999">
                  <c:v>6.33833408525294</c:v>
                </c:pt>
              </c:numCache>
            </c:numRef>
          </c:yVal>
          <c:smooth val="0"/>
        </c:ser>
        <c:axId val="28568283"/>
        <c:axId val="32020031"/>
      </c:scatterChart>
      <c:valAx>
        <c:axId val="28568283"/>
        <c:scaling>
          <c:orientation val="minMax"/>
          <c:max val="1000"/>
        </c:scaling>
        <c:delete val="0"/>
        <c:axPos val="b"/>
        <c:title>
          <c:tx>
            <c:rich>
              <a:bodyPr rot="0"/>
              <a:lstStyle/>
              <a:p>
                <a:pPr>
                  <a:defRPr b="1" sz="1200" spc="-1" strike="noStrike">
                    <a:solidFill>
                      <a:srgbClr val="000000"/>
                    </a:solidFill>
                    <a:uFill>
                      <a:solidFill>
                        <a:srgbClr val="ffffff"/>
                      </a:solidFill>
                    </a:uFill>
                    <a:latin typeface="Calibri"/>
                  </a:defRPr>
                </a:pPr>
                <a:r>
                  <a:rPr b="1" sz="1200" spc="-1" strike="noStrike">
                    <a:solidFill>
                      <a:srgbClr val="000000"/>
                    </a:solidFill>
                    <a:uFill>
                      <a:solidFill>
                        <a:srgbClr val="ffffff"/>
                      </a:solidFill>
                    </a:uFill>
                    <a:latin typeface="Calibri"/>
                  </a:rPr>
                  <a:t>Measurement</a:t>
                </a:r>
              </a:p>
            </c:rich>
          </c:tx>
          <c:layout>
            <c:manualLayout>
              <c:xMode val="edge"/>
              <c:yMode val="edge"/>
              <c:x val="0.446334716459198"/>
              <c:y val="0.889247192260647"/>
            </c:manualLayout>
          </c:layout>
          <c:overlay val="0"/>
        </c:title>
        <c:numFmt formatCode="General" sourceLinked="0"/>
        <c:majorTickMark val="out"/>
        <c:minorTickMark val="none"/>
        <c:tickLblPos val="nextTo"/>
        <c:spPr>
          <a:ln>
            <a:solidFill>
              <a:srgbClr val="808080"/>
            </a:solidFill>
          </a:ln>
        </c:spPr>
        <c:txPr>
          <a:bodyPr/>
          <a:p>
            <a:pPr>
              <a:defRPr b="0" sz="1200" spc="-1" strike="noStrike">
                <a:solidFill>
                  <a:srgbClr val="000000"/>
                </a:solidFill>
                <a:uFill>
                  <a:solidFill>
                    <a:srgbClr val="ffffff"/>
                  </a:solidFill>
                </a:uFill>
                <a:latin typeface="Calibri"/>
              </a:defRPr>
            </a:pPr>
          </a:p>
        </c:txPr>
        <c:crossAx val="32020031"/>
        <c:crossesAt val="0"/>
        <c:crossBetween val="midCat"/>
      </c:valAx>
      <c:valAx>
        <c:axId val="32020031"/>
        <c:scaling>
          <c:orientation val="minMax"/>
        </c:scaling>
        <c:delete val="0"/>
        <c:axPos val="l"/>
        <c:majorGridlines>
          <c:spPr>
            <a:ln>
              <a:solidFill>
                <a:srgbClr val="808080"/>
              </a:solidFill>
            </a:ln>
          </c:spPr>
        </c:majorGridlines>
        <c:title>
          <c:tx>
            <c:rich>
              <a:bodyPr rot="-5400000"/>
              <a:lstStyle/>
              <a:p>
                <a:pPr>
                  <a:defRPr b="1" sz="1200" spc="-1" strike="noStrike">
                    <a:solidFill>
                      <a:srgbClr val="000000"/>
                    </a:solidFill>
                    <a:uFill>
                      <a:solidFill>
                        <a:srgbClr val="ffffff"/>
                      </a:solidFill>
                    </a:uFill>
                    <a:latin typeface="Calibri"/>
                  </a:defRPr>
                </a:pPr>
                <a:r>
                  <a:rPr b="1" sz="1200" spc="-1" strike="noStrike">
                    <a:solidFill>
                      <a:srgbClr val="000000"/>
                    </a:solidFill>
                    <a:uFill>
                      <a:solidFill>
                        <a:srgbClr val="ffffff"/>
                      </a:solidFill>
                    </a:uFill>
                    <a:latin typeface="Calibri"/>
                  </a:rPr>
                  <a:t>Pressure</a:t>
                </a:r>
              </a:p>
            </c:rich>
          </c:tx>
          <c:layout>
            <c:manualLayout>
              <c:xMode val="edge"/>
              <c:yMode val="edge"/>
              <c:x val="0.0280774550484094"/>
              <c:y val="0.338374291115312"/>
            </c:manualLayout>
          </c:layout>
          <c:overlay val="0"/>
        </c:title>
        <c:numFmt formatCode="General" sourceLinked="0"/>
        <c:majorTickMark val="out"/>
        <c:minorTickMark val="none"/>
        <c:tickLblPos val="nextTo"/>
        <c:spPr>
          <a:ln>
            <a:solidFill>
              <a:srgbClr val="808080"/>
            </a:solidFill>
          </a:ln>
        </c:spPr>
        <c:txPr>
          <a:bodyPr/>
          <a:p>
            <a:pPr>
              <a:defRPr b="0" sz="1200" spc="-1" strike="noStrike">
                <a:solidFill>
                  <a:srgbClr val="000000"/>
                </a:solidFill>
                <a:uFill>
                  <a:solidFill>
                    <a:srgbClr val="ffffff"/>
                  </a:solidFill>
                </a:uFill>
                <a:latin typeface="Calibri"/>
              </a:defRPr>
            </a:pPr>
          </a:p>
        </c:txPr>
        <c:crossAx val="28568283"/>
        <c:crossesAt val="0"/>
        <c:crossBetween val="midCat"/>
      </c:valAx>
      <c:spPr>
        <a:noFill/>
        <a:ln w="12600">
          <a:solidFill>
            <a:srgbClr val="000000"/>
          </a:solidFill>
          <a:round/>
        </a:ln>
      </c:spPr>
    </c:plotArea>
    <c:plotVisOnly val="1"/>
    <c:dispBlanksAs val="gap"/>
  </c:chart>
  <c:spPr>
    <a:solidFill>
      <a:srgbClr val="ffffff"/>
    </a:solidFill>
    <a:ln>
      <a:solidFill>
        <a:srgbClr val="808080"/>
      </a:solid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602184451842766"/>
          <c:y val="0.0249415432579891"/>
          <c:w val="0.92880088779861"/>
          <c:h val="0.93309950636529"/>
        </c:manualLayout>
      </c:layout>
      <c:scatterChart>
        <c:scatterStyle val="line"/>
        <c:varyColors val="0"/>
        <c:ser>
          <c:idx val="0"/>
          <c:order val="0"/>
          <c:tx>
            <c:strRef>
              <c:f>"Original Measure"</c:f>
              <c:strCache>
                <c:ptCount val="1"/>
                <c:pt idx="0">
                  <c:v>Original Measure</c:v>
                </c:pt>
              </c:strCache>
            </c:strRef>
          </c:tx>
          <c:spPr>
            <a:solidFill>
              <a:srgbClr val="993366"/>
            </a:solidFill>
            <a:ln>
              <a:solidFill>
                <a:srgbClr val="993366"/>
              </a:solidFill>
            </a:ln>
          </c:spPr>
          <c:marker>
            <c:symbol val="none"/>
          </c:marker>
          <c:dLbls>
            <c:dLblPos val="r"/>
            <c:showLegendKey val="0"/>
            <c:showVal val="0"/>
            <c:showCatName val="0"/>
            <c:showSerName val="0"/>
            <c:showPercent val="0"/>
            <c:showLeaderLines val="0"/>
          </c:dLbls>
          <c:trendline>
            <c:spPr>
              <a:ln>
                <a:solidFill>
                  <a:srgbClr val="000000"/>
                </a:solidFill>
              </a:ln>
            </c:spPr>
            <c:trendlineType val="linear"/>
            <c:forward val="0"/>
            <c:backward val="0"/>
            <c:dispRSqr val="1"/>
            <c:dispEq val="1"/>
          </c:trendline>
          <c:xVal>
            <c:numRef>
              <c:f>'Solutions&amp;Grade'!$G$3:$G$1202</c:f>
              <c:numCache>
                <c:formatCode>General</c:formatCode>
                <c:ptCount val="1200"/>
                <c:pt idx="0">
                  <c:v>0.3</c:v>
                </c:pt>
                <c:pt idx="1">
                  <c:v>0.6</c:v>
                </c:pt>
                <c:pt idx="2">
                  <c:v>0.9</c:v>
                </c:pt>
                <c:pt idx="3">
                  <c:v>1.2</c:v>
                </c:pt>
                <c:pt idx="4">
                  <c:v>1.5</c:v>
                </c:pt>
                <c:pt idx="5">
                  <c:v>1.8</c:v>
                </c:pt>
                <c:pt idx="6">
                  <c:v>2.1</c:v>
                </c:pt>
                <c:pt idx="7">
                  <c:v>2.4</c:v>
                </c:pt>
                <c:pt idx="8">
                  <c:v>2.7</c:v>
                </c:pt>
                <c:pt idx="9">
                  <c:v>3</c:v>
                </c:pt>
                <c:pt idx="10">
                  <c:v>3.3</c:v>
                </c:pt>
                <c:pt idx="11">
                  <c:v>3.6</c:v>
                </c:pt>
                <c:pt idx="12">
                  <c:v>3.9</c:v>
                </c:pt>
                <c:pt idx="13">
                  <c:v>4.2</c:v>
                </c:pt>
                <c:pt idx="14">
                  <c:v>4.5</c:v>
                </c:pt>
                <c:pt idx="15">
                  <c:v>4.8</c:v>
                </c:pt>
                <c:pt idx="16">
                  <c:v>5.1</c:v>
                </c:pt>
                <c:pt idx="17">
                  <c:v>5.4</c:v>
                </c:pt>
                <c:pt idx="18">
                  <c:v>5.7</c:v>
                </c:pt>
                <c:pt idx="19">
                  <c:v>6</c:v>
                </c:pt>
                <c:pt idx="20">
                  <c:v>6.3</c:v>
                </c:pt>
                <c:pt idx="21">
                  <c:v>6.6</c:v>
                </c:pt>
                <c:pt idx="22">
                  <c:v>6.9</c:v>
                </c:pt>
                <c:pt idx="23">
                  <c:v>7.2</c:v>
                </c:pt>
                <c:pt idx="24">
                  <c:v>7.5</c:v>
                </c:pt>
                <c:pt idx="25">
                  <c:v>7.8</c:v>
                </c:pt>
                <c:pt idx="26">
                  <c:v>8.1</c:v>
                </c:pt>
                <c:pt idx="27">
                  <c:v>8.4</c:v>
                </c:pt>
                <c:pt idx="28">
                  <c:v>8.7</c:v>
                </c:pt>
                <c:pt idx="29">
                  <c:v>9</c:v>
                </c:pt>
                <c:pt idx="30">
                  <c:v>9.3</c:v>
                </c:pt>
                <c:pt idx="31">
                  <c:v>9.6</c:v>
                </c:pt>
                <c:pt idx="32">
                  <c:v>9.9</c:v>
                </c:pt>
                <c:pt idx="33">
                  <c:v>10.2</c:v>
                </c:pt>
                <c:pt idx="34">
                  <c:v>10.5</c:v>
                </c:pt>
                <c:pt idx="35">
                  <c:v>10.8</c:v>
                </c:pt>
                <c:pt idx="36">
                  <c:v>11.1</c:v>
                </c:pt>
                <c:pt idx="37">
                  <c:v>11.4</c:v>
                </c:pt>
                <c:pt idx="38">
                  <c:v>11.7</c:v>
                </c:pt>
                <c:pt idx="39">
                  <c:v>12</c:v>
                </c:pt>
                <c:pt idx="40">
                  <c:v>12.3</c:v>
                </c:pt>
                <c:pt idx="41">
                  <c:v>12.6</c:v>
                </c:pt>
                <c:pt idx="42">
                  <c:v>12.9</c:v>
                </c:pt>
                <c:pt idx="43">
                  <c:v>13.2</c:v>
                </c:pt>
                <c:pt idx="44">
                  <c:v>13.5</c:v>
                </c:pt>
                <c:pt idx="45">
                  <c:v>13.8</c:v>
                </c:pt>
                <c:pt idx="46">
                  <c:v>14.1</c:v>
                </c:pt>
                <c:pt idx="47">
                  <c:v>14.4</c:v>
                </c:pt>
                <c:pt idx="48">
                  <c:v>14.7</c:v>
                </c:pt>
                <c:pt idx="49">
                  <c:v>15</c:v>
                </c:pt>
                <c:pt idx="50">
                  <c:v>15.3</c:v>
                </c:pt>
                <c:pt idx="51">
                  <c:v>15.6</c:v>
                </c:pt>
                <c:pt idx="52">
                  <c:v>15.9</c:v>
                </c:pt>
                <c:pt idx="53">
                  <c:v>16.2</c:v>
                </c:pt>
                <c:pt idx="54">
                  <c:v>16.5</c:v>
                </c:pt>
                <c:pt idx="55">
                  <c:v>16.8</c:v>
                </c:pt>
                <c:pt idx="56">
                  <c:v>17.1</c:v>
                </c:pt>
                <c:pt idx="57">
                  <c:v>17.4</c:v>
                </c:pt>
                <c:pt idx="58">
                  <c:v>17.7</c:v>
                </c:pt>
                <c:pt idx="59">
                  <c:v>18</c:v>
                </c:pt>
                <c:pt idx="60">
                  <c:v>18.3</c:v>
                </c:pt>
                <c:pt idx="61">
                  <c:v>18.6</c:v>
                </c:pt>
                <c:pt idx="62">
                  <c:v>18.9</c:v>
                </c:pt>
                <c:pt idx="63">
                  <c:v>19.2</c:v>
                </c:pt>
                <c:pt idx="64">
                  <c:v>19.5</c:v>
                </c:pt>
                <c:pt idx="65">
                  <c:v>19.8</c:v>
                </c:pt>
                <c:pt idx="66">
                  <c:v>20.1</c:v>
                </c:pt>
                <c:pt idx="67">
                  <c:v>20.4</c:v>
                </c:pt>
                <c:pt idx="68">
                  <c:v>20.7</c:v>
                </c:pt>
                <c:pt idx="69">
                  <c:v>21</c:v>
                </c:pt>
                <c:pt idx="70">
                  <c:v>21.3</c:v>
                </c:pt>
                <c:pt idx="71">
                  <c:v>21.6</c:v>
                </c:pt>
                <c:pt idx="72">
                  <c:v>21.9</c:v>
                </c:pt>
                <c:pt idx="73">
                  <c:v>22.2</c:v>
                </c:pt>
                <c:pt idx="74">
                  <c:v>22.5</c:v>
                </c:pt>
                <c:pt idx="75">
                  <c:v>22.8</c:v>
                </c:pt>
                <c:pt idx="76">
                  <c:v>23.1</c:v>
                </c:pt>
                <c:pt idx="77">
                  <c:v>23.4</c:v>
                </c:pt>
                <c:pt idx="78">
                  <c:v>23.7</c:v>
                </c:pt>
                <c:pt idx="79">
                  <c:v>24</c:v>
                </c:pt>
                <c:pt idx="80">
                  <c:v>24.3</c:v>
                </c:pt>
                <c:pt idx="81">
                  <c:v>24.6</c:v>
                </c:pt>
                <c:pt idx="82">
                  <c:v>24.9</c:v>
                </c:pt>
                <c:pt idx="83">
                  <c:v>25.2</c:v>
                </c:pt>
                <c:pt idx="84">
                  <c:v>25.5</c:v>
                </c:pt>
                <c:pt idx="85">
                  <c:v>25.8</c:v>
                </c:pt>
                <c:pt idx="86">
                  <c:v>26.1</c:v>
                </c:pt>
                <c:pt idx="87">
                  <c:v>26.4</c:v>
                </c:pt>
                <c:pt idx="88">
                  <c:v>26.7</c:v>
                </c:pt>
                <c:pt idx="89">
                  <c:v>27</c:v>
                </c:pt>
                <c:pt idx="90">
                  <c:v>27.3</c:v>
                </c:pt>
                <c:pt idx="91">
                  <c:v>27.6</c:v>
                </c:pt>
                <c:pt idx="92">
                  <c:v>27.9</c:v>
                </c:pt>
                <c:pt idx="93">
                  <c:v>28.2</c:v>
                </c:pt>
                <c:pt idx="94">
                  <c:v>28.5</c:v>
                </c:pt>
                <c:pt idx="95">
                  <c:v>28.8</c:v>
                </c:pt>
                <c:pt idx="96">
                  <c:v>29.1</c:v>
                </c:pt>
                <c:pt idx="97">
                  <c:v>29.4</c:v>
                </c:pt>
                <c:pt idx="98">
                  <c:v>29.7</c:v>
                </c:pt>
                <c:pt idx="99">
                  <c:v>30</c:v>
                </c:pt>
                <c:pt idx="100">
                  <c:v>30.3</c:v>
                </c:pt>
                <c:pt idx="101">
                  <c:v>30.6</c:v>
                </c:pt>
                <c:pt idx="102">
                  <c:v>30.9</c:v>
                </c:pt>
                <c:pt idx="103">
                  <c:v>31.2</c:v>
                </c:pt>
                <c:pt idx="104">
                  <c:v>31.5</c:v>
                </c:pt>
                <c:pt idx="105">
                  <c:v>31.8</c:v>
                </c:pt>
                <c:pt idx="106">
                  <c:v>32.1</c:v>
                </c:pt>
                <c:pt idx="107">
                  <c:v>32.4</c:v>
                </c:pt>
                <c:pt idx="108">
                  <c:v>32.7</c:v>
                </c:pt>
                <c:pt idx="109">
                  <c:v>33</c:v>
                </c:pt>
                <c:pt idx="110">
                  <c:v>33.3</c:v>
                </c:pt>
                <c:pt idx="111">
                  <c:v>33.6</c:v>
                </c:pt>
                <c:pt idx="112">
                  <c:v>33.9</c:v>
                </c:pt>
                <c:pt idx="113">
                  <c:v>34.2</c:v>
                </c:pt>
                <c:pt idx="114">
                  <c:v>34.5</c:v>
                </c:pt>
                <c:pt idx="115">
                  <c:v>34.8</c:v>
                </c:pt>
                <c:pt idx="116">
                  <c:v>35.1</c:v>
                </c:pt>
                <c:pt idx="117">
                  <c:v>35.4</c:v>
                </c:pt>
                <c:pt idx="118">
                  <c:v>35.7</c:v>
                </c:pt>
                <c:pt idx="119">
                  <c:v>36</c:v>
                </c:pt>
                <c:pt idx="120">
                  <c:v>36.3</c:v>
                </c:pt>
                <c:pt idx="121">
                  <c:v>36.6</c:v>
                </c:pt>
                <c:pt idx="122">
                  <c:v>36.9</c:v>
                </c:pt>
                <c:pt idx="123">
                  <c:v>37.2</c:v>
                </c:pt>
                <c:pt idx="124">
                  <c:v>37.5</c:v>
                </c:pt>
                <c:pt idx="125">
                  <c:v>37.8</c:v>
                </c:pt>
                <c:pt idx="126">
                  <c:v>38.1</c:v>
                </c:pt>
                <c:pt idx="127">
                  <c:v>38.4</c:v>
                </c:pt>
                <c:pt idx="128">
                  <c:v>38.7</c:v>
                </c:pt>
                <c:pt idx="129">
                  <c:v>39</c:v>
                </c:pt>
                <c:pt idx="130">
                  <c:v>39.3</c:v>
                </c:pt>
                <c:pt idx="131">
                  <c:v>39.6</c:v>
                </c:pt>
                <c:pt idx="132">
                  <c:v>39.9</c:v>
                </c:pt>
                <c:pt idx="133">
                  <c:v>40.2</c:v>
                </c:pt>
                <c:pt idx="134">
                  <c:v>40.5</c:v>
                </c:pt>
                <c:pt idx="135">
                  <c:v>40.8</c:v>
                </c:pt>
                <c:pt idx="136">
                  <c:v>41.1</c:v>
                </c:pt>
                <c:pt idx="137">
                  <c:v>41.4</c:v>
                </c:pt>
                <c:pt idx="138">
                  <c:v>41.7</c:v>
                </c:pt>
                <c:pt idx="139">
                  <c:v>42</c:v>
                </c:pt>
                <c:pt idx="140">
                  <c:v>42.3</c:v>
                </c:pt>
                <c:pt idx="141">
                  <c:v>42.6</c:v>
                </c:pt>
                <c:pt idx="142">
                  <c:v>42.9</c:v>
                </c:pt>
                <c:pt idx="143">
                  <c:v>43.2</c:v>
                </c:pt>
                <c:pt idx="144">
                  <c:v>43.5</c:v>
                </c:pt>
                <c:pt idx="145">
                  <c:v>43.8</c:v>
                </c:pt>
                <c:pt idx="146">
                  <c:v>44.1</c:v>
                </c:pt>
                <c:pt idx="147">
                  <c:v>44.4</c:v>
                </c:pt>
                <c:pt idx="148">
                  <c:v>44.7</c:v>
                </c:pt>
                <c:pt idx="149">
                  <c:v>45</c:v>
                </c:pt>
                <c:pt idx="150">
                  <c:v>45.3</c:v>
                </c:pt>
                <c:pt idx="151">
                  <c:v>45.6</c:v>
                </c:pt>
                <c:pt idx="152">
                  <c:v>45.9</c:v>
                </c:pt>
                <c:pt idx="153">
                  <c:v>46.2</c:v>
                </c:pt>
                <c:pt idx="154">
                  <c:v>46.5</c:v>
                </c:pt>
                <c:pt idx="155">
                  <c:v>46.8</c:v>
                </c:pt>
                <c:pt idx="156">
                  <c:v>47.1</c:v>
                </c:pt>
                <c:pt idx="157">
                  <c:v>47.4</c:v>
                </c:pt>
                <c:pt idx="158">
                  <c:v>47.7</c:v>
                </c:pt>
                <c:pt idx="159">
                  <c:v>48</c:v>
                </c:pt>
                <c:pt idx="160">
                  <c:v>48.3</c:v>
                </c:pt>
                <c:pt idx="161">
                  <c:v>48.6</c:v>
                </c:pt>
                <c:pt idx="162">
                  <c:v>48.9</c:v>
                </c:pt>
                <c:pt idx="163">
                  <c:v>49.2</c:v>
                </c:pt>
                <c:pt idx="164">
                  <c:v>49.5</c:v>
                </c:pt>
                <c:pt idx="165">
                  <c:v>49.8</c:v>
                </c:pt>
                <c:pt idx="166">
                  <c:v>50.1</c:v>
                </c:pt>
                <c:pt idx="167">
                  <c:v>50.4</c:v>
                </c:pt>
                <c:pt idx="168">
                  <c:v>50.7</c:v>
                </c:pt>
                <c:pt idx="169">
                  <c:v>51</c:v>
                </c:pt>
                <c:pt idx="170">
                  <c:v>51.3</c:v>
                </c:pt>
                <c:pt idx="171">
                  <c:v>51.6</c:v>
                </c:pt>
                <c:pt idx="172">
                  <c:v>51.9</c:v>
                </c:pt>
                <c:pt idx="173">
                  <c:v>52.2</c:v>
                </c:pt>
                <c:pt idx="174">
                  <c:v>52.5</c:v>
                </c:pt>
                <c:pt idx="175">
                  <c:v>52.8</c:v>
                </c:pt>
                <c:pt idx="176">
                  <c:v>53.1</c:v>
                </c:pt>
                <c:pt idx="177">
                  <c:v>53.4</c:v>
                </c:pt>
                <c:pt idx="178">
                  <c:v>53.7</c:v>
                </c:pt>
                <c:pt idx="179">
                  <c:v>54</c:v>
                </c:pt>
                <c:pt idx="180">
                  <c:v>54.3</c:v>
                </c:pt>
                <c:pt idx="181">
                  <c:v>54.6</c:v>
                </c:pt>
                <c:pt idx="182">
                  <c:v>54.9</c:v>
                </c:pt>
                <c:pt idx="183">
                  <c:v>55.2</c:v>
                </c:pt>
                <c:pt idx="184">
                  <c:v>55.5</c:v>
                </c:pt>
                <c:pt idx="185">
                  <c:v>55.8</c:v>
                </c:pt>
                <c:pt idx="186">
                  <c:v>56.1</c:v>
                </c:pt>
                <c:pt idx="187">
                  <c:v>56.4</c:v>
                </c:pt>
                <c:pt idx="188">
                  <c:v>56.7</c:v>
                </c:pt>
                <c:pt idx="189">
                  <c:v>57</c:v>
                </c:pt>
                <c:pt idx="190">
                  <c:v>57.3</c:v>
                </c:pt>
                <c:pt idx="191">
                  <c:v>57.6</c:v>
                </c:pt>
                <c:pt idx="192">
                  <c:v>57.9</c:v>
                </c:pt>
                <c:pt idx="193">
                  <c:v>58.2</c:v>
                </c:pt>
                <c:pt idx="194">
                  <c:v>58.5</c:v>
                </c:pt>
                <c:pt idx="195">
                  <c:v>58.8</c:v>
                </c:pt>
                <c:pt idx="196">
                  <c:v>59.1</c:v>
                </c:pt>
                <c:pt idx="197">
                  <c:v>59.4</c:v>
                </c:pt>
                <c:pt idx="198">
                  <c:v>59.7</c:v>
                </c:pt>
                <c:pt idx="199">
                  <c:v>60</c:v>
                </c:pt>
                <c:pt idx="200">
                  <c:v>60.3</c:v>
                </c:pt>
                <c:pt idx="201">
                  <c:v>60.6</c:v>
                </c:pt>
                <c:pt idx="202">
                  <c:v>60.9</c:v>
                </c:pt>
                <c:pt idx="203">
                  <c:v>61.2</c:v>
                </c:pt>
                <c:pt idx="204">
                  <c:v>61.5</c:v>
                </c:pt>
                <c:pt idx="205">
                  <c:v>61.8</c:v>
                </c:pt>
                <c:pt idx="206">
                  <c:v>62.1</c:v>
                </c:pt>
                <c:pt idx="207">
                  <c:v>62.4</c:v>
                </c:pt>
                <c:pt idx="208">
                  <c:v>62.7</c:v>
                </c:pt>
                <c:pt idx="209">
                  <c:v>63</c:v>
                </c:pt>
                <c:pt idx="210">
                  <c:v>63.3</c:v>
                </c:pt>
                <c:pt idx="211">
                  <c:v>63.6</c:v>
                </c:pt>
                <c:pt idx="212">
                  <c:v>63.9</c:v>
                </c:pt>
                <c:pt idx="213">
                  <c:v>64.2</c:v>
                </c:pt>
                <c:pt idx="214">
                  <c:v>64.5</c:v>
                </c:pt>
                <c:pt idx="215">
                  <c:v>64.8</c:v>
                </c:pt>
                <c:pt idx="216">
                  <c:v>65.1</c:v>
                </c:pt>
                <c:pt idx="217">
                  <c:v>65.4</c:v>
                </c:pt>
                <c:pt idx="218">
                  <c:v>65.7</c:v>
                </c:pt>
                <c:pt idx="219">
                  <c:v>66</c:v>
                </c:pt>
                <c:pt idx="220">
                  <c:v>66.3</c:v>
                </c:pt>
                <c:pt idx="221">
                  <c:v>66.6</c:v>
                </c:pt>
                <c:pt idx="222">
                  <c:v>66.9</c:v>
                </c:pt>
                <c:pt idx="223">
                  <c:v>67.2</c:v>
                </c:pt>
                <c:pt idx="224">
                  <c:v>67.5</c:v>
                </c:pt>
                <c:pt idx="225">
                  <c:v>67.8</c:v>
                </c:pt>
                <c:pt idx="226">
                  <c:v>68.1</c:v>
                </c:pt>
                <c:pt idx="227">
                  <c:v>68.4</c:v>
                </c:pt>
                <c:pt idx="228">
                  <c:v>68.7</c:v>
                </c:pt>
                <c:pt idx="229">
                  <c:v>69</c:v>
                </c:pt>
                <c:pt idx="230">
                  <c:v>69.3</c:v>
                </c:pt>
                <c:pt idx="231">
                  <c:v>69.6</c:v>
                </c:pt>
                <c:pt idx="232">
                  <c:v>69.9</c:v>
                </c:pt>
                <c:pt idx="233">
                  <c:v>70.2</c:v>
                </c:pt>
                <c:pt idx="234">
                  <c:v>70.5</c:v>
                </c:pt>
                <c:pt idx="235">
                  <c:v>70.8</c:v>
                </c:pt>
                <c:pt idx="236">
                  <c:v>71.1</c:v>
                </c:pt>
                <c:pt idx="237">
                  <c:v>71.4</c:v>
                </c:pt>
                <c:pt idx="238">
                  <c:v>71.7</c:v>
                </c:pt>
                <c:pt idx="239">
                  <c:v>72</c:v>
                </c:pt>
                <c:pt idx="240">
                  <c:v>72.3</c:v>
                </c:pt>
                <c:pt idx="241">
                  <c:v>72.6</c:v>
                </c:pt>
                <c:pt idx="242">
                  <c:v>72.9</c:v>
                </c:pt>
                <c:pt idx="243">
                  <c:v>73.2</c:v>
                </c:pt>
                <c:pt idx="244">
                  <c:v>73.5</c:v>
                </c:pt>
                <c:pt idx="245">
                  <c:v>73.8</c:v>
                </c:pt>
                <c:pt idx="246">
                  <c:v>74.1</c:v>
                </c:pt>
                <c:pt idx="247">
                  <c:v>74.4</c:v>
                </c:pt>
                <c:pt idx="248">
                  <c:v>74.7</c:v>
                </c:pt>
                <c:pt idx="249">
                  <c:v>75</c:v>
                </c:pt>
                <c:pt idx="250">
                  <c:v>75.3</c:v>
                </c:pt>
                <c:pt idx="251">
                  <c:v>75.6</c:v>
                </c:pt>
                <c:pt idx="252">
                  <c:v>75.9</c:v>
                </c:pt>
                <c:pt idx="253">
                  <c:v>76.2</c:v>
                </c:pt>
                <c:pt idx="254">
                  <c:v>76.5</c:v>
                </c:pt>
                <c:pt idx="255">
                  <c:v>76.8</c:v>
                </c:pt>
                <c:pt idx="256">
                  <c:v>77.1</c:v>
                </c:pt>
                <c:pt idx="257">
                  <c:v>77.4</c:v>
                </c:pt>
                <c:pt idx="258">
                  <c:v>77.7</c:v>
                </c:pt>
                <c:pt idx="259">
                  <c:v>78</c:v>
                </c:pt>
                <c:pt idx="260">
                  <c:v>78.3</c:v>
                </c:pt>
                <c:pt idx="261">
                  <c:v>78.6</c:v>
                </c:pt>
                <c:pt idx="262">
                  <c:v>78.9</c:v>
                </c:pt>
                <c:pt idx="263">
                  <c:v>79.2</c:v>
                </c:pt>
                <c:pt idx="264">
                  <c:v>79.5</c:v>
                </c:pt>
                <c:pt idx="265">
                  <c:v>79.8</c:v>
                </c:pt>
                <c:pt idx="266">
                  <c:v>80.1</c:v>
                </c:pt>
                <c:pt idx="267">
                  <c:v>80.4</c:v>
                </c:pt>
                <c:pt idx="268">
                  <c:v>80.7</c:v>
                </c:pt>
                <c:pt idx="269">
                  <c:v>81</c:v>
                </c:pt>
                <c:pt idx="270">
                  <c:v>81.3</c:v>
                </c:pt>
                <c:pt idx="271">
                  <c:v>81.6</c:v>
                </c:pt>
                <c:pt idx="272">
                  <c:v>81.9</c:v>
                </c:pt>
                <c:pt idx="273">
                  <c:v>82.2</c:v>
                </c:pt>
                <c:pt idx="274">
                  <c:v>82.5</c:v>
                </c:pt>
                <c:pt idx="275">
                  <c:v>82.8</c:v>
                </c:pt>
                <c:pt idx="276">
                  <c:v>83.1</c:v>
                </c:pt>
                <c:pt idx="277">
                  <c:v>83.4</c:v>
                </c:pt>
                <c:pt idx="278">
                  <c:v>83.7</c:v>
                </c:pt>
                <c:pt idx="279">
                  <c:v>84</c:v>
                </c:pt>
                <c:pt idx="280">
                  <c:v>84.3</c:v>
                </c:pt>
                <c:pt idx="281">
                  <c:v>84.6</c:v>
                </c:pt>
                <c:pt idx="282">
                  <c:v>84.9</c:v>
                </c:pt>
                <c:pt idx="283">
                  <c:v>85.2</c:v>
                </c:pt>
                <c:pt idx="284">
                  <c:v>85.5</c:v>
                </c:pt>
                <c:pt idx="285">
                  <c:v>85.8</c:v>
                </c:pt>
                <c:pt idx="286">
                  <c:v>86.1</c:v>
                </c:pt>
                <c:pt idx="287">
                  <c:v>86.4</c:v>
                </c:pt>
                <c:pt idx="288">
                  <c:v>86.7</c:v>
                </c:pt>
                <c:pt idx="289">
                  <c:v>87</c:v>
                </c:pt>
                <c:pt idx="290">
                  <c:v>87.3</c:v>
                </c:pt>
                <c:pt idx="291">
                  <c:v>87.6</c:v>
                </c:pt>
                <c:pt idx="292">
                  <c:v>87.9</c:v>
                </c:pt>
                <c:pt idx="293">
                  <c:v>88.2</c:v>
                </c:pt>
                <c:pt idx="294">
                  <c:v>88.5</c:v>
                </c:pt>
                <c:pt idx="295">
                  <c:v>88.8</c:v>
                </c:pt>
                <c:pt idx="296">
                  <c:v>89.1</c:v>
                </c:pt>
                <c:pt idx="297">
                  <c:v>89.4</c:v>
                </c:pt>
                <c:pt idx="298">
                  <c:v>89.7</c:v>
                </c:pt>
                <c:pt idx="299">
                  <c:v>90</c:v>
                </c:pt>
                <c:pt idx="300">
                  <c:v>90.3</c:v>
                </c:pt>
                <c:pt idx="301">
                  <c:v>90.6</c:v>
                </c:pt>
                <c:pt idx="302">
                  <c:v>90.9</c:v>
                </c:pt>
                <c:pt idx="303">
                  <c:v>91.2</c:v>
                </c:pt>
                <c:pt idx="304">
                  <c:v>91.5</c:v>
                </c:pt>
                <c:pt idx="305">
                  <c:v>91.8</c:v>
                </c:pt>
                <c:pt idx="306">
                  <c:v>92.1</c:v>
                </c:pt>
                <c:pt idx="307">
                  <c:v>92.4</c:v>
                </c:pt>
                <c:pt idx="308">
                  <c:v>92.7</c:v>
                </c:pt>
                <c:pt idx="309">
                  <c:v>93</c:v>
                </c:pt>
                <c:pt idx="310">
                  <c:v>93.3</c:v>
                </c:pt>
                <c:pt idx="311">
                  <c:v>93.6</c:v>
                </c:pt>
                <c:pt idx="312">
                  <c:v>93.9</c:v>
                </c:pt>
                <c:pt idx="313">
                  <c:v>94.2</c:v>
                </c:pt>
                <c:pt idx="314">
                  <c:v>94.5</c:v>
                </c:pt>
                <c:pt idx="315">
                  <c:v>94.8</c:v>
                </c:pt>
                <c:pt idx="316">
                  <c:v>95.1</c:v>
                </c:pt>
                <c:pt idx="317">
                  <c:v>95.4</c:v>
                </c:pt>
                <c:pt idx="318">
                  <c:v>95.7</c:v>
                </c:pt>
                <c:pt idx="319">
                  <c:v>96</c:v>
                </c:pt>
                <c:pt idx="320">
                  <c:v>96.3</c:v>
                </c:pt>
                <c:pt idx="321">
                  <c:v>96.6</c:v>
                </c:pt>
                <c:pt idx="322">
                  <c:v>96.9</c:v>
                </c:pt>
                <c:pt idx="323">
                  <c:v>97.2</c:v>
                </c:pt>
                <c:pt idx="324">
                  <c:v>97.5</c:v>
                </c:pt>
                <c:pt idx="325">
                  <c:v>97.8</c:v>
                </c:pt>
                <c:pt idx="326">
                  <c:v>98.1</c:v>
                </c:pt>
                <c:pt idx="327">
                  <c:v>98.4</c:v>
                </c:pt>
                <c:pt idx="328">
                  <c:v>98.7</c:v>
                </c:pt>
                <c:pt idx="329">
                  <c:v>99</c:v>
                </c:pt>
                <c:pt idx="330">
                  <c:v>99.3</c:v>
                </c:pt>
                <c:pt idx="331">
                  <c:v>99.6</c:v>
                </c:pt>
                <c:pt idx="332">
                  <c:v>99.9</c:v>
                </c:pt>
                <c:pt idx="333">
                  <c:v>100.2</c:v>
                </c:pt>
                <c:pt idx="334">
                  <c:v>100.5</c:v>
                </c:pt>
                <c:pt idx="335">
                  <c:v>100.8</c:v>
                </c:pt>
                <c:pt idx="336">
                  <c:v>101.1</c:v>
                </c:pt>
                <c:pt idx="337">
                  <c:v>101.4</c:v>
                </c:pt>
                <c:pt idx="338">
                  <c:v>101.7</c:v>
                </c:pt>
                <c:pt idx="339">
                  <c:v>102</c:v>
                </c:pt>
                <c:pt idx="340">
                  <c:v>102.3</c:v>
                </c:pt>
                <c:pt idx="341">
                  <c:v>102.6</c:v>
                </c:pt>
                <c:pt idx="342">
                  <c:v>102.9</c:v>
                </c:pt>
                <c:pt idx="343">
                  <c:v>103.2</c:v>
                </c:pt>
                <c:pt idx="344">
                  <c:v>103.5</c:v>
                </c:pt>
                <c:pt idx="345">
                  <c:v>103.8</c:v>
                </c:pt>
                <c:pt idx="346">
                  <c:v>104.1</c:v>
                </c:pt>
                <c:pt idx="347">
                  <c:v>104.4</c:v>
                </c:pt>
                <c:pt idx="348">
                  <c:v>104.7</c:v>
                </c:pt>
                <c:pt idx="349">
                  <c:v>105</c:v>
                </c:pt>
                <c:pt idx="350">
                  <c:v>105.3</c:v>
                </c:pt>
                <c:pt idx="351">
                  <c:v>105.6</c:v>
                </c:pt>
                <c:pt idx="352">
                  <c:v>105.9</c:v>
                </c:pt>
                <c:pt idx="353">
                  <c:v>106.2</c:v>
                </c:pt>
                <c:pt idx="354">
                  <c:v>106.5</c:v>
                </c:pt>
                <c:pt idx="355">
                  <c:v>106.8</c:v>
                </c:pt>
                <c:pt idx="356">
                  <c:v>107.1</c:v>
                </c:pt>
                <c:pt idx="357">
                  <c:v>107.4</c:v>
                </c:pt>
                <c:pt idx="358">
                  <c:v>107.7</c:v>
                </c:pt>
                <c:pt idx="359">
                  <c:v>108</c:v>
                </c:pt>
                <c:pt idx="360">
                  <c:v>108.3</c:v>
                </c:pt>
                <c:pt idx="361">
                  <c:v>108.6</c:v>
                </c:pt>
                <c:pt idx="362">
                  <c:v>108.9</c:v>
                </c:pt>
                <c:pt idx="363">
                  <c:v>109.2</c:v>
                </c:pt>
                <c:pt idx="364">
                  <c:v>109.5</c:v>
                </c:pt>
                <c:pt idx="365">
                  <c:v>109.8</c:v>
                </c:pt>
                <c:pt idx="366">
                  <c:v>110.1</c:v>
                </c:pt>
                <c:pt idx="367">
                  <c:v>110.4</c:v>
                </c:pt>
                <c:pt idx="368">
                  <c:v>110.7</c:v>
                </c:pt>
                <c:pt idx="369">
                  <c:v>111</c:v>
                </c:pt>
                <c:pt idx="370">
                  <c:v>111.3</c:v>
                </c:pt>
                <c:pt idx="371">
                  <c:v>111.6</c:v>
                </c:pt>
                <c:pt idx="372">
                  <c:v>111.9</c:v>
                </c:pt>
                <c:pt idx="373">
                  <c:v>112.2</c:v>
                </c:pt>
                <c:pt idx="374">
                  <c:v>112.5</c:v>
                </c:pt>
                <c:pt idx="375">
                  <c:v>112.8</c:v>
                </c:pt>
                <c:pt idx="376">
                  <c:v>113.1</c:v>
                </c:pt>
                <c:pt idx="377">
                  <c:v>113.4</c:v>
                </c:pt>
                <c:pt idx="378">
                  <c:v>113.7</c:v>
                </c:pt>
                <c:pt idx="379">
                  <c:v>114</c:v>
                </c:pt>
                <c:pt idx="380">
                  <c:v>114.3</c:v>
                </c:pt>
                <c:pt idx="381">
                  <c:v>114.6</c:v>
                </c:pt>
                <c:pt idx="382">
                  <c:v>114.9</c:v>
                </c:pt>
                <c:pt idx="383">
                  <c:v>115.2</c:v>
                </c:pt>
                <c:pt idx="384">
                  <c:v>115.5</c:v>
                </c:pt>
                <c:pt idx="385">
                  <c:v>115.8</c:v>
                </c:pt>
                <c:pt idx="386">
                  <c:v>116.1</c:v>
                </c:pt>
                <c:pt idx="387">
                  <c:v>116.4</c:v>
                </c:pt>
                <c:pt idx="388">
                  <c:v>116.7</c:v>
                </c:pt>
                <c:pt idx="389">
                  <c:v>117</c:v>
                </c:pt>
                <c:pt idx="390">
                  <c:v>117.3</c:v>
                </c:pt>
                <c:pt idx="391">
                  <c:v>117.6</c:v>
                </c:pt>
                <c:pt idx="392">
                  <c:v>117.9</c:v>
                </c:pt>
                <c:pt idx="393">
                  <c:v>118.2</c:v>
                </c:pt>
                <c:pt idx="394">
                  <c:v>118.5</c:v>
                </c:pt>
                <c:pt idx="395">
                  <c:v>118.8</c:v>
                </c:pt>
                <c:pt idx="396">
                  <c:v>119.1</c:v>
                </c:pt>
                <c:pt idx="397">
                  <c:v>119.4</c:v>
                </c:pt>
                <c:pt idx="398">
                  <c:v>119.7</c:v>
                </c:pt>
                <c:pt idx="399">
                  <c:v>120</c:v>
                </c:pt>
                <c:pt idx="400">
                  <c:v>120.3</c:v>
                </c:pt>
                <c:pt idx="401">
                  <c:v>120.6</c:v>
                </c:pt>
                <c:pt idx="402">
                  <c:v>120.9</c:v>
                </c:pt>
                <c:pt idx="403">
                  <c:v>121.2</c:v>
                </c:pt>
                <c:pt idx="404">
                  <c:v>121.5</c:v>
                </c:pt>
                <c:pt idx="405">
                  <c:v>121.8</c:v>
                </c:pt>
                <c:pt idx="406">
                  <c:v>122.1</c:v>
                </c:pt>
                <c:pt idx="407">
                  <c:v>122.4</c:v>
                </c:pt>
                <c:pt idx="408">
                  <c:v>122.7</c:v>
                </c:pt>
                <c:pt idx="409">
                  <c:v>123</c:v>
                </c:pt>
                <c:pt idx="410">
                  <c:v>123.3</c:v>
                </c:pt>
                <c:pt idx="411">
                  <c:v>123.6</c:v>
                </c:pt>
                <c:pt idx="412">
                  <c:v>123.9</c:v>
                </c:pt>
                <c:pt idx="413">
                  <c:v>124.2</c:v>
                </c:pt>
                <c:pt idx="414">
                  <c:v>124.5</c:v>
                </c:pt>
                <c:pt idx="415">
                  <c:v>124.8</c:v>
                </c:pt>
                <c:pt idx="416">
                  <c:v>125.1</c:v>
                </c:pt>
                <c:pt idx="417">
                  <c:v>125.4</c:v>
                </c:pt>
                <c:pt idx="418">
                  <c:v>125.7</c:v>
                </c:pt>
                <c:pt idx="419">
                  <c:v>126</c:v>
                </c:pt>
                <c:pt idx="420">
                  <c:v>126.3</c:v>
                </c:pt>
                <c:pt idx="421">
                  <c:v>126.6</c:v>
                </c:pt>
                <c:pt idx="422">
                  <c:v>126.9</c:v>
                </c:pt>
                <c:pt idx="423">
                  <c:v>127.2</c:v>
                </c:pt>
                <c:pt idx="424">
                  <c:v>127.5</c:v>
                </c:pt>
                <c:pt idx="425">
                  <c:v>127.8</c:v>
                </c:pt>
                <c:pt idx="426">
                  <c:v>128.1</c:v>
                </c:pt>
                <c:pt idx="427">
                  <c:v>128.4</c:v>
                </c:pt>
                <c:pt idx="428">
                  <c:v>128.7</c:v>
                </c:pt>
                <c:pt idx="429">
                  <c:v>129</c:v>
                </c:pt>
                <c:pt idx="430">
                  <c:v>129.3</c:v>
                </c:pt>
                <c:pt idx="431">
                  <c:v>129.6</c:v>
                </c:pt>
                <c:pt idx="432">
                  <c:v>129.9</c:v>
                </c:pt>
                <c:pt idx="433">
                  <c:v>130.2</c:v>
                </c:pt>
                <c:pt idx="434">
                  <c:v>130.5</c:v>
                </c:pt>
                <c:pt idx="435">
                  <c:v>130.8</c:v>
                </c:pt>
                <c:pt idx="436">
                  <c:v>131.1</c:v>
                </c:pt>
                <c:pt idx="437">
                  <c:v>131.4</c:v>
                </c:pt>
                <c:pt idx="438">
                  <c:v>131.7</c:v>
                </c:pt>
                <c:pt idx="439">
                  <c:v>132</c:v>
                </c:pt>
                <c:pt idx="440">
                  <c:v>132.3</c:v>
                </c:pt>
                <c:pt idx="441">
                  <c:v>132.6</c:v>
                </c:pt>
                <c:pt idx="442">
                  <c:v>132.9</c:v>
                </c:pt>
                <c:pt idx="443">
                  <c:v>133.2</c:v>
                </c:pt>
                <c:pt idx="444">
                  <c:v>133.5</c:v>
                </c:pt>
                <c:pt idx="445">
                  <c:v>133.8</c:v>
                </c:pt>
                <c:pt idx="446">
                  <c:v>134.1</c:v>
                </c:pt>
                <c:pt idx="447">
                  <c:v>134.4</c:v>
                </c:pt>
                <c:pt idx="448">
                  <c:v>134.7</c:v>
                </c:pt>
                <c:pt idx="449">
                  <c:v>135</c:v>
                </c:pt>
                <c:pt idx="450">
                  <c:v>135.3</c:v>
                </c:pt>
                <c:pt idx="451">
                  <c:v>135.6</c:v>
                </c:pt>
                <c:pt idx="452">
                  <c:v>135.9</c:v>
                </c:pt>
                <c:pt idx="453">
                  <c:v>136.2</c:v>
                </c:pt>
                <c:pt idx="454">
                  <c:v>136.5</c:v>
                </c:pt>
                <c:pt idx="455">
                  <c:v>136.8</c:v>
                </c:pt>
                <c:pt idx="456">
                  <c:v>137.1</c:v>
                </c:pt>
                <c:pt idx="457">
                  <c:v>137.4</c:v>
                </c:pt>
                <c:pt idx="458">
                  <c:v>137.7</c:v>
                </c:pt>
                <c:pt idx="459">
                  <c:v>138</c:v>
                </c:pt>
                <c:pt idx="460">
                  <c:v>138.3</c:v>
                </c:pt>
                <c:pt idx="461">
                  <c:v>138.6</c:v>
                </c:pt>
                <c:pt idx="462">
                  <c:v>138.9</c:v>
                </c:pt>
                <c:pt idx="463">
                  <c:v>139.2</c:v>
                </c:pt>
                <c:pt idx="464">
                  <c:v>139.5</c:v>
                </c:pt>
                <c:pt idx="465">
                  <c:v>139.8</c:v>
                </c:pt>
                <c:pt idx="466">
                  <c:v>140.1</c:v>
                </c:pt>
                <c:pt idx="467">
                  <c:v>140.4</c:v>
                </c:pt>
                <c:pt idx="468">
                  <c:v>140.7</c:v>
                </c:pt>
                <c:pt idx="469">
                  <c:v>141</c:v>
                </c:pt>
                <c:pt idx="470">
                  <c:v>141.3</c:v>
                </c:pt>
                <c:pt idx="471">
                  <c:v>141.6</c:v>
                </c:pt>
                <c:pt idx="472">
                  <c:v>141.9</c:v>
                </c:pt>
                <c:pt idx="473">
                  <c:v>142.2</c:v>
                </c:pt>
                <c:pt idx="474">
                  <c:v>142.5</c:v>
                </c:pt>
                <c:pt idx="475">
                  <c:v>142.8</c:v>
                </c:pt>
                <c:pt idx="476">
                  <c:v>143.1</c:v>
                </c:pt>
                <c:pt idx="477">
                  <c:v>143.4</c:v>
                </c:pt>
                <c:pt idx="478">
                  <c:v>143.7</c:v>
                </c:pt>
                <c:pt idx="479">
                  <c:v>144</c:v>
                </c:pt>
                <c:pt idx="480">
                  <c:v>144.3</c:v>
                </c:pt>
                <c:pt idx="481">
                  <c:v>144.6</c:v>
                </c:pt>
                <c:pt idx="482">
                  <c:v>144.9</c:v>
                </c:pt>
                <c:pt idx="483">
                  <c:v>145.2</c:v>
                </c:pt>
                <c:pt idx="484">
                  <c:v>145.5</c:v>
                </c:pt>
                <c:pt idx="485">
                  <c:v>145.8</c:v>
                </c:pt>
                <c:pt idx="486">
                  <c:v>146.1</c:v>
                </c:pt>
                <c:pt idx="487">
                  <c:v>146.4</c:v>
                </c:pt>
                <c:pt idx="488">
                  <c:v>146.7</c:v>
                </c:pt>
                <c:pt idx="489">
                  <c:v>147</c:v>
                </c:pt>
                <c:pt idx="490">
                  <c:v>147.3</c:v>
                </c:pt>
                <c:pt idx="491">
                  <c:v>147.6</c:v>
                </c:pt>
                <c:pt idx="492">
                  <c:v>147.9</c:v>
                </c:pt>
                <c:pt idx="493">
                  <c:v>148.2</c:v>
                </c:pt>
                <c:pt idx="494">
                  <c:v>148.5</c:v>
                </c:pt>
                <c:pt idx="495">
                  <c:v>148.8</c:v>
                </c:pt>
                <c:pt idx="496">
                  <c:v>149.1</c:v>
                </c:pt>
                <c:pt idx="497">
                  <c:v>149.4</c:v>
                </c:pt>
                <c:pt idx="498">
                  <c:v>149.7</c:v>
                </c:pt>
                <c:pt idx="499">
                  <c:v>150</c:v>
                </c:pt>
                <c:pt idx="500">
                  <c:v>150.3</c:v>
                </c:pt>
                <c:pt idx="501">
                  <c:v>150.6</c:v>
                </c:pt>
                <c:pt idx="502">
                  <c:v>150.9</c:v>
                </c:pt>
                <c:pt idx="503">
                  <c:v>151.2</c:v>
                </c:pt>
                <c:pt idx="504">
                  <c:v>151.5</c:v>
                </c:pt>
                <c:pt idx="505">
                  <c:v>151.8</c:v>
                </c:pt>
                <c:pt idx="506">
                  <c:v>152.1</c:v>
                </c:pt>
                <c:pt idx="507">
                  <c:v>152.4</c:v>
                </c:pt>
                <c:pt idx="508">
                  <c:v>152.7</c:v>
                </c:pt>
                <c:pt idx="509">
                  <c:v>153</c:v>
                </c:pt>
                <c:pt idx="510">
                  <c:v>153.3</c:v>
                </c:pt>
                <c:pt idx="511">
                  <c:v>153.6</c:v>
                </c:pt>
                <c:pt idx="512">
                  <c:v>153.9</c:v>
                </c:pt>
                <c:pt idx="513">
                  <c:v>154.2</c:v>
                </c:pt>
                <c:pt idx="514">
                  <c:v>154.5</c:v>
                </c:pt>
                <c:pt idx="515">
                  <c:v>154.8</c:v>
                </c:pt>
                <c:pt idx="516">
                  <c:v>155.1</c:v>
                </c:pt>
                <c:pt idx="517">
                  <c:v>155.4</c:v>
                </c:pt>
                <c:pt idx="518">
                  <c:v>155.7</c:v>
                </c:pt>
                <c:pt idx="519">
                  <c:v>156</c:v>
                </c:pt>
                <c:pt idx="520">
                  <c:v>156.3</c:v>
                </c:pt>
                <c:pt idx="521">
                  <c:v>156.6</c:v>
                </c:pt>
                <c:pt idx="522">
                  <c:v>156.9</c:v>
                </c:pt>
                <c:pt idx="523">
                  <c:v>157.2</c:v>
                </c:pt>
                <c:pt idx="524">
                  <c:v>157.5</c:v>
                </c:pt>
                <c:pt idx="525">
                  <c:v>157.8</c:v>
                </c:pt>
                <c:pt idx="526">
                  <c:v>158.1</c:v>
                </c:pt>
                <c:pt idx="527">
                  <c:v>158.4</c:v>
                </c:pt>
                <c:pt idx="528">
                  <c:v>158.7</c:v>
                </c:pt>
                <c:pt idx="529">
                  <c:v>159</c:v>
                </c:pt>
                <c:pt idx="530">
                  <c:v>159.3</c:v>
                </c:pt>
                <c:pt idx="531">
                  <c:v>159.6</c:v>
                </c:pt>
                <c:pt idx="532">
                  <c:v>159.9</c:v>
                </c:pt>
                <c:pt idx="533">
                  <c:v>160.2</c:v>
                </c:pt>
                <c:pt idx="534">
                  <c:v>160.5</c:v>
                </c:pt>
                <c:pt idx="535">
                  <c:v>160.8</c:v>
                </c:pt>
                <c:pt idx="536">
                  <c:v>161.1</c:v>
                </c:pt>
                <c:pt idx="537">
                  <c:v>161.4</c:v>
                </c:pt>
                <c:pt idx="538">
                  <c:v>161.7</c:v>
                </c:pt>
                <c:pt idx="539">
                  <c:v>162</c:v>
                </c:pt>
                <c:pt idx="540">
                  <c:v>162.3</c:v>
                </c:pt>
                <c:pt idx="541">
                  <c:v>162.6</c:v>
                </c:pt>
                <c:pt idx="542">
                  <c:v>162.9</c:v>
                </c:pt>
                <c:pt idx="543">
                  <c:v>163.2</c:v>
                </c:pt>
                <c:pt idx="544">
                  <c:v>163.5</c:v>
                </c:pt>
                <c:pt idx="545">
                  <c:v>163.8</c:v>
                </c:pt>
                <c:pt idx="546">
                  <c:v>164.1</c:v>
                </c:pt>
                <c:pt idx="547">
                  <c:v>164.4</c:v>
                </c:pt>
                <c:pt idx="548">
                  <c:v>164.7</c:v>
                </c:pt>
                <c:pt idx="549">
                  <c:v>165</c:v>
                </c:pt>
                <c:pt idx="550">
                  <c:v>165.3</c:v>
                </c:pt>
                <c:pt idx="551">
                  <c:v>165.6</c:v>
                </c:pt>
                <c:pt idx="552">
                  <c:v>165.9</c:v>
                </c:pt>
                <c:pt idx="553">
                  <c:v>166.2</c:v>
                </c:pt>
                <c:pt idx="554">
                  <c:v>166.5</c:v>
                </c:pt>
                <c:pt idx="555">
                  <c:v>166.8</c:v>
                </c:pt>
                <c:pt idx="556">
                  <c:v>167.1</c:v>
                </c:pt>
                <c:pt idx="557">
                  <c:v>167.4</c:v>
                </c:pt>
                <c:pt idx="558">
                  <c:v>167.7</c:v>
                </c:pt>
                <c:pt idx="559">
                  <c:v>168</c:v>
                </c:pt>
                <c:pt idx="560">
                  <c:v>168.3</c:v>
                </c:pt>
                <c:pt idx="561">
                  <c:v>168.6</c:v>
                </c:pt>
                <c:pt idx="562">
                  <c:v>168.9</c:v>
                </c:pt>
                <c:pt idx="563">
                  <c:v>169.2</c:v>
                </c:pt>
                <c:pt idx="564">
                  <c:v>169.5</c:v>
                </c:pt>
                <c:pt idx="565">
                  <c:v>169.8</c:v>
                </c:pt>
                <c:pt idx="566">
                  <c:v>170.1</c:v>
                </c:pt>
                <c:pt idx="567">
                  <c:v>170.4</c:v>
                </c:pt>
                <c:pt idx="568">
                  <c:v>170.7</c:v>
                </c:pt>
                <c:pt idx="569">
                  <c:v>171</c:v>
                </c:pt>
                <c:pt idx="570">
                  <c:v>171.3</c:v>
                </c:pt>
                <c:pt idx="571">
                  <c:v>171.6</c:v>
                </c:pt>
                <c:pt idx="572">
                  <c:v>171.9</c:v>
                </c:pt>
                <c:pt idx="573">
                  <c:v>172.2</c:v>
                </c:pt>
                <c:pt idx="574">
                  <c:v>172.5</c:v>
                </c:pt>
                <c:pt idx="575">
                  <c:v>172.8</c:v>
                </c:pt>
                <c:pt idx="576">
                  <c:v>173.1</c:v>
                </c:pt>
                <c:pt idx="577">
                  <c:v>173.4</c:v>
                </c:pt>
                <c:pt idx="578">
                  <c:v>173.7</c:v>
                </c:pt>
                <c:pt idx="579">
                  <c:v>174</c:v>
                </c:pt>
                <c:pt idx="580">
                  <c:v>174.3</c:v>
                </c:pt>
                <c:pt idx="581">
                  <c:v>174.6</c:v>
                </c:pt>
                <c:pt idx="582">
                  <c:v>174.9</c:v>
                </c:pt>
                <c:pt idx="583">
                  <c:v>175.2</c:v>
                </c:pt>
                <c:pt idx="584">
                  <c:v>175.5</c:v>
                </c:pt>
                <c:pt idx="585">
                  <c:v>175.8</c:v>
                </c:pt>
                <c:pt idx="586">
                  <c:v>176.1</c:v>
                </c:pt>
                <c:pt idx="587">
                  <c:v>176.4</c:v>
                </c:pt>
                <c:pt idx="588">
                  <c:v>176.7</c:v>
                </c:pt>
                <c:pt idx="589">
                  <c:v>177</c:v>
                </c:pt>
                <c:pt idx="590">
                  <c:v>177.3</c:v>
                </c:pt>
                <c:pt idx="591">
                  <c:v>177.6</c:v>
                </c:pt>
                <c:pt idx="592">
                  <c:v>177.9</c:v>
                </c:pt>
                <c:pt idx="593">
                  <c:v>178.2</c:v>
                </c:pt>
                <c:pt idx="594">
                  <c:v>178.5</c:v>
                </c:pt>
                <c:pt idx="595">
                  <c:v>178.8</c:v>
                </c:pt>
                <c:pt idx="596">
                  <c:v>179.1</c:v>
                </c:pt>
                <c:pt idx="597">
                  <c:v>179.4</c:v>
                </c:pt>
                <c:pt idx="598">
                  <c:v>179.7</c:v>
                </c:pt>
                <c:pt idx="599">
                  <c:v>180</c:v>
                </c:pt>
                <c:pt idx="600">
                  <c:v>180.3</c:v>
                </c:pt>
                <c:pt idx="601">
                  <c:v>180.6</c:v>
                </c:pt>
                <c:pt idx="602">
                  <c:v>180.9</c:v>
                </c:pt>
                <c:pt idx="603">
                  <c:v>181.2</c:v>
                </c:pt>
                <c:pt idx="604">
                  <c:v>181.5</c:v>
                </c:pt>
                <c:pt idx="605">
                  <c:v>181.8</c:v>
                </c:pt>
                <c:pt idx="606">
                  <c:v>182.1</c:v>
                </c:pt>
                <c:pt idx="607">
                  <c:v>182.4</c:v>
                </c:pt>
                <c:pt idx="608">
                  <c:v>182.7</c:v>
                </c:pt>
                <c:pt idx="609">
                  <c:v>183</c:v>
                </c:pt>
                <c:pt idx="610">
                  <c:v>183.3</c:v>
                </c:pt>
                <c:pt idx="611">
                  <c:v>183.6</c:v>
                </c:pt>
                <c:pt idx="612">
                  <c:v>183.9</c:v>
                </c:pt>
                <c:pt idx="613">
                  <c:v>184.2</c:v>
                </c:pt>
                <c:pt idx="614">
                  <c:v>184.5</c:v>
                </c:pt>
                <c:pt idx="615">
                  <c:v>184.8</c:v>
                </c:pt>
                <c:pt idx="616">
                  <c:v>185.1</c:v>
                </c:pt>
                <c:pt idx="617">
                  <c:v>185.4</c:v>
                </c:pt>
                <c:pt idx="618">
                  <c:v>185.7</c:v>
                </c:pt>
                <c:pt idx="619">
                  <c:v>186</c:v>
                </c:pt>
                <c:pt idx="620">
                  <c:v>186.3</c:v>
                </c:pt>
                <c:pt idx="621">
                  <c:v>186.6</c:v>
                </c:pt>
                <c:pt idx="622">
                  <c:v>186.9</c:v>
                </c:pt>
                <c:pt idx="623">
                  <c:v>187.2</c:v>
                </c:pt>
                <c:pt idx="624">
                  <c:v>187.5</c:v>
                </c:pt>
                <c:pt idx="625">
                  <c:v>187.8</c:v>
                </c:pt>
                <c:pt idx="626">
                  <c:v>188.1</c:v>
                </c:pt>
                <c:pt idx="627">
                  <c:v>188.4</c:v>
                </c:pt>
                <c:pt idx="628">
                  <c:v>188.7</c:v>
                </c:pt>
                <c:pt idx="629">
                  <c:v>189</c:v>
                </c:pt>
                <c:pt idx="630">
                  <c:v>189.3</c:v>
                </c:pt>
                <c:pt idx="631">
                  <c:v>189.6</c:v>
                </c:pt>
                <c:pt idx="632">
                  <c:v>189.9</c:v>
                </c:pt>
                <c:pt idx="633">
                  <c:v>190.2</c:v>
                </c:pt>
                <c:pt idx="634">
                  <c:v>190.5</c:v>
                </c:pt>
                <c:pt idx="635">
                  <c:v>190.8</c:v>
                </c:pt>
                <c:pt idx="636">
                  <c:v>191.1</c:v>
                </c:pt>
                <c:pt idx="637">
                  <c:v>191.4</c:v>
                </c:pt>
                <c:pt idx="638">
                  <c:v>191.7</c:v>
                </c:pt>
                <c:pt idx="639">
                  <c:v>192</c:v>
                </c:pt>
                <c:pt idx="640">
                  <c:v>192.3</c:v>
                </c:pt>
                <c:pt idx="641">
                  <c:v>192.6</c:v>
                </c:pt>
                <c:pt idx="642">
                  <c:v>192.9</c:v>
                </c:pt>
                <c:pt idx="643">
                  <c:v>193.2</c:v>
                </c:pt>
                <c:pt idx="644">
                  <c:v>193.5</c:v>
                </c:pt>
                <c:pt idx="645">
                  <c:v>193.8</c:v>
                </c:pt>
                <c:pt idx="646">
                  <c:v>194.1</c:v>
                </c:pt>
                <c:pt idx="647">
                  <c:v>194.4</c:v>
                </c:pt>
                <c:pt idx="648">
                  <c:v>194.7</c:v>
                </c:pt>
                <c:pt idx="649">
                  <c:v>195</c:v>
                </c:pt>
                <c:pt idx="650">
                  <c:v>195.3</c:v>
                </c:pt>
                <c:pt idx="651">
                  <c:v>195.6</c:v>
                </c:pt>
                <c:pt idx="652">
                  <c:v>195.9</c:v>
                </c:pt>
                <c:pt idx="653">
                  <c:v>196.2</c:v>
                </c:pt>
                <c:pt idx="654">
                  <c:v>196.5</c:v>
                </c:pt>
                <c:pt idx="655">
                  <c:v>196.8</c:v>
                </c:pt>
                <c:pt idx="656">
                  <c:v>197.1</c:v>
                </c:pt>
                <c:pt idx="657">
                  <c:v>197.4</c:v>
                </c:pt>
                <c:pt idx="658">
                  <c:v>197.7</c:v>
                </c:pt>
                <c:pt idx="659">
                  <c:v>198</c:v>
                </c:pt>
                <c:pt idx="660">
                  <c:v>198.3</c:v>
                </c:pt>
                <c:pt idx="661">
                  <c:v>198.6</c:v>
                </c:pt>
                <c:pt idx="662">
                  <c:v>198.9</c:v>
                </c:pt>
                <c:pt idx="663">
                  <c:v>199.2</c:v>
                </c:pt>
                <c:pt idx="664">
                  <c:v>199.5</c:v>
                </c:pt>
                <c:pt idx="665">
                  <c:v>199.8</c:v>
                </c:pt>
                <c:pt idx="666">
                  <c:v>200.1</c:v>
                </c:pt>
                <c:pt idx="667">
                  <c:v>200.4</c:v>
                </c:pt>
                <c:pt idx="668">
                  <c:v>200.7</c:v>
                </c:pt>
                <c:pt idx="669">
                  <c:v>201</c:v>
                </c:pt>
                <c:pt idx="670">
                  <c:v>201.3</c:v>
                </c:pt>
                <c:pt idx="671">
                  <c:v>201.6</c:v>
                </c:pt>
                <c:pt idx="672">
                  <c:v>201.9</c:v>
                </c:pt>
                <c:pt idx="673">
                  <c:v>202.2</c:v>
                </c:pt>
                <c:pt idx="674">
                  <c:v>202.5</c:v>
                </c:pt>
                <c:pt idx="675">
                  <c:v>202.8</c:v>
                </c:pt>
                <c:pt idx="676">
                  <c:v>203.1</c:v>
                </c:pt>
                <c:pt idx="677">
                  <c:v>203.4</c:v>
                </c:pt>
                <c:pt idx="678">
                  <c:v>203.7</c:v>
                </c:pt>
                <c:pt idx="679">
                  <c:v>204</c:v>
                </c:pt>
                <c:pt idx="680">
                  <c:v>204.3</c:v>
                </c:pt>
                <c:pt idx="681">
                  <c:v>204.6</c:v>
                </c:pt>
                <c:pt idx="682">
                  <c:v>204.9</c:v>
                </c:pt>
                <c:pt idx="683">
                  <c:v>205.2</c:v>
                </c:pt>
                <c:pt idx="684">
                  <c:v>205.5</c:v>
                </c:pt>
                <c:pt idx="685">
                  <c:v>205.8</c:v>
                </c:pt>
                <c:pt idx="686">
                  <c:v>206.1</c:v>
                </c:pt>
                <c:pt idx="687">
                  <c:v>206.4</c:v>
                </c:pt>
                <c:pt idx="688">
                  <c:v>206.7</c:v>
                </c:pt>
                <c:pt idx="689">
                  <c:v>207</c:v>
                </c:pt>
                <c:pt idx="690">
                  <c:v>207.3</c:v>
                </c:pt>
                <c:pt idx="691">
                  <c:v>207.6</c:v>
                </c:pt>
                <c:pt idx="692">
                  <c:v>207.9</c:v>
                </c:pt>
                <c:pt idx="693">
                  <c:v>208.2</c:v>
                </c:pt>
                <c:pt idx="694">
                  <c:v>208.5</c:v>
                </c:pt>
                <c:pt idx="695">
                  <c:v>208.8</c:v>
                </c:pt>
                <c:pt idx="696">
                  <c:v>209.1</c:v>
                </c:pt>
                <c:pt idx="697">
                  <c:v>209.4</c:v>
                </c:pt>
                <c:pt idx="698">
                  <c:v>209.7</c:v>
                </c:pt>
                <c:pt idx="699">
                  <c:v>210</c:v>
                </c:pt>
                <c:pt idx="700">
                  <c:v>210.3</c:v>
                </c:pt>
                <c:pt idx="701">
                  <c:v>210.6</c:v>
                </c:pt>
                <c:pt idx="702">
                  <c:v>210.9</c:v>
                </c:pt>
                <c:pt idx="703">
                  <c:v>211.2</c:v>
                </c:pt>
                <c:pt idx="704">
                  <c:v>211.5</c:v>
                </c:pt>
                <c:pt idx="705">
                  <c:v>211.8</c:v>
                </c:pt>
                <c:pt idx="706">
                  <c:v>212.1</c:v>
                </c:pt>
                <c:pt idx="707">
                  <c:v>212.4</c:v>
                </c:pt>
                <c:pt idx="708">
                  <c:v>212.7</c:v>
                </c:pt>
                <c:pt idx="709">
                  <c:v>213</c:v>
                </c:pt>
                <c:pt idx="710">
                  <c:v>213.3</c:v>
                </c:pt>
                <c:pt idx="711">
                  <c:v>213.6</c:v>
                </c:pt>
                <c:pt idx="712">
                  <c:v>213.9</c:v>
                </c:pt>
                <c:pt idx="713">
                  <c:v>214.2</c:v>
                </c:pt>
                <c:pt idx="714">
                  <c:v>214.5</c:v>
                </c:pt>
                <c:pt idx="715">
                  <c:v>214.8</c:v>
                </c:pt>
                <c:pt idx="716">
                  <c:v>215.1</c:v>
                </c:pt>
                <c:pt idx="717">
                  <c:v>215.4</c:v>
                </c:pt>
                <c:pt idx="718">
                  <c:v>215.7</c:v>
                </c:pt>
                <c:pt idx="719">
                  <c:v>216</c:v>
                </c:pt>
                <c:pt idx="720">
                  <c:v>216.3</c:v>
                </c:pt>
                <c:pt idx="721">
                  <c:v>216.6</c:v>
                </c:pt>
                <c:pt idx="722">
                  <c:v>216.9</c:v>
                </c:pt>
                <c:pt idx="723">
                  <c:v>217.2</c:v>
                </c:pt>
                <c:pt idx="724">
                  <c:v>217.5</c:v>
                </c:pt>
                <c:pt idx="725">
                  <c:v>217.8</c:v>
                </c:pt>
                <c:pt idx="726">
                  <c:v>218.1</c:v>
                </c:pt>
                <c:pt idx="727">
                  <c:v>218.4</c:v>
                </c:pt>
                <c:pt idx="728">
                  <c:v>218.7</c:v>
                </c:pt>
                <c:pt idx="729">
                  <c:v>219</c:v>
                </c:pt>
                <c:pt idx="730">
                  <c:v>219.3</c:v>
                </c:pt>
                <c:pt idx="731">
                  <c:v>219.6</c:v>
                </c:pt>
                <c:pt idx="732">
                  <c:v>219.9</c:v>
                </c:pt>
                <c:pt idx="733">
                  <c:v>220.2</c:v>
                </c:pt>
                <c:pt idx="734">
                  <c:v>220.5</c:v>
                </c:pt>
                <c:pt idx="735">
                  <c:v>220.8</c:v>
                </c:pt>
                <c:pt idx="736">
                  <c:v>221.1</c:v>
                </c:pt>
                <c:pt idx="737">
                  <c:v>221.4</c:v>
                </c:pt>
                <c:pt idx="738">
                  <c:v>221.7</c:v>
                </c:pt>
                <c:pt idx="739">
                  <c:v>222</c:v>
                </c:pt>
                <c:pt idx="740">
                  <c:v>222.3</c:v>
                </c:pt>
                <c:pt idx="741">
                  <c:v>222.6</c:v>
                </c:pt>
                <c:pt idx="742">
                  <c:v>222.9</c:v>
                </c:pt>
                <c:pt idx="743">
                  <c:v>223.2</c:v>
                </c:pt>
                <c:pt idx="744">
                  <c:v>223.5</c:v>
                </c:pt>
                <c:pt idx="745">
                  <c:v>223.8</c:v>
                </c:pt>
                <c:pt idx="746">
                  <c:v>224.1</c:v>
                </c:pt>
                <c:pt idx="747">
                  <c:v>224.4</c:v>
                </c:pt>
                <c:pt idx="748">
                  <c:v>224.7</c:v>
                </c:pt>
                <c:pt idx="749">
                  <c:v>225</c:v>
                </c:pt>
                <c:pt idx="750">
                  <c:v>225.3</c:v>
                </c:pt>
                <c:pt idx="751">
                  <c:v>225.6</c:v>
                </c:pt>
                <c:pt idx="752">
                  <c:v>225.9</c:v>
                </c:pt>
                <c:pt idx="753">
                  <c:v>226.2</c:v>
                </c:pt>
                <c:pt idx="754">
                  <c:v>226.5</c:v>
                </c:pt>
                <c:pt idx="755">
                  <c:v>226.8</c:v>
                </c:pt>
                <c:pt idx="756">
                  <c:v>227.1</c:v>
                </c:pt>
                <c:pt idx="757">
                  <c:v>227.4</c:v>
                </c:pt>
                <c:pt idx="758">
                  <c:v>227.7</c:v>
                </c:pt>
                <c:pt idx="759">
                  <c:v>228</c:v>
                </c:pt>
                <c:pt idx="760">
                  <c:v>228.3</c:v>
                </c:pt>
                <c:pt idx="761">
                  <c:v>228.6</c:v>
                </c:pt>
                <c:pt idx="762">
                  <c:v>228.9</c:v>
                </c:pt>
                <c:pt idx="763">
                  <c:v>229.2</c:v>
                </c:pt>
                <c:pt idx="764">
                  <c:v>229.5</c:v>
                </c:pt>
                <c:pt idx="765">
                  <c:v>229.8</c:v>
                </c:pt>
                <c:pt idx="766">
                  <c:v>230.1</c:v>
                </c:pt>
                <c:pt idx="767">
                  <c:v>230.4</c:v>
                </c:pt>
                <c:pt idx="768">
                  <c:v>230.7</c:v>
                </c:pt>
                <c:pt idx="769">
                  <c:v>231</c:v>
                </c:pt>
                <c:pt idx="770">
                  <c:v>231.3</c:v>
                </c:pt>
                <c:pt idx="771">
                  <c:v>231.6</c:v>
                </c:pt>
                <c:pt idx="772">
                  <c:v>231.9</c:v>
                </c:pt>
                <c:pt idx="773">
                  <c:v>232.2</c:v>
                </c:pt>
                <c:pt idx="774">
                  <c:v>232.5</c:v>
                </c:pt>
                <c:pt idx="775">
                  <c:v>232.8</c:v>
                </c:pt>
                <c:pt idx="776">
                  <c:v>233.1</c:v>
                </c:pt>
                <c:pt idx="777">
                  <c:v>233.4</c:v>
                </c:pt>
                <c:pt idx="778">
                  <c:v>233.7</c:v>
                </c:pt>
                <c:pt idx="779">
                  <c:v>234</c:v>
                </c:pt>
                <c:pt idx="780">
                  <c:v>234.3</c:v>
                </c:pt>
                <c:pt idx="781">
                  <c:v>234.6</c:v>
                </c:pt>
                <c:pt idx="782">
                  <c:v>234.9</c:v>
                </c:pt>
                <c:pt idx="783">
                  <c:v>235.2</c:v>
                </c:pt>
                <c:pt idx="784">
                  <c:v>235.5</c:v>
                </c:pt>
                <c:pt idx="785">
                  <c:v>235.8</c:v>
                </c:pt>
                <c:pt idx="786">
                  <c:v>236.1</c:v>
                </c:pt>
                <c:pt idx="787">
                  <c:v>236.4</c:v>
                </c:pt>
                <c:pt idx="788">
                  <c:v>236.7</c:v>
                </c:pt>
                <c:pt idx="789">
                  <c:v>237</c:v>
                </c:pt>
                <c:pt idx="790">
                  <c:v>237.3</c:v>
                </c:pt>
                <c:pt idx="791">
                  <c:v>237.6</c:v>
                </c:pt>
                <c:pt idx="792">
                  <c:v>237.9</c:v>
                </c:pt>
                <c:pt idx="793">
                  <c:v>238.2</c:v>
                </c:pt>
                <c:pt idx="794">
                  <c:v>238.5</c:v>
                </c:pt>
                <c:pt idx="795">
                  <c:v>238.8</c:v>
                </c:pt>
                <c:pt idx="796">
                  <c:v>239.1</c:v>
                </c:pt>
                <c:pt idx="797">
                  <c:v>239.4</c:v>
                </c:pt>
                <c:pt idx="798">
                  <c:v>239.7</c:v>
                </c:pt>
                <c:pt idx="799">
                  <c:v>240</c:v>
                </c:pt>
                <c:pt idx="800">
                  <c:v>240.3</c:v>
                </c:pt>
                <c:pt idx="801">
                  <c:v>240.6</c:v>
                </c:pt>
                <c:pt idx="802">
                  <c:v>240.9</c:v>
                </c:pt>
                <c:pt idx="803">
                  <c:v>241.2</c:v>
                </c:pt>
                <c:pt idx="804">
                  <c:v>241.5</c:v>
                </c:pt>
                <c:pt idx="805">
                  <c:v>241.8</c:v>
                </c:pt>
                <c:pt idx="806">
                  <c:v>242.1</c:v>
                </c:pt>
                <c:pt idx="807">
                  <c:v>242.4</c:v>
                </c:pt>
                <c:pt idx="808">
                  <c:v>242.7</c:v>
                </c:pt>
                <c:pt idx="809">
                  <c:v>243</c:v>
                </c:pt>
                <c:pt idx="810">
                  <c:v>243.3</c:v>
                </c:pt>
                <c:pt idx="811">
                  <c:v>243.6</c:v>
                </c:pt>
                <c:pt idx="812">
                  <c:v>243.9</c:v>
                </c:pt>
                <c:pt idx="813">
                  <c:v>244.2</c:v>
                </c:pt>
                <c:pt idx="814">
                  <c:v>244.5</c:v>
                </c:pt>
                <c:pt idx="815">
                  <c:v>244.8</c:v>
                </c:pt>
                <c:pt idx="816">
                  <c:v>245.1</c:v>
                </c:pt>
                <c:pt idx="817">
                  <c:v>245.4</c:v>
                </c:pt>
                <c:pt idx="818">
                  <c:v>245.7</c:v>
                </c:pt>
                <c:pt idx="819">
                  <c:v>246</c:v>
                </c:pt>
                <c:pt idx="820">
                  <c:v>246.3</c:v>
                </c:pt>
                <c:pt idx="821">
                  <c:v>246.6</c:v>
                </c:pt>
                <c:pt idx="822">
                  <c:v>246.9</c:v>
                </c:pt>
                <c:pt idx="823">
                  <c:v>247.2</c:v>
                </c:pt>
                <c:pt idx="824">
                  <c:v>247.5</c:v>
                </c:pt>
                <c:pt idx="825">
                  <c:v>247.8</c:v>
                </c:pt>
                <c:pt idx="826">
                  <c:v>248.1</c:v>
                </c:pt>
                <c:pt idx="827">
                  <c:v>248.4</c:v>
                </c:pt>
                <c:pt idx="828">
                  <c:v>248.7</c:v>
                </c:pt>
                <c:pt idx="829">
                  <c:v>249</c:v>
                </c:pt>
                <c:pt idx="830">
                  <c:v>249.3</c:v>
                </c:pt>
                <c:pt idx="831">
                  <c:v>249.6</c:v>
                </c:pt>
                <c:pt idx="832">
                  <c:v>249.9</c:v>
                </c:pt>
                <c:pt idx="833">
                  <c:v>250.2</c:v>
                </c:pt>
                <c:pt idx="834">
                  <c:v>250.5</c:v>
                </c:pt>
                <c:pt idx="835">
                  <c:v>250.8</c:v>
                </c:pt>
                <c:pt idx="836">
                  <c:v>251.1</c:v>
                </c:pt>
                <c:pt idx="837">
                  <c:v>251.4</c:v>
                </c:pt>
                <c:pt idx="838">
                  <c:v>251.7</c:v>
                </c:pt>
                <c:pt idx="839">
                  <c:v>252</c:v>
                </c:pt>
                <c:pt idx="840">
                  <c:v>252.3</c:v>
                </c:pt>
                <c:pt idx="841">
                  <c:v>252.6</c:v>
                </c:pt>
                <c:pt idx="842">
                  <c:v>252.9</c:v>
                </c:pt>
                <c:pt idx="843">
                  <c:v>253.2</c:v>
                </c:pt>
                <c:pt idx="844">
                  <c:v>253.5</c:v>
                </c:pt>
                <c:pt idx="845">
                  <c:v>253.8</c:v>
                </c:pt>
                <c:pt idx="846">
                  <c:v>254.1</c:v>
                </c:pt>
                <c:pt idx="847">
                  <c:v>254.4</c:v>
                </c:pt>
                <c:pt idx="848">
                  <c:v>254.7</c:v>
                </c:pt>
                <c:pt idx="849">
                  <c:v>255</c:v>
                </c:pt>
                <c:pt idx="850">
                  <c:v>255.3</c:v>
                </c:pt>
                <c:pt idx="851">
                  <c:v>255.6</c:v>
                </c:pt>
                <c:pt idx="852">
                  <c:v>255.9</c:v>
                </c:pt>
                <c:pt idx="853">
                  <c:v>256.2</c:v>
                </c:pt>
                <c:pt idx="854">
                  <c:v>256.5</c:v>
                </c:pt>
                <c:pt idx="855">
                  <c:v>256.8</c:v>
                </c:pt>
                <c:pt idx="856">
                  <c:v>257.1</c:v>
                </c:pt>
                <c:pt idx="857">
                  <c:v>257.4</c:v>
                </c:pt>
                <c:pt idx="858">
                  <c:v>257.7</c:v>
                </c:pt>
                <c:pt idx="859">
                  <c:v>258</c:v>
                </c:pt>
                <c:pt idx="860">
                  <c:v>258.3</c:v>
                </c:pt>
                <c:pt idx="861">
                  <c:v>258.6</c:v>
                </c:pt>
                <c:pt idx="862">
                  <c:v>258.9</c:v>
                </c:pt>
                <c:pt idx="863">
                  <c:v>259.2</c:v>
                </c:pt>
                <c:pt idx="864">
                  <c:v>259.5</c:v>
                </c:pt>
                <c:pt idx="865">
                  <c:v>259.8</c:v>
                </c:pt>
                <c:pt idx="866">
                  <c:v>260.1</c:v>
                </c:pt>
                <c:pt idx="867">
                  <c:v>260.4</c:v>
                </c:pt>
                <c:pt idx="868">
                  <c:v>260.7</c:v>
                </c:pt>
                <c:pt idx="869">
                  <c:v>261</c:v>
                </c:pt>
                <c:pt idx="870">
                  <c:v>261.3</c:v>
                </c:pt>
                <c:pt idx="871">
                  <c:v>261.6</c:v>
                </c:pt>
                <c:pt idx="872">
                  <c:v>261.9</c:v>
                </c:pt>
                <c:pt idx="873">
                  <c:v>262.2</c:v>
                </c:pt>
                <c:pt idx="874">
                  <c:v>262.5</c:v>
                </c:pt>
                <c:pt idx="875">
                  <c:v>262.8</c:v>
                </c:pt>
                <c:pt idx="876">
                  <c:v>263.1</c:v>
                </c:pt>
                <c:pt idx="877">
                  <c:v>263.4</c:v>
                </c:pt>
                <c:pt idx="878">
                  <c:v>263.7</c:v>
                </c:pt>
                <c:pt idx="879">
                  <c:v>264</c:v>
                </c:pt>
                <c:pt idx="880">
                  <c:v>264.3</c:v>
                </c:pt>
                <c:pt idx="881">
                  <c:v>264.6</c:v>
                </c:pt>
                <c:pt idx="882">
                  <c:v>264.9</c:v>
                </c:pt>
                <c:pt idx="883">
                  <c:v>265.2</c:v>
                </c:pt>
                <c:pt idx="884">
                  <c:v>265.5</c:v>
                </c:pt>
                <c:pt idx="885">
                  <c:v>265.8</c:v>
                </c:pt>
                <c:pt idx="886">
                  <c:v>266.1</c:v>
                </c:pt>
                <c:pt idx="887">
                  <c:v>266.4</c:v>
                </c:pt>
                <c:pt idx="888">
                  <c:v>266.7</c:v>
                </c:pt>
                <c:pt idx="889">
                  <c:v>267</c:v>
                </c:pt>
                <c:pt idx="890">
                  <c:v>267.3</c:v>
                </c:pt>
                <c:pt idx="891">
                  <c:v>267.6</c:v>
                </c:pt>
                <c:pt idx="892">
                  <c:v>267.9</c:v>
                </c:pt>
                <c:pt idx="893">
                  <c:v>268.2</c:v>
                </c:pt>
                <c:pt idx="894">
                  <c:v>268.5</c:v>
                </c:pt>
                <c:pt idx="895">
                  <c:v>268.8</c:v>
                </c:pt>
                <c:pt idx="896">
                  <c:v>269.1</c:v>
                </c:pt>
                <c:pt idx="897">
                  <c:v>269.4</c:v>
                </c:pt>
                <c:pt idx="898">
                  <c:v>269.7</c:v>
                </c:pt>
                <c:pt idx="899">
                  <c:v>270</c:v>
                </c:pt>
                <c:pt idx="900">
                  <c:v>270.3</c:v>
                </c:pt>
                <c:pt idx="901">
                  <c:v>270.6</c:v>
                </c:pt>
                <c:pt idx="902">
                  <c:v>270.9</c:v>
                </c:pt>
                <c:pt idx="903">
                  <c:v>271.2</c:v>
                </c:pt>
                <c:pt idx="904">
                  <c:v>271.5</c:v>
                </c:pt>
                <c:pt idx="905">
                  <c:v>271.8</c:v>
                </c:pt>
                <c:pt idx="906">
                  <c:v>272.1</c:v>
                </c:pt>
                <c:pt idx="907">
                  <c:v>272.4</c:v>
                </c:pt>
                <c:pt idx="908">
                  <c:v>272.7</c:v>
                </c:pt>
                <c:pt idx="909">
                  <c:v>273</c:v>
                </c:pt>
                <c:pt idx="910">
                  <c:v>273.3</c:v>
                </c:pt>
                <c:pt idx="911">
                  <c:v>273.6</c:v>
                </c:pt>
                <c:pt idx="912">
                  <c:v>273.9</c:v>
                </c:pt>
                <c:pt idx="913">
                  <c:v>274.2</c:v>
                </c:pt>
                <c:pt idx="914">
                  <c:v>274.5</c:v>
                </c:pt>
                <c:pt idx="915">
                  <c:v>274.8</c:v>
                </c:pt>
                <c:pt idx="916">
                  <c:v>275.1</c:v>
                </c:pt>
                <c:pt idx="917">
                  <c:v>275.4</c:v>
                </c:pt>
                <c:pt idx="918">
                  <c:v>275.7</c:v>
                </c:pt>
                <c:pt idx="919">
                  <c:v>276</c:v>
                </c:pt>
                <c:pt idx="920">
                  <c:v>276.3</c:v>
                </c:pt>
                <c:pt idx="921">
                  <c:v>276.6</c:v>
                </c:pt>
                <c:pt idx="922">
                  <c:v>276.9</c:v>
                </c:pt>
                <c:pt idx="923">
                  <c:v>277.2</c:v>
                </c:pt>
                <c:pt idx="924">
                  <c:v>277.5</c:v>
                </c:pt>
                <c:pt idx="925">
                  <c:v>277.8</c:v>
                </c:pt>
                <c:pt idx="926">
                  <c:v>278.1</c:v>
                </c:pt>
                <c:pt idx="927">
                  <c:v>278.4</c:v>
                </c:pt>
                <c:pt idx="928">
                  <c:v>278.7</c:v>
                </c:pt>
                <c:pt idx="929">
                  <c:v>279</c:v>
                </c:pt>
                <c:pt idx="930">
                  <c:v>279.3</c:v>
                </c:pt>
                <c:pt idx="931">
                  <c:v>279.6</c:v>
                </c:pt>
                <c:pt idx="932">
                  <c:v>279.9</c:v>
                </c:pt>
                <c:pt idx="933">
                  <c:v>280.2</c:v>
                </c:pt>
                <c:pt idx="934">
                  <c:v>280.5</c:v>
                </c:pt>
                <c:pt idx="935">
                  <c:v>280.8</c:v>
                </c:pt>
                <c:pt idx="936">
                  <c:v>281.1</c:v>
                </c:pt>
                <c:pt idx="937">
                  <c:v>281.4</c:v>
                </c:pt>
                <c:pt idx="938">
                  <c:v>281.7</c:v>
                </c:pt>
                <c:pt idx="939">
                  <c:v>282</c:v>
                </c:pt>
                <c:pt idx="940">
                  <c:v>282.3</c:v>
                </c:pt>
                <c:pt idx="941">
                  <c:v>282.6</c:v>
                </c:pt>
                <c:pt idx="942">
                  <c:v>282.9</c:v>
                </c:pt>
                <c:pt idx="943">
                  <c:v>283.2</c:v>
                </c:pt>
                <c:pt idx="944">
                  <c:v>283.5</c:v>
                </c:pt>
                <c:pt idx="945">
                  <c:v>283.8</c:v>
                </c:pt>
                <c:pt idx="946">
                  <c:v>284.1</c:v>
                </c:pt>
                <c:pt idx="947">
                  <c:v>284.4</c:v>
                </c:pt>
                <c:pt idx="948">
                  <c:v>284.7</c:v>
                </c:pt>
                <c:pt idx="949">
                  <c:v>285</c:v>
                </c:pt>
                <c:pt idx="950">
                  <c:v>285.3</c:v>
                </c:pt>
                <c:pt idx="951">
                  <c:v>285.6</c:v>
                </c:pt>
                <c:pt idx="952">
                  <c:v>285.9</c:v>
                </c:pt>
                <c:pt idx="953">
                  <c:v>286.2</c:v>
                </c:pt>
                <c:pt idx="954">
                  <c:v>286.5</c:v>
                </c:pt>
                <c:pt idx="955">
                  <c:v>286.8</c:v>
                </c:pt>
                <c:pt idx="956">
                  <c:v>287.1</c:v>
                </c:pt>
                <c:pt idx="957">
                  <c:v>287.4</c:v>
                </c:pt>
                <c:pt idx="958">
                  <c:v>287.7</c:v>
                </c:pt>
                <c:pt idx="959">
                  <c:v>288</c:v>
                </c:pt>
                <c:pt idx="960">
                  <c:v>288.3</c:v>
                </c:pt>
                <c:pt idx="961">
                  <c:v>288.6</c:v>
                </c:pt>
                <c:pt idx="962">
                  <c:v>288.9</c:v>
                </c:pt>
                <c:pt idx="963">
                  <c:v>289.2</c:v>
                </c:pt>
                <c:pt idx="964">
                  <c:v>289.5</c:v>
                </c:pt>
                <c:pt idx="965">
                  <c:v>289.8</c:v>
                </c:pt>
                <c:pt idx="966">
                  <c:v>290.1</c:v>
                </c:pt>
                <c:pt idx="967">
                  <c:v>290.4</c:v>
                </c:pt>
                <c:pt idx="968">
                  <c:v>290.7</c:v>
                </c:pt>
                <c:pt idx="969">
                  <c:v>291</c:v>
                </c:pt>
                <c:pt idx="970">
                  <c:v>291.3</c:v>
                </c:pt>
                <c:pt idx="971">
                  <c:v>291.6</c:v>
                </c:pt>
                <c:pt idx="972">
                  <c:v>291.9</c:v>
                </c:pt>
                <c:pt idx="973">
                  <c:v>292.2</c:v>
                </c:pt>
                <c:pt idx="974">
                  <c:v>292.5</c:v>
                </c:pt>
                <c:pt idx="975">
                  <c:v>292.8</c:v>
                </c:pt>
                <c:pt idx="976">
                  <c:v>293.1</c:v>
                </c:pt>
                <c:pt idx="977">
                  <c:v>293.4</c:v>
                </c:pt>
                <c:pt idx="978">
                  <c:v>293.7</c:v>
                </c:pt>
                <c:pt idx="979">
                  <c:v>294</c:v>
                </c:pt>
                <c:pt idx="980">
                  <c:v>294.3</c:v>
                </c:pt>
                <c:pt idx="981">
                  <c:v>294.6</c:v>
                </c:pt>
                <c:pt idx="982">
                  <c:v>294.9</c:v>
                </c:pt>
                <c:pt idx="983">
                  <c:v>295.2</c:v>
                </c:pt>
                <c:pt idx="984">
                  <c:v>295.5</c:v>
                </c:pt>
                <c:pt idx="985">
                  <c:v>295.8</c:v>
                </c:pt>
                <c:pt idx="986">
                  <c:v>296.1</c:v>
                </c:pt>
                <c:pt idx="987">
                  <c:v>296.4</c:v>
                </c:pt>
                <c:pt idx="988">
                  <c:v>296.7</c:v>
                </c:pt>
                <c:pt idx="989">
                  <c:v>297</c:v>
                </c:pt>
                <c:pt idx="990">
                  <c:v>297.3</c:v>
                </c:pt>
                <c:pt idx="991">
                  <c:v>297.6</c:v>
                </c:pt>
                <c:pt idx="992">
                  <c:v>297.9</c:v>
                </c:pt>
                <c:pt idx="993">
                  <c:v>298.2</c:v>
                </c:pt>
                <c:pt idx="994">
                  <c:v>298.5</c:v>
                </c:pt>
                <c:pt idx="995">
                  <c:v>298.8</c:v>
                </c:pt>
                <c:pt idx="996">
                  <c:v>299.1</c:v>
                </c:pt>
                <c:pt idx="997">
                  <c:v>299.4</c:v>
                </c:pt>
                <c:pt idx="998">
                  <c:v>299.7</c:v>
                </c:pt>
                <c:pt idx="999">
                  <c:v>300</c:v>
                </c:pt>
                <c:pt idx="1000">
                  <c:v>300.3</c:v>
                </c:pt>
                <c:pt idx="1001">
                  <c:v>300.6</c:v>
                </c:pt>
                <c:pt idx="1002">
                  <c:v>300.9</c:v>
                </c:pt>
                <c:pt idx="1003">
                  <c:v>301.2</c:v>
                </c:pt>
                <c:pt idx="1004">
                  <c:v>301.5</c:v>
                </c:pt>
                <c:pt idx="1005">
                  <c:v>301.8</c:v>
                </c:pt>
                <c:pt idx="1006">
                  <c:v>302.1</c:v>
                </c:pt>
                <c:pt idx="1007">
                  <c:v>302.4</c:v>
                </c:pt>
                <c:pt idx="1008">
                  <c:v>302.7</c:v>
                </c:pt>
                <c:pt idx="1009">
                  <c:v>303</c:v>
                </c:pt>
                <c:pt idx="1010">
                  <c:v>303.3</c:v>
                </c:pt>
                <c:pt idx="1011">
                  <c:v>303.6</c:v>
                </c:pt>
                <c:pt idx="1012">
                  <c:v>303.9</c:v>
                </c:pt>
                <c:pt idx="1013">
                  <c:v>304.2</c:v>
                </c:pt>
                <c:pt idx="1014">
                  <c:v>304.5</c:v>
                </c:pt>
                <c:pt idx="1015">
                  <c:v>304.8</c:v>
                </c:pt>
                <c:pt idx="1016">
                  <c:v>305.1</c:v>
                </c:pt>
                <c:pt idx="1017">
                  <c:v>305.4</c:v>
                </c:pt>
                <c:pt idx="1018">
                  <c:v>305.7</c:v>
                </c:pt>
                <c:pt idx="1019">
                  <c:v>306</c:v>
                </c:pt>
                <c:pt idx="1020">
                  <c:v>306.3</c:v>
                </c:pt>
                <c:pt idx="1021">
                  <c:v>306.6</c:v>
                </c:pt>
                <c:pt idx="1022">
                  <c:v>306.9</c:v>
                </c:pt>
                <c:pt idx="1023">
                  <c:v>307.2</c:v>
                </c:pt>
                <c:pt idx="1024">
                  <c:v>307.5</c:v>
                </c:pt>
                <c:pt idx="1025">
                  <c:v>307.8</c:v>
                </c:pt>
                <c:pt idx="1026">
                  <c:v>308.1</c:v>
                </c:pt>
                <c:pt idx="1027">
                  <c:v>308.4</c:v>
                </c:pt>
                <c:pt idx="1028">
                  <c:v>308.7</c:v>
                </c:pt>
                <c:pt idx="1029">
                  <c:v>309</c:v>
                </c:pt>
                <c:pt idx="1030">
                  <c:v>309.3</c:v>
                </c:pt>
                <c:pt idx="1031">
                  <c:v>309.6</c:v>
                </c:pt>
                <c:pt idx="1032">
                  <c:v>309.9</c:v>
                </c:pt>
                <c:pt idx="1033">
                  <c:v>310.2</c:v>
                </c:pt>
                <c:pt idx="1034">
                  <c:v>310.5</c:v>
                </c:pt>
                <c:pt idx="1035">
                  <c:v>310.8</c:v>
                </c:pt>
                <c:pt idx="1036">
                  <c:v>311.1</c:v>
                </c:pt>
                <c:pt idx="1037">
                  <c:v>311.4</c:v>
                </c:pt>
                <c:pt idx="1038">
                  <c:v>311.7</c:v>
                </c:pt>
                <c:pt idx="1039">
                  <c:v>312</c:v>
                </c:pt>
                <c:pt idx="1040">
                  <c:v>312.3</c:v>
                </c:pt>
                <c:pt idx="1041">
                  <c:v>312.6</c:v>
                </c:pt>
                <c:pt idx="1042">
                  <c:v>312.9</c:v>
                </c:pt>
                <c:pt idx="1043">
                  <c:v>313.2</c:v>
                </c:pt>
                <c:pt idx="1044">
                  <c:v>313.5</c:v>
                </c:pt>
                <c:pt idx="1045">
                  <c:v>313.8</c:v>
                </c:pt>
                <c:pt idx="1046">
                  <c:v>314.1</c:v>
                </c:pt>
                <c:pt idx="1047">
                  <c:v>314.4</c:v>
                </c:pt>
                <c:pt idx="1048">
                  <c:v>314.7</c:v>
                </c:pt>
                <c:pt idx="1049">
                  <c:v>315</c:v>
                </c:pt>
                <c:pt idx="1050">
                  <c:v>315.3</c:v>
                </c:pt>
                <c:pt idx="1051">
                  <c:v>315.6</c:v>
                </c:pt>
                <c:pt idx="1052">
                  <c:v>315.9</c:v>
                </c:pt>
                <c:pt idx="1053">
                  <c:v>316.2</c:v>
                </c:pt>
                <c:pt idx="1054">
                  <c:v>316.5</c:v>
                </c:pt>
                <c:pt idx="1055">
                  <c:v>316.8</c:v>
                </c:pt>
                <c:pt idx="1056">
                  <c:v>317.1</c:v>
                </c:pt>
                <c:pt idx="1057">
                  <c:v>317.4</c:v>
                </c:pt>
                <c:pt idx="1058">
                  <c:v>317.7</c:v>
                </c:pt>
                <c:pt idx="1059">
                  <c:v>318</c:v>
                </c:pt>
                <c:pt idx="1060">
                  <c:v>318.3</c:v>
                </c:pt>
                <c:pt idx="1061">
                  <c:v>318.6</c:v>
                </c:pt>
                <c:pt idx="1062">
                  <c:v>318.9</c:v>
                </c:pt>
                <c:pt idx="1063">
                  <c:v>319.2</c:v>
                </c:pt>
                <c:pt idx="1064">
                  <c:v>319.5</c:v>
                </c:pt>
                <c:pt idx="1065">
                  <c:v>319.8</c:v>
                </c:pt>
                <c:pt idx="1066">
                  <c:v>320.1</c:v>
                </c:pt>
                <c:pt idx="1067">
                  <c:v>320.4</c:v>
                </c:pt>
                <c:pt idx="1068">
                  <c:v>320.7</c:v>
                </c:pt>
                <c:pt idx="1069">
                  <c:v>321</c:v>
                </c:pt>
                <c:pt idx="1070">
                  <c:v>321.3</c:v>
                </c:pt>
                <c:pt idx="1071">
                  <c:v>321.6</c:v>
                </c:pt>
                <c:pt idx="1072">
                  <c:v>321.9</c:v>
                </c:pt>
                <c:pt idx="1073">
                  <c:v>322.2</c:v>
                </c:pt>
                <c:pt idx="1074">
                  <c:v>322.5</c:v>
                </c:pt>
                <c:pt idx="1075">
                  <c:v>322.8</c:v>
                </c:pt>
                <c:pt idx="1076">
                  <c:v>323.1</c:v>
                </c:pt>
                <c:pt idx="1077">
                  <c:v>323.4</c:v>
                </c:pt>
                <c:pt idx="1078">
                  <c:v>323.7</c:v>
                </c:pt>
                <c:pt idx="1079">
                  <c:v>324</c:v>
                </c:pt>
                <c:pt idx="1080">
                  <c:v>324.3</c:v>
                </c:pt>
                <c:pt idx="1081">
                  <c:v>324.6</c:v>
                </c:pt>
                <c:pt idx="1082">
                  <c:v>324.9</c:v>
                </c:pt>
                <c:pt idx="1083">
                  <c:v>325.2</c:v>
                </c:pt>
                <c:pt idx="1084">
                  <c:v>325.5</c:v>
                </c:pt>
                <c:pt idx="1085">
                  <c:v>325.8</c:v>
                </c:pt>
                <c:pt idx="1086">
                  <c:v>326.1</c:v>
                </c:pt>
                <c:pt idx="1087">
                  <c:v>326.4</c:v>
                </c:pt>
                <c:pt idx="1088">
                  <c:v>326.7</c:v>
                </c:pt>
                <c:pt idx="1089">
                  <c:v>327</c:v>
                </c:pt>
                <c:pt idx="1090">
                  <c:v>327.3</c:v>
                </c:pt>
                <c:pt idx="1091">
                  <c:v>327.6</c:v>
                </c:pt>
                <c:pt idx="1092">
                  <c:v>327.9</c:v>
                </c:pt>
                <c:pt idx="1093">
                  <c:v>328.2</c:v>
                </c:pt>
                <c:pt idx="1094">
                  <c:v>328.5</c:v>
                </c:pt>
                <c:pt idx="1095">
                  <c:v>328.8</c:v>
                </c:pt>
                <c:pt idx="1096">
                  <c:v>329.1</c:v>
                </c:pt>
                <c:pt idx="1097">
                  <c:v>329.4</c:v>
                </c:pt>
                <c:pt idx="1098">
                  <c:v>329.7</c:v>
                </c:pt>
                <c:pt idx="1099">
                  <c:v>330</c:v>
                </c:pt>
                <c:pt idx="1100">
                  <c:v>330.3</c:v>
                </c:pt>
                <c:pt idx="1101">
                  <c:v>330.6</c:v>
                </c:pt>
                <c:pt idx="1102">
                  <c:v>330.9</c:v>
                </c:pt>
                <c:pt idx="1103">
                  <c:v>331.2</c:v>
                </c:pt>
                <c:pt idx="1104">
                  <c:v>331.5</c:v>
                </c:pt>
                <c:pt idx="1105">
                  <c:v>331.8</c:v>
                </c:pt>
                <c:pt idx="1106">
                  <c:v>332.1</c:v>
                </c:pt>
                <c:pt idx="1107">
                  <c:v>332.4</c:v>
                </c:pt>
                <c:pt idx="1108">
                  <c:v>332.7</c:v>
                </c:pt>
                <c:pt idx="1109">
                  <c:v>333</c:v>
                </c:pt>
                <c:pt idx="1110">
                  <c:v>333.3</c:v>
                </c:pt>
                <c:pt idx="1111">
                  <c:v>333.6</c:v>
                </c:pt>
                <c:pt idx="1112">
                  <c:v>333.9</c:v>
                </c:pt>
                <c:pt idx="1113">
                  <c:v>334.2</c:v>
                </c:pt>
                <c:pt idx="1114">
                  <c:v>334.5</c:v>
                </c:pt>
                <c:pt idx="1115">
                  <c:v>334.8</c:v>
                </c:pt>
                <c:pt idx="1116">
                  <c:v>335.1</c:v>
                </c:pt>
                <c:pt idx="1117">
                  <c:v>335.4</c:v>
                </c:pt>
                <c:pt idx="1118">
                  <c:v>335.7</c:v>
                </c:pt>
                <c:pt idx="1119">
                  <c:v>336</c:v>
                </c:pt>
                <c:pt idx="1120">
                  <c:v>336.3</c:v>
                </c:pt>
                <c:pt idx="1121">
                  <c:v>336.6</c:v>
                </c:pt>
                <c:pt idx="1122">
                  <c:v>336.9</c:v>
                </c:pt>
                <c:pt idx="1123">
                  <c:v>337.2</c:v>
                </c:pt>
                <c:pt idx="1124">
                  <c:v>337.5</c:v>
                </c:pt>
                <c:pt idx="1125">
                  <c:v>337.8</c:v>
                </c:pt>
                <c:pt idx="1126">
                  <c:v>338.1</c:v>
                </c:pt>
                <c:pt idx="1127">
                  <c:v>338.4</c:v>
                </c:pt>
                <c:pt idx="1128">
                  <c:v>338.7</c:v>
                </c:pt>
                <c:pt idx="1129">
                  <c:v>339</c:v>
                </c:pt>
                <c:pt idx="1130">
                  <c:v>339.3</c:v>
                </c:pt>
                <c:pt idx="1131">
                  <c:v>339.6</c:v>
                </c:pt>
                <c:pt idx="1132">
                  <c:v>339.9</c:v>
                </c:pt>
                <c:pt idx="1133">
                  <c:v>340.2</c:v>
                </c:pt>
                <c:pt idx="1134">
                  <c:v>340.5</c:v>
                </c:pt>
                <c:pt idx="1135">
                  <c:v>340.8</c:v>
                </c:pt>
                <c:pt idx="1136">
                  <c:v>341.1</c:v>
                </c:pt>
                <c:pt idx="1137">
                  <c:v>341.4</c:v>
                </c:pt>
                <c:pt idx="1138">
                  <c:v>341.7</c:v>
                </c:pt>
                <c:pt idx="1139">
                  <c:v>342</c:v>
                </c:pt>
                <c:pt idx="1140">
                  <c:v>342.3</c:v>
                </c:pt>
                <c:pt idx="1141">
                  <c:v>342.6</c:v>
                </c:pt>
                <c:pt idx="1142">
                  <c:v>342.9</c:v>
                </c:pt>
                <c:pt idx="1143">
                  <c:v>343.2</c:v>
                </c:pt>
                <c:pt idx="1144">
                  <c:v>343.5</c:v>
                </c:pt>
                <c:pt idx="1145">
                  <c:v>343.8</c:v>
                </c:pt>
                <c:pt idx="1146">
                  <c:v>344.1</c:v>
                </c:pt>
                <c:pt idx="1147">
                  <c:v>344.4</c:v>
                </c:pt>
                <c:pt idx="1148">
                  <c:v>344.7</c:v>
                </c:pt>
                <c:pt idx="1149">
                  <c:v>345</c:v>
                </c:pt>
                <c:pt idx="1150">
                  <c:v>345.3</c:v>
                </c:pt>
                <c:pt idx="1151">
                  <c:v>345.6</c:v>
                </c:pt>
                <c:pt idx="1152">
                  <c:v>345.9</c:v>
                </c:pt>
                <c:pt idx="1153">
                  <c:v>346.2</c:v>
                </c:pt>
                <c:pt idx="1154">
                  <c:v>346.5</c:v>
                </c:pt>
                <c:pt idx="1155">
                  <c:v>346.8</c:v>
                </c:pt>
                <c:pt idx="1156">
                  <c:v>347.1</c:v>
                </c:pt>
                <c:pt idx="1157">
                  <c:v>347.4</c:v>
                </c:pt>
                <c:pt idx="1158">
                  <c:v>347.7</c:v>
                </c:pt>
                <c:pt idx="1159">
                  <c:v>348</c:v>
                </c:pt>
                <c:pt idx="1160">
                  <c:v>348.3</c:v>
                </c:pt>
                <c:pt idx="1161">
                  <c:v>348.6</c:v>
                </c:pt>
                <c:pt idx="1162">
                  <c:v>348.9</c:v>
                </c:pt>
                <c:pt idx="1163">
                  <c:v>349.2</c:v>
                </c:pt>
                <c:pt idx="1164">
                  <c:v>349.5</c:v>
                </c:pt>
                <c:pt idx="1165">
                  <c:v>349.8</c:v>
                </c:pt>
                <c:pt idx="1166">
                  <c:v>350.1</c:v>
                </c:pt>
                <c:pt idx="1167">
                  <c:v>350.4</c:v>
                </c:pt>
                <c:pt idx="1168">
                  <c:v>350.7</c:v>
                </c:pt>
                <c:pt idx="1169">
                  <c:v>351</c:v>
                </c:pt>
                <c:pt idx="1170">
                  <c:v>351.3</c:v>
                </c:pt>
                <c:pt idx="1171">
                  <c:v>351.6</c:v>
                </c:pt>
                <c:pt idx="1172">
                  <c:v>351.9</c:v>
                </c:pt>
                <c:pt idx="1173">
                  <c:v>352.2</c:v>
                </c:pt>
                <c:pt idx="1174">
                  <c:v>352.5</c:v>
                </c:pt>
                <c:pt idx="1175">
                  <c:v>352.8</c:v>
                </c:pt>
                <c:pt idx="1176">
                  <c:v>353.1</c:v>
                </c:pt>
                <c:pt idx="1177">
                  <c:v>353.4</c:v>
                </c:pt>
                <c:pt idx="1178">
                  <c:v>353.7</c:v>
                </c:pt>
                <c:pt idx="1179">
                  <c:v>354</c:v>
                </c:pt>
                <c:pt idx="1180">
                  <c:v>354.3</c:v>
                </c:pt>
                <c:pt idx="1181">
                  <c:v>354.6</c:v>
                </c:pt>
                <c:pt idx="1182">
                  <c:v>354.9</c:v>
                </c:pt>
                <c:pt idx="1183">
                  <c:v>355.2</c:v>
                </c:pt>
                <c:pt idx="1184">
                  <c:v>355.5</c:v>
                </c:pt>
                <c:pt idx="1185">
                  <c:v>355.8</c:v>
                </c:pt>
                <c:pt idx="1186">
                  <c:v>356.1</c:v>
                </c:pt>
                <c:pt idx="1187">
                  <c:v>356.4</c:v>
                </c:pt>
                <c:pt idx="1188">
                  <c:v>356.7</c:v>
                </c:pt>
                <c:pt idx="1189">
                  <c:v>357</c:v>
                </c:pt>
                <c:pt idx="1190">
                  <c:v>357.3</c:v>
                </c:pt>
                <c:pt idx="1191">
                  <c:v>357.6</c:v>
                </c:pt>
                <c:pt idx="1192">
                  <c:v>357.9</c:v>
                </c:pt>
                <c:pt idx="1193">
                  <c:v>358.2</c:v>
                </c:pt>
                <c:pt idx="1194">
                  <c:v>358.5</c:v>
                </c:pt>
                <c:pt idx="1195">
                  <c:v>358.8</c:v>
                </c:pt>
                <c:pt idx="1196">
                  <c:v>359.1</c:v>
                </c:pt>
                <c:pt idx="1197">
                  <c:v>359.4</c:v>
                </c:pt>
                <c:pt idx="1198">
                  <c:v>359.7</c:v>
                </c:pt>
                <c:pt idx="1199">
                  <c:v>360</c:v>
                </c:pt>
              </c:numCache>
            </c:numRef>
          </c:xVal>
          <c:yVal>
            <c:numRef>
              <c:f>'Solutions&amp;Grade'!$H$3:$H$1202</c:f>
              <c:numCache>
                <c:formatCode>General</c:formatCode>
                <c:ptCount val="1200"/>
                <c:pt idx="0">
                  <c:v>11.481044923015</c:v>
                </c:pt>
                <c:pt idx="1">
                  <c:v>27.2002446723694</c:v>
                </c:pt>
                <c:pt idx="2">
                  <c:v>0.970782191971856</c:v>
                </c:pt>
                <c:pt idx="3">
                  <c:v>-5.97901278884321</c:v>
                </c:pt>
                <c:pt idx="4">
                  <c:v>24.1742091021741</c:v>
                </c:pt>
                <c:pt idx="5">
                  <c:v>4.47184057633951</c:v>
                </c:pt>
                <c:pt idx="6">
                  <c:v>5.02661833606662</c:v>
                </c:pt>
                <c:pt idx="7">
                  <c:v>-4.43814402789731</c:v>
                </c:pt>
                <c:pt idx="8">
                  <c:v>-4.98582038892272</c:v>
                </c:pt>
                <c:pt idx="9">
                  <c:v>2.29827415460452</c:v>
                </c:pt>
                <c:pt idx="10">
                  <c:v>-6.25109998526856</c:v>
                </c:pt>
                <c:pt idx="11">
                  <c:v>-7.95824538212704</c:v>
                </c:pt>
                <c:pt idx="12">
                  <c:v>8.65756164111943</c:v>
                </c:pt>
                <c:pt idx="13">
                  <c:v>21.5722997844585</c:v>
                </c:pt>
                <c:pt idx="14">
                  <c:v>4.9032258369841</c:v>
                </c:pt>
                <c:pt idx="15">
                  <c:v>17.8981411361019</c:v>
                </c:pt>
                <c:pt idx="16">
                  <c:v>21.2416930433308</c:v>
                </c:pt>
                <c:pt idx="17">
                  <c:v>-10.2001994152479</c:v>
                </c:pt>
                <c:pt idx="18">
                  <c:v>18.7158316019022</c:v>
                </c:pt>
                <c:pt idx="19">
                  <c:v>27.1524086163146</c:v>
                </c:pt>
                <c:pt idx="20">
                  <c:v>16.4030143360494</c:v>
                </c:pt>
                <c:pt idx="21">
                  <c:v>-3.62350113193606</c:v>
                </c:pt>
                <c:pt idx="22">
                  <c:v>15.4177449590782</c:v>
                </c:pt>
                <c:pt idx="23">
                  <c:v>27.9632052858138</c:v>
                </c:pt>
                <c:pt idx="24">
                  <c:v>8.5871157215563</c:v>
                </c:pt>
                <c:pt idx="25">
                  <c:v>21.7329919923436</c:v>
                </c:pt>
                <c:pt idx="26">
                  <c:v>37.2545816906227</c:v>
                </c:pt>
                <c:pt idx="27">
                  <c:v>10.8780730650914</c:v>
                </c:pt>
                <c:pt idx="28">
                  <c:v>11.7499461932229</c:v>
                </c:pt>
                <c:pt idx="29">
                  <c:v>12.6432350880939</c:v>
                </c:pt>
                <c:pt idx="30">
                  <c:v>10.875064604388</c:v>
                </c:pt>
                <c:pt idx="31">
                  <c:v>17.3340844519646</c:v>
                </c:pt>
                <c:pt idx="32">
                  <c:v>-5.87340076767224</c:v>
                </c:pt>
                <c:pt idx="33">
                  <c:v>11.2338692696372</c:v>
                </c:pt>
                <c:pt idx="34">
                  <c:v>3.40110350544085</c:v>
                </c:pt>
                <c:pt idx="35">
                  <c:v>17.4596046946303</c:v>
                </c:pt>
                <c:pt idx="36">
                  <c:v>4.8916081010705</c:v>
                </c:pt>
                <c:pt idx="37">
                  <c:v>10.3481504324439</c:v>
                </c:pt>
                <c:pt idx="38">
                  <c:v>1.172358602558</c:v>
                </c:pt>
                <c:pt idx="39">
                  <c:v>19.5738942096891</c:v>
                </c:pt>
                <c:pt idx="40">
                  <c:v>28.2073059956806</c:v>
                </c:pt>
                <c:pt idx="41">
                  <c:v>10.8075767048619</c:v>
                </c:pt>
                <c:pt idx="42">
                  <c:v>-27.3658253561853</c:v>
                </c:pt>
                <c:pt idx="43">
                  <c:v>2.21662798871724</c:v>
                </c:pt>
                <c:pt idx="44">
                  <c:v>12.6370091184237</c:v>
                </c:pt>
                <c:pt idx="45">
                  <c:v>19.920687821619</c:v>
                </c:pt>
                <c:pt idx="46">
                  <c:v>28.132584384447</c:v>
                </c:pt>
                <c:pt idx="47">
                  <c:v>13.4054567667842</c:v>
                </c:pt>
                <c:pt idx="48">
                  <c:v>9.93932439553287</c:v>
                </c:pt>
                <c:pt idx="49">
                  <c:v>-0.70670731313993</c:v>
                </c:pt>
                <c:pt idx="50">
                  <c:v>-7.52128360888507</c:v>
                </c:pt>
                <c:pt idx="51">
                  <c:v>7.01835749390488</c:v>
                </c:pt>
                <c:pt idx="52">
                  <c:v>-5.87205551522784</c:v>
                </c:pt>
                <c:pt idx="53">
                  <c:v>15.1107409229643</c:v>
                </c:pt>
                <c:pt idx="54">
                  <c:v>5.83735711271279</c:v>
                </c:pt>
                <c:pt idx="55">
                  <c:v>16.1645208541865</c:v>
                </c:pt>
                <c:pt idx="56">
                  <c:v>22.619126635751</c:v>
                </c:pt>
                <c:pt idx="57">
                  <c:v>32.9945297430943</c:v>
                </c:pt>
                <c:pt idx="58">
                  <c:v>16.1729602814318</c:v>
                </c:pt>
                <c:pt idx="59">
                  <c:v>14.1022659344509</c:v>
                </c:pt>
                <c:pt idx="60">
                  <c:v>16.6681348554752</c:v>
                </c:pt>
                <c:pt idx="61">
                  <c:v>14.4012465048028</c:v>
                </c:pt>
                <c:pt idx="62">
                  <c:v>-11.0814361410703</c:v>
                </c:pt>
                <c:pt idx="63">
                  <c:v>28.2707986170434</c:v>
                </c:pt>
                <c:pt idx="64">
                  <c:v>-20.4798704713352</c:v>
                </c:pt>
                <c:pt idx="65">
                  <c:v>-693.30983583627</c:v>
                </c:pt>
                <c:pt idx="66">
                  <c:v>11.5560112585612</c:v>
                </c:pt>
                <c:pt idx="67">
                  <c:v>12.8123033427893</c:v>
                </c:pt>
                <c:pt idx="68">
                  <c:v>24.5950109238236</c:v>
                </c:pt>
                <c:pt idx="69">
                  <c:v>-2.99148507213007</c:v>
                </c:pt>
                <c:pt idx="70">
                  <c:v>11.615264544893</c:v>
                </c:pt>
                <c:pt idx="71">
                  <c:v>8.49567553792673</c:v>
                </c:pt>
                <c:pt idx="72">
                  <c:v>11.4618074246198</c:v>
                </c:pt>
                <c:pt idx="73">
                  <c:v>32.4921647628167</c:v>
                </c:pt>
                <c:pt idx="74">
                  <c:v>12.0496759305668</c:v>
                </c:pt>
                <c:pt idx="75">
                  <c:v>14.0589699948583</c:v>
                </c:pt>
                <c:pt idx="76">
                  <c:v>11.8072210674856</c:v>
                </c:pt>
                <c:pt idx="77">
                  <c:v>18.3468772782353</c:v>
                </c:pt>
                <c:pt idx="78">
                  <c:v>13.9474199627874</c:v>
                </c:pt>
                <c:pt idx="79">
                  <c:v>25.8023848482258</c:v>
                </c:pt>
                <c:pt idx="80">
                  <c:v>22.2358528560199</c:v>
                </c:pt>
                <c:pt idx="81">
                  <c:v>2.24559377542909</c:v>
                </c:pt>
                <c:pt idx="82">
                  <c:v>5.42642389361543</c:v>
                </c:pt>
                <c:pt idx="83">
                  <c:v>-1.98393233885831</c:v>
                </c:pt>
                <c:pt idx="84">
                  <c:v>16.1747846762669</c:v>
                </c:pt>
                <c:pt idx="85">
                  <c:v>16.6582570660144</c:v>
                </c:pt>
                <c:pt idx="86">
                  <c:v>3.43340359002663</c:v>
                </c:pt>
                <c:pt idx="87">
                  <c:v>23.2820381465218</c:v>
                </c:pt>
                <c:pt idx="88">
                  <c:v>18.2134499171672</c:v>
                </c:pt>
                <c:pt idx="89">
                  <c:v>-1.99533205281899</c:v>
                </c:pt>
                <c:pt idx="90">
                  <c:v>26.2757890050893</c:v>
                </c:pt>
                <c:pt idx="91">
                  <c:v>28.3764901428223</c:v>
                </c:pt>
                <c:pt idx="92">
                  <c:v>20.6377766139347</c:v>
                </c:pt>
                <c:pt idx="93">
                  <c:v>-4.87506387871783</c:v>
                </c:pt>
                <c:pt idx="94">
                  <c:v>25.7008428216314</c:v>
                </c:pt>
                <c:pt idx="95">
                  <c:v>10.3653139023563</c:v>
                </c:pt>
                <c:pt idx="96">
                  <c:v>6.56405395630031</c:v>
                </c:pt>
                <c:pt idx="97">
                  <c:v>-0.193065949419857</c:v>
                </c:pt>
                <c:pt idx="98">
                  <c:v>16.2241956560978</c:v>
                </c:pt>
                <c:pt idx="99">
                  <c:v>13.214520482665</c:v>
                </c:pt>
                <c:pt idx="100">
                  <c:v>14.5163964874279</c:v>
                </c:pt>
                <c:pt idx="101">
                  <c:v>-2.51311203295426</c:v>
                </c:pt>
                <c:pt idx="102">
                  <c:v>16.0040722868956</c:v>
                </c:pt>
                <c:pt idx="103">
                  <c:v>23.4924227307213</c:v>
                </c:pt>
                <c:pt idx="104">
                  <c:v>15.2729547522194</c:v>
                </c:pt>
                <c:pt idx="105">
                  <c:v>21.7395846079026</c:v>
                </c:pt>
                <c:pt idx="106">
                  <c:v>-6.96090225062977</c:v>
                </c:pt>
                <c:pt idx="107">
                  <c:v>14.8657327572424</c:v>
                </c:pt>
                <c:pt idx="108">
                  <c:v>12.4713388399729</c:v>
                </c:pt>
                <c:pt idx="109">
                  <c:v>0.0176838553946856</c:v>
                </c:pt>
                <c:pt idx="110">
                  <c:v>9.40520107939742</c:v>
                </c:pt>
                <c:pt idx="111">
                  <c:v>-2.02753634851173</c:v>
                </c:pt>
                <c:pt idx="112">
                  <c:v>26.0419849104656</c:v>
                </c:pt>
                <c:pt idx="113">
                  <c:v>5.21996237525503</c:v>
                </c:pt>
                <c:pt idx="114">
                  <c:v>11.2639887301957</c:v>
                </c:pt>
                <c:pt idx="115">
                  <c:v>8.17379623359821</c:v>
                </c:pt>
                <c:pt idx="116">
                  <c:v>9.27609221170517</c:v>
                </c:pt>
                <c:pt idx="117">
                  <c:v>13.5592783967183</c:v>
                </c:pt>
                <c:pt idx="118">
                  <c:v>9.40686871795545</c:v>
                </c:pt>
                <c:pt idx="119">
                  <c:v>0.194724753979496</c:v>
                </c:pt>
                <c:pt idx="120">
                  <c:v>8.16211474566337</c:v>
                </c:pt>
                <c:pt idx="121">
                  <c:v>-0.406784004325774</c:v>
                </c:pt>
                <c:pt idx="122">
                  <c:v>21.3093831572409</c:v>
                </c:pt>
                <c:pt idx="123">
                  <c:v>47.9449563612627</c:v>
                </c:pt>
                <c:pt idx="124">
                  <c:v>20.6521383459807</c:v>
                </c:pt>
                <c:pt idx="125">
                  <c:v>7.65847322979321</c:v>
                </c:pt>
                <c:pt idx="126">
                  <c:v>14.0502465686567</c:v>
                </c:pt>
                <c:pt idx="127">
                  <c:v>33.0410133308829</c:v>
                </c:pt>
                <c:pt idx="128">
                  <c:v>14.8129332842276</c:v>
                </c:pt>
                <c:pt idx="129">
                  <c:v>19.8985658231691</c:v>
                </c:pt>
                <c:pt idx="130">
                  <c:v>15.057999476293</c:v>
                </c:pt>
                <c:pt idx="131">
                  <c:v>26.5164855072595</c:v>
                </c:pt>
                <c:pt idx="132">
                  <c:v>23.53903934524</c:v>
                </c:pt>
                <c:pt idx="133">
                  <c:v>39.1471870274051</c:v>
                </c:pt>
                <c:pt idx="134">
                  <c:v>5.30559898723486</c:v>
                </c:pt>
                <c:pt idx="135">
                  <c:v>11.2012550025723</c:v>
                </c:pt>
                <c:pt idx="136">
                  <c:v>8.69208446710582</c:v>
                </c:pt>
                <c:pt idx="137">
                  <c:v>26.7681646960767</c:v>
                </c:pt>
                <c:pt idx="138">
                  <c:v>4.87312300730063</c:v>
                </c:pt>
                <c:pt idx="139">
                  <c:v>4.39060347451998</c:v>
                </c:pt>
                <c:pt idx="140">
                  <c:v>17.561324101172</c:v>
                </c:pt>
                <c:pt idx="141">
                  <c:v>15.8211907625174</c:v>
                </c:pt>
                <c:pt idx="142">
                  <c:v>-0.918020881868538</c:v>
                </c:pt>
                <c:pt idx="143">
                  <c:v>1.04106653515999</c:v>
                </c:pt>
                <c:pt idx="144">
                  <c:v>0.663908604987006</c:v>
                </c:pt>
                <c:pt idx="145">
                  <c:v>35.570093043592</c:v>
                </c:pt>
                <c:pt idx="146">
                  <c:v>35.0657794349459</c:v>
                </c:pt>
                <c:pt idx="147">
                  <c:v>29.094065010685</c:v>
                </c:pt>
                <c:pt idx="148">
                  <c:v>32.6350680530535</c:v>
                </c:pt>
                <c:pt idx="149">
                  <c:v>11.6419765064452</c:v>
                </c:pt>
                <c:pt idx="150">
                  <c:v>12.2284288302267</c:v>
                </c:pt>
                <c:pt idx="151">
                  <c:v>29.7910588888082</c:v>
                </c:pt>
                <c:pt idx="152">
                  <c:v>10.2105892550013</c:v>
                </c:pt>
                <c:pt idx="153">
                  <c:v>5.63265771229945</c:v>
                </c:pt>
                <c:pt idx="154">
                  <c:v>17.648762762017</c:v>
                </c:pt>
                <c:pt idx="155">
                  <c:v>14.805208152093</c:v>
                </c:pt>
                <c:pt idx="156">
                  <c:v>17.5004887509809</c:v>
                </c:pt>
                <c:pt idx="157">
                  <c:v>15.6818803537274</c:v>
                </c:pt>
                <c:pt idx="158">
                  <c:v>12.2821756448387</c:v>
                </c:pt>
                <c:pt idx="159">
                  <c:v>10.8864440796421</c:v>
                </c:pt>
                <c:pt idx="160">
                  <c:v>13.7402678242268</c:v>
                </c:pt>
                <c:pt idx="161">
                  <c:v>18.3015494847895</c:v>
                </c:pt>
                <c:pt idx="162">
                  <c:v>28.6404600444893</c:v>
                </c:pt>
                <c:pt idx="163">
                  <c:v>36.1898460878002</c:v>
                </c:pt>
                <c:pt idx="164">
                  <c:v>0.582672806743071</c:v>
                </c:pt>
                <c:pt idx="165">
                  <c:v>23.9601465305318</c:v>
                </c:pt>
                <c:pt idx="166">
                  <c:v>32.3776285107677</c:v>
                </c:pt>
                <c:pt idx="167">
                  <c:v>26.6692656969499</c:v>
                </c:pt>
                <c:pt idx="168">
                  <c:v>15.432134613252</c:v>
                </c:pt>
                <c:pt idx="169">
                  <c:v>8.42205936283679</c:v>
                </c:pt>
                <c:pt idx="170">
                  <c:v>12.9626312734365</c:v>
                </c:pt>
                <c:pt idx="171">
                  <c:v>13.4222252097992</c:v>
                </c:pt>
                <c:pt idx="172">
                  <c:v>-6.13634812129774</c:v>
                </c:pt>
                <c:pt idx="173">
                  <c:v>10.2330409328062</c:v>
                </c:pt>
                <c:pt idx="174">
                  <c:v>18.4945666690207</c:v>
                </c:pt>
                <c:pt idx="175">
                  <c:v>9.05307183317372</c:v>
                </c:pt>
                <c:pt idx="176">
                  <c:v>24.9007181008607</c:v>
                </c:pt>
                <c:pt idx="177">
                  <c:v>17.7758342737243</c:v>
                </c:pt>
                <c:pt idx="178">
                  <c:v>8.54075853270276</c:v>
                </c:pt>
                <c:pt idx="179">
                  <c:v>19.2675617036648</c:v>
                </c:pt>
                <c:pt idx="180">
                  <c:v>17.793864866028</c:v>
                </c:pt>
                <c:pt idx="181">
                  <c:v>5.98135548021303</c:v>
                </c:pt>
                <c:pt idx="182">
                  <c:v>17.9430713378983</c:v>
                </c:pt>
                <c:pt idx="183">
                  <c:v>14.489784079107</c:v>
                </c:pt>
                <c:pt idx="184">
                  <c:v>7.57971948737912</c:v>
                </c:pt>
                <c:pt idx="185">
                  <c:v>-4.83436160272835</c:v>
                </c:pt>
                <c:pt idx="186">
                  <c:v>33.009832372575</c:v>
                </c:pt>
                <c:pt idx="187">
                  <c:v>36.9620850681015</c:v>
                </c:pt>
                <c:pt idx="188">
                  <c:v>-9.20139936628563</c:v>
                </c:pt>
                <c:pt idx="189">
                  <c:v>8.03198791438759</c:v>
                </c:pt>
                <c:pt idx="190">
                  <c:v>12.8368844806749</c:v>
                </c:pt>
                <c:pt idx="191">
                  <c:v>23.9928427070575</c:v>
                </c:pt>
                <c:pt idx="192">
                  <c:v>30.7917854356529</c:v>
                </c:pt>
                <c:pt idx="193">
                  <c:v>13.6889487350684</c:v>
                </c:pt>
                <c:pt idx="194">
                  <c:v>16.328090732799</c:v>
                </c:pt>
                <c:pt idx="195">
                  <c:v>16.9059233844498</c:v>
                </c:pt>
                <c:pt idx="196">
                  <c:v>23.2673898367679</c:v>
                </c:pt>
                <c:pt idx="197">
                  <c:v>31.8183843476508</c:v>
                </c:pt>
                <c:pt idx="198">
                  <c:v>30.353254482069</c:v>
                </c:pt>
                <c:pt idx="199">
                  <c:v>21.4657418550526</c:v>
                </c:pt>
                <c:pt idx="200">
                  <c:v>25.825598957914</c:v>
                </c:pt>
                <c:pt idx="201">
                  <c:v>29.4514429115106</c:v>
                </c:pt>
                <c:pt idx="202">
                  <c:v>22.1589332376056</c:v>
                </c:pt>
                <c:pt idx="203">
                  <c:v>33.450656499916</c:v>
                </c:pt>
                <c:pt idx="204">
                  <c:v>21.1617383453394</c:v>
                </c:pt>
                <c:pt idx="205">
                  <c:v>28.8555976038577</c:v>
                </c:pt>
                <c:pt idx="206">
                  <c:v>6.79146972832846</c:v>
                </c:pt>
                <c:pt idx="207">
                  <c:v>9.89472844476141</c:v>
                </c:pt>
                <c:pt idx="208">
                  <c:v>49.6273915490795</c:v>
                </c:pt>
                <c:pt idx="209">
                  <c:v>11.5871985869981</c:v>
                </c:pt>
                <c:pt idx="210">
                  <c:v>25.1008227534225</c:v>
                </c:pt>
                <c:pt idx="211">
                  <c:v>9.19641544904809</c:v>
                </c:pt>
                <c:pt idx="212">
                  <c:v>4.22519038936996</c:v>
                </c:pt>
                <c:pt idx="213">
                  <c:v>0.994740143321737</c:v>
                </c:pt>
                <c:pt idx="214">
                  <c:v>6.37905370679516</c:v>
                </c:pt>
                <c:pt idx="215">
                  <c:v>31.6960028814635</c:v>
                </c:pt>
                <c:pt idx="216">
                  <c:v>26.7675287584689</c:v>
                </c:pt>
                <c:pt idx="217">
                  <c:v>14.1090243247658</c:v>
                </c:pt>
                <c:pt idx="218">
                  <c:v>27.6179565420897</c:v>
                </c:pt>
                <c:pt idx="219">
                  <c:v>25.1046554993646</c:v>
                </c:pt>
                <c:pt idx="220">
                  <c:v>3.31058919371497</c:v>
                </c:pt>
                <c:pt idx="221">
                  <c:v>25.0315963219164</c:v>
                </c:pt>
                <c:pt idx="222">
                  <c:v>31.5526997260275</c:v>
                </c:pt>
                <c:pt idx="223">
                  <c:v>30.5889107920597</c:v>
                </c:pt>
                <c:pt idx="224">
                  <c:v>10.2352653957021</c:v>
                </c:pt>
                <c:pt idx="225">
                  <c:v>18.9369544142039</c:v>
                </c:pt>
                <c:pt idx="226">
                  <c:v>23.0522155792855</c:v>
                </c:pt>
                <c:pt idx="227">
                  <c:v>17.4054163708478</c:v>
                </c:pt>
                <c:pt idx="228">
                  <c:v>12.9658473115243</c:v>
                </c:pt>
                <c:pt idx="229">
                  <c:v>22.6484982641296</c:v>
                </c:pt>
                <c:pt idx="230">
                  <c:v>22.0869700761096</c:v>
                </c:pt>
                <c:pt idx="231">
                  <c:v>34.9111508076834</c:v>
                </c:pt>
                <c:pt idx="232">
                  <c:v>24.03014031166</c:v>
                </c:pt>
                <c:pt idx="233">
                  <c:v>28.6136560124873</c:v>
                </c:pt>
                <c:pt idx="234">
                  <c:v>28.3345290369264</c:v>
                </c:pt>
                <c:pt idx="235">
                  <c:v>-6.73699261939907</c:v>
                </c:pt>
                <c:pt idx="236">
                  <c:v>26.328343731182</c:v>
                </c:pt>
                <c:pt idx="237">
                  <c:v>23.982095102988</c:v>
                </c:pt>
                <c:pt idx="238">
                  <c:v>19.8435627655499</c:v>
                </c:pt>
                <c:pt idx="239">
                  <c:v>17.102848816835</c:v>
                </c:pt>
                <c:pt idx="240">
                  <c:v>32.0512600997568</c:v>
                </c:pt>
                <c:pt idx="241">
                  <c:v>52.4088048159719</c:v>
                </c:pt>
                <c:pt idx="242">
                  <c:v>34.3527735490035</c:v>
                </c:pt>
                <c:pt idx="243">
                  <c:v>16.196122133121</c:v>
                </c:pt>
                <c:pt idx="244">
                  <c:v>24.4154216073544</c:v>
                </c:pt>
                <c:pt idx="245">
                  <c:v>46.067367886684</c:v>
                </c:pt>
                <c:pt idx="246">
                  <c:v>18.1246076711612</c:v>
                </c:pt>
                <c:pt idx="247">
                  <c:v>25.9945932741783</c:v>
                </c:pt>
                <c:pt idx="248">
                  <c:v>40.9915088003979</c:v>
                </c:pt>
                <c:pt idx="249">
                  <c:v>35.3123483408288</c:v>
                </c:pt>
                <c:pt idx="250">
                  <c:v>22.155182001109</c:v>
                </c:pt>
                <c:pt idx="251">
                  <c:v>15.8109626882272</c:v>
                </c:pt>
                <c:pt idx="252">
                  <c:v>39.5509510143521</c:v>
                </c:pt>
                <c:pt idx="253">
                  <c:v>24.8058593275842</c:v>
                </c:pt>
                <c:pt idx="254">
                  <c:v>39.4704755119353</c:v>
                </c:pt>
                <c:pt idx="255">
                  <c:v>22.6600409772357</c:v>
                </c:pt>
                <c:pt idx="256">
                  <c:v>52.2090561353533</c:v>
                </c:pt>
                <c:pt idx="257">
                  <c:v>29.9346005396696</c:v>
                </c:pt>
                <c:pt idx="258">
                  <c:v>28.5596314351395</c:v>
                </c:pt>
                <c:pt idx="259">
                  <c:v>28.1899071325048</c:v>
                </c:pt>
                <c:pt idx="260">
                  <c:v>26.7742574050044</c:v>
                </c:pt>
                <c:pt idx="261">
                  <c:v>10.8624095445727</c:v>
                </c:pt>
                <c:pt idx="262">
                  <c:v>29.9638032935725</c:v>
                </c:pt>
                <c:pt idx="263">
                  <c:v>5.46347030500809</c:v>
                </c:pt>
                <c:pt idx="264">
                  <c:v>5.44268000420953</c:v>
                </c:pt>
                <c:pt idx="265">
                  <c:v>25.1768282653777</c:v>
                </c:pt>
                <c:pt idx="266">
                  <c:v>13.368189050463</c:v>
                </c:pt>
                <c:pt idx="267">
                  <c:v>24.0437243864828</c:v>
                </c:pt>
                <c:pt idx="268">
                  <c:v>47.290521150371</c:v>
                </c:pt>
                <c:pt idx="269">
                  <c:v>21.839177496599</c:v>
                </c:pt>
                <c:pt idx="270">
                  <c:v>33.7561992974228</c:v>
                </c:pt>
                <c:pt idx="271">
                  <c:v>12.6995022842084</c:v>
                </c:pt>
                <c:pt idx="272">
                  <c:v>29.9146269374007</c:v>
                </c:pt>
                <c:pt idx="273">
                  <c:v>10.1535520248224</c:v>
                </c:pt>
                <c:pt idx="274">
                  <c:v>38.3188612918176</c:v>
                </c:pt>
                <c:pt idx="275">
                  <c:v>15.0066896714036</c:v>
                </c:pt>
                <c:pt idx="276">
                  <c:v>19.9949172854133</c:v>
                </c:pt>
                <c:pt idx="277">
                  <c:v>23.2037053931432</c:v>
                </c:pt>
                <c:pt idx="278">
                  <c:v>32.5910705408789</c:v>
                </c:pt>
                <c:pt idx="279">
                  <c:v>15.2822806150031</c:v>
                </c:pt>
                <c:pt idx="280">
                  <c:v>27.9120940811493</c:v>
                </c:pt>
                <c:pt idx="281">
                  <c:v>11.9155186102265</c:v>
                </c:pt>
                <c:pt idx="282">
                  <c:v>26.9157554243893</c:v>
                </c:pt>
                <c:pt idx="283">
                  <c:v>13.3647595547667</c:v>
                </c:pt>
                <c:pt idx="284">
                  <c:v>22.8029380503692</c:v>
                </c:pt>
                <c:pt idx="285">
                  <c:v>32.848439010575</c:v>
                </c:pt>
                <c:pt idx="286">
                  <c:v>22.2937516675692</c:v>
                </c:pt>
                <c:pt idx="287">
                  <c:v>21.0532882711501</c:v>
                </c:pt>
                <c:pt idx="288">
                  <c:v>18.7640042561224</c:v>
                </c:pt>
                <c:pt idx="289">
                  <c:v>22.6398218525245</c:v>
                </c:pt>
                <c:pt idx="290">
                  <c:v>5.82860140143885</c:v>
                </c:pt>
                <c:pt idx="291">
                  <c:v>22.249155978893</c:v>
                </c:pt>
                <c:pt idx="292">
                  <c:v>9.79401883274406</c:v>
                </c:pt>
                <c:pt idx="293">
                  <c:v>36.1587690122532</c:v>
                </c:pt>
                <c:pt idx="294">
                  <c:v>36.8698168973024</c:v>
                </c:pt>
                <c:pt idx="295">
                  <c:v>32.9578195338032</c:v>
                </c:pt>
                <c:pt idx="296">
                  <c:v>24.6337270377184</c:v>
                </c:pt>
                <c:pt idx="297">
                  <c:v>52.6960732192158</c:v>
                </c:pt>
                <c:pt idx="298">
                  <c:v>34.4733276258004</c:v>
                </c:pt>
                <c:pt idx="299">
                  <c:v>33.1490724322075</c:v>
                </c:pt>
                <c:pt idx="300">
                  <c:v>7.60311322467939</c:v>
                </c:pt>
                <c:pt idx="301">
                  <c:v>33.4258621031077</c:v>
                </c:pt>
                <c:pt idx="302">
                  <c:v>43.2017132357895</c:v>
                </c:pt>
                <c:pt idx="303">
                  <c:v>36.6521581515308</c:v>
                </c:pt>
                <c:pt idx="304">
                  <c:v>5.16927836668934</c:v>
                </c:pt>
                <c:pt idx="305">
                  <c:v>31.8712754311368</c:v>
                </c:pt>
                <c:pt idx="306">
                  <c:v>30.5070244253187</c:v>
                </c:pt>
                <c:pt idx="307">
                  <c:v>43.695046597439</c:v>
                </c:pt>
                <c:pt idx="308">
                  <c:v>38.7601853560634</c:v>
                </c:pt>
                <c:pt idx="309">
                  <c:v>26.9873807290864</c:v>
                </c:pt>
                <c:pt idx="310">
                  <c:v>10.6732960433066</c:v>
                </c:pt>
                <c:pt idx="311">
                  <c:v>33.1567779578904</c:v>
                </c:pt>
                <c:pt idx="312">
                  <c:v>29.6299443540724</c:v>
                </c:pt>
                <c:pt idx="313">
                  <c:v>37.4136935994119</c:v>
                </c:pt>
                <c:pt idx="314">
                  <c:v>21.890126426126</c:v>
                </c:pt>
                <c:pt idx="315">
                  <c:v>36.3089544539878</c:v>
                </c:pt>
                <c:pt idx="316">
                  <c:v>21.2144571517764</c:v>
                </c:pt>
                <c:pt idx="317">
                  <c:v>11.5283165773141</c:v>
                </c:pt>
                <c:pt idx="318">
                  <c:v>50.1646398062707</c:v>
                </c:pt>
                <c:pt idx="319">
                  <c:v>21.9128285807231</c:v>
                </c:pt>
                <c:pt idx="320">
                  <c:v>21.7174558639237</c:v>
                </c:pt>
                <c:pt idx="321">
                  <c:v>33.9996388578636</c:v>
                </c:pt>
                <c:pt idx="322">
                  <c:v>19.9134878844832</c:v>
                </c:pt>
                <c:pt idx="323">
                  <c:v>34.1146992524105</c:v>
                </c:pt>
                <c:pt idx="324">
                  <c:v>21.1650555739531</c:v>
                </c:pt>
                <c:pt idx="325">
                  <c:v>33.2072823125574</c:v>
                </c:pt>
                <c:pt idx="326">
                  <c:v>30.7740362150381</c:v>
                </c:pt>
                <c:pt idx="327">
                  <c:v>30.6069244289873</c:v>
                </c:pt>
                <c:pt idx="328">
                  <c:v>33.1074693917361</c:v>
                </c:pt>
                <c:pt idx="329">
                  <c:v>35.7112413287839</c:v>
                </c:pt>
                <c:pt idx="330">
                  <c:v>30.1645457756736</c:v>
                </c:pt>
                <c:pt idx="331">
                  <c:v>13.3013338306405</c:v>
                </c:pt>
                <c:pt idx="332">
                  <c:v>35.5259019309137</c:v>
                </c:pt>
                <c:pt idx="333">
                  <c:v>2.47058814834054</c:v>
                </c:pt>
                <c:pt idx="334">
                  <c:v>41.6215161856034</c:v>
                </c:pt>
                <c:pt idx="335">
                  <c:v>50.6840240041533</c:v>
                </c:pt>
                <c:pt idx="336">
                  <c:v>24.5678433181434</c:v>
                </c:pt>
                <c:pt idx="337">
                  <c:v>49.0751813950727</c:v>
                </c:pt>
                <c:pt idx="338">
                  <c:v>48.8904392282141</c:v>
                </c:pt>
                <c:pt idx="339">
                  <c:v>22.7658465389995</c:v>
                </c:pt>
                <c:pt idx="340">
                  <c:v>25.3311938523355</c:v>
                </c:pt>
                <c:pt idx="341">
                  <c:v>23.6498501059267</c:v>
                </c:pt>
                <c:pt idx="342">
                  <c:v>43.2947351507378</c:v>
                </c:pt>
                <c:pt idx="343">
                  <c:v>27.7949260615633</c:v>
                </c:pt>
                <c:pt idx="344">
                  <c:v>23.6211468594572</c:v>
                </c:pt>
                <c:pt idx="345">
                  <c:v>33.1996462468328</c:v>
                </c:pt>
                <c:pt idx="346">
                  <c:v>25.8000512991355</c:v>
                </c:pt>
                <c:pt idx="347">
                  <c:v>13.5366927771355</c:v>
                </c:pt>
                <c:pt idx="348">
                  <c:v>42.8818148467976</c:v>
                </c:pt>
                <c:pt idx="349">
                  <c:v>44.9095235731919</c:v>
                </c:pt>
                <c:pt idx="350">
                  <c:v>19.2283153670344</c:v>
                </c:pt>
                <c:pt idx="351">
                  <c:v>25.4644525357414</c:v>
                </c:pt>
                <c:pt idx="352">
                  <c:v>24.3649853749477</c:v>
                </c:pt>
                <c:pt idx="353">
                  <c:v>27.4486279199172</c:v>
                </c:pt>
                <c:pt idx="354">
                  <c:v>24.417944542571</c:v>
                </c:pt>
                <c:pt idx="355">
                  <c:v>12.3770393593281</c:v>
                </c:pt>
                <c:pt idx="356">
                  <c:v>42.8198527119567</c:v>
                </c:pt>
                <c:pt idx="357">
                  <c:v>24.6940213718087</c:v>
                </c:pt>
                <c:pt idx="358">
                  <c:v>15.0196981114603</c:v>
                </c:pt>
                <c:pt idx="359">
                  <c:v>40.4344173874282</c:v>
                </c:pt>
                <c:pt idx="360">
                  <c:v>31.7494207933889</c:v>
                </c:pt>
                <c:pt idx="361">
                  <c:v>18.8094789366281</c:v>
                </c:pt>
                <c:pt idx="362">
                  <c:v>37.9082865646954</c:v>
                </c:pt>
                <c:pt idx="363">
                  <c:v>33.749004020692</c:v>
                </c:pt>
                <c:pt idx="364">
                  <c:v>63.3158118719727</c:v>
                </c:pt>
                <c:pt idx="365">
                  <c:v>24.221225823697</c:v>
                </c:pt>
                <c:pt idx="366">
                  <c:v>15.9364876312254</c:v>
                </c:pt>
                <c:pt idx="367">
                  <c:v>52.0992807755245</c:v>
                </c:pt>
                <c:pt idx="368">
                  <c:v>24.7275818287547</c:v>
                </c:pt>
                <c:pt idx="369">
                  <c:v>28.6183418510316</c:v>
                </c:pt>
                <c:pt idx="370">
                  <c:v>46.0026704046044</c:v>
                </c:pt>
                <c:pt idx="371">
                  <c:v>8.99474642333822</c:v>
                </c:pt>
                <c:pt idx="372">
                  <c:v>32.8883802072423</c:v>
                </c:pt>
                <c:pt idx="373">
                  <c:v>37.4571958710384</c:v>
                </c:pt>
                <c:pt idx="374">
                  <c:v>61.6540670937823</c:v>
                </c:pt>
                <c:pt idx="375">
                  <c:v>22.0961786781447</c:v>
                </c:pt>
                <c:pt idx="376">
                  <c:v>36.9276786448234</c:v>
                </c:pt>
                <c:pt idx="377">
                  <c:v>42.3885322387812</c:v>
                </c:pt>
                <c:pt idx="378">
                  <c:v>17.0365739477767</c:v>
                </c:pt>
                <c:pt idx="379">
                  <c:v>39.0927946510723</c:v>
                </c:pt>
                <c:pt idx="380">
                  <c:v>41.497435433296</c:v>
                </c:pt>
                <c:pt idx="381">
                  <c:v>40.3822688715492</c:v>
                </c:pt>
                <c:pt idx="382">
                  <c:v>36.2508610150225</c:v>
                </c:pt>
                <c:pt idx="383">
                  <c:v>8.90328901274231</c:v>
                </c:pt>
                <c:pt idx="384">
                  <c:v>28.4545191068398</c:v>
                </c:pt>
                <c:pt idx="385">
                  <c:v>34.2748222332022</c:v>
                </c:pt>
                <c:pt idx="386">
                  <c:v>45.3233027991134</c:v>
                </c:pt>
                <c:pt idx="387">
                  <c:v>18.3579905731865</c:v>
                </c:pt>
                <c:pt idx="388">
                  <c:v>64.8645371528427</c:v>
                </c:pt>
                <c:pt idx="389">
                  <c:v>37.7008593595213</c:v>
                </c:pt>
                <c:pt idx="390">
                  <c:v>32.6212574748334</c:v>
                </c:pt>
                <c:pt idx="391">
                  <c:v>33.376278506837</c:v>
                </c:pt>
                <c:pt idx="392">
                  <c:v>36.7334642957616</c:v>
                </c:pt>
                <c:pt idx="393">
                  <c:v>17.9412808854012</c:v>
                </c:pt>
                <c:pt idx="394">
                  <c:v>17.6363463004394</c:v>
                </c:pt>
                <c:pt idx="395">
                  <c:v>44.1320558318108</c:v>
                </c:pt>
                <c:pt idx="396">
                  <c:v>53.0347450009563</c:v>
                </c:pt>
                <c:pt idx="397">
                  <c:v>36.326545443615</c:v>
                </c:pt>
                <c:pt idx="398">
                  <c:v>30.9416834960185</c:v>
                </c:pt>
                <c:pt idx="399">
                  <c:v>23.3678152036687</c:v>
                </c:pt>
                <c:pt idx="400">
                  <c:v>41.074860898024</c:v>
                </c:pt>
                <c:pt idx="401">
                  <c:v>30.2306868819515</c:v>
                </c:pt>
                <c:pt idx="402">
                  <c:v>39.5788487396003</c:v>
                </c:pt>
                <c:pt idx="403">
                  <c:v>43.0235368115758</c:v>
                </c:pt>
                <c:pt idx="404">
                  <c:v>29.1574681882845</c:v>
                </c:pt>
                <c:pt idx="405">
                  <c:v>30.1968917198526</c:v>
                </c:pt>
                <c:pt idx="406">
                  <c:v>29.7006114116894</c:v>
                </c:pt>
                <c:pt idx="407">
                  <c:v>52.262986836828</c:v>
                </c:pt>
                <c:pt idx="408">
                  <c:v>38.0617002759716</c:v>
                </c:pt>
                <c:pt idx="409">
                  <c:v>27.4227499995139</c:v>
                </c:pt>
                <c:pt idx="410">
                  <c:v>54.8313585408807</c:v>
                </c:pt>
                <c:pt idx="411">
                  <c:v>37.364920253361</c:v>
                </c:pt>
                <c:pt idx="412">
                  <c:v>48.3681685540348</c:v>
                </c:pt>
                <c:pt idx="413">
                  <c:v>26.0014595582205</c:v>
                </c:pt>
                <c:pt idx="414">
                  <c:v>12.7780151594095</c:v>
                </c:pt>
                <c:pt idx="415">
                  <c:v>46.2881163328348</c:v>
                </c:pt>
                <c:pt idx="416">
                  <c:v>34.6428273493944</c:v>
                </c:pt>
                <c:pt idx="417">
                  <c:v>47.9329469535059</c:v>
                </c:pt>
                <c:pt idx="418">
                  <c:v>36.327096505047</c:v>
                </c:pt>
                <c:pt idx="419">
                  <c:v>42.6399218529759</c:v>
                </c:pt>
                <c:pt idx="420">
                  <c:v>25.2167338701417</c:v>
                </c:pt>
                <c:pt idx="421">
                  <c:v>35.6167836686668</c:v>
                </c:pt>
                <c:pt idx="422">
                  <c:v>30.6152152414069</c:v>
                </c:pt>
                <c:pt idx="423">
                  <c:v>24.1163088562121</c:v>
                </c:pt>
                <c:pt idx="424">
                  <c:v>40.3861799997725</c:v>
                </c:pt>
                <c:pt idx="425">
                  <c:v>5.50990409103636</c:v>
                </c:pt>
                <c:pt idx="426">
                  <c:v>29.7476790526927</c:v>
                </c:pt>
                <c:pt idx="427">
                  <c:v>44.358205962434</c:v>
                </c:pt>
                <c:pt idx="428">
                  <c:v>60.4342862191463</c:v>
                </c:pt>
                <c:pt idx="429">
                  <c:v>50.2388976095217</c:v>
                </c:pt>
                <c:pt idx="430">
                  <c:v>50.6130166275405</c:v>
                </c:pt>
                <c:pt idx="431">
                  <c:v>31.1372946778726</c:v>
                </c:pt>
                <c:pt idx="432">
                  <c:v>23.4973438843333</c:v>
                </c:pt>
                <c:pt idx="433">
                  <c:v>52.3351230498685</c:v>
                </c:pt>
                <c:pt idx="434">
                  <c:v>15.4310302073929</c:v>
                </c:pt>
                <c:pt idx="435">
                  <c:v>44.9214620742174</c:v>
                </c:pt>
                <c:pt idx="436">
                  <c:v>27.2353837221033</c:v>
                </c:pt>
                <c:pt idx="437">
                  <c:v>70.7349352689262</c:v>
                </c:pt>
                <c:pt idx="438">
                  <c:v>33.7106220744058</c:v>
                </c:pt>
                <c:pt idx="439">
                  <c:v>29.9503937961502</c:v>
                </c:pt>
                <c:pt idx="440">
                  <c:v>43.9687556835856</c:v>
                </c:pt>
                <c:pt idx="441">
                  <c:v>17.9248441042974</c:v>
                </c:pt>
                <c:pt idx="442">
                  <c:v>35.585154640723</c:v>
                </c:pt>
                <c:pt idx="443">
                  <c:v>53.0923008638513</c:v>
                </c:pt>
                <c:pt idx="444">
                  <c:v>28.363626572292</c:v>
                </c:pt>
                <c:pt idx="445">
                  <c:v>37.3956102540128</c:v>
                </c:pt>
                <c:pt idx="446">
                  <c:v>33.3480553308713</c:v>
                </c:pt>
                <c:pt idx="447">
                  <c:v>18.0758286492582</c:v>
                </c:pt>
                <c:pt idx="448">
                  <c:v>53.8522943017827</c:v>
                </c:pt>
                <c:pt idx="449">
                  <c:v>51.2664299916635</c:v>
                </c:pt>
                <c:pt idx="450">
                  <c:v>40.9701366149527</c:v>
                </c:pt>
                <c:pt idx="451">
                  <c:v>55.5049765604762</c:v>
                </c:pt>
                <c:pt idx="452">
                  <c:v>47.9589332044607</c:v>
                </c:pt>
                <c:pt idx="453">
                  <c:v>53.9278514555566</c:v>
                </c:pt>
                <c:pt idx="454">
                  <c:v>23.9174840741667</c:v>
                </c:pt>
                <c:pt idx="455">
                  <c:v>-138.173404994933</c:v>
                </c:pt>
                <c:pt idx="456">
                  <c:v>44.1817437050674</c:v>
                </c:pt>
                <c:pt idx="457">
                  <c:v>41.9798425115544</c:v>
                </c:pt>
                <c:pt idx="458">
                  <c:v>38.7239918225824</c:v>
                </c:pt>
                <c:pt idx="459">
                  <c:v>41.8593775062841</c:v>
                </c:pt>
                <c:pt idx="460">
                  <c:v>30.2361743650157</c:v>
                </c:pt>
                <c:pt idx="461">
                  <c:v>67.0688527434508</c:v>
                </c:pt>
                <c:pt idx="462">
                  <c:v>21.9057107467095</c:v>
                </c:pt>
                <c:pt idx="463">
                  <c:v>38.9027360165123</c:v>
                </c:pt>
                <c:pt idx="464">
                  <c:v>40.90726897517</c:v>
                </c:pt>
                <c:pt idx="465">
                  <c:v>60.5153762393289</c:v>
                </c:pt>
                <c:pt idx="466">
                  <c:v>28.7473619199053</c:v>
                </c:pt>
                <c:pt idx="467">
                  <c:v>44.4906262091087</c:v>
                </c:pt>
                <c:pt idx="468">
                  <c:v>57.5631911030646</c:v>
                </c:pt>
                <c:pt idx="469">
                  <c:v>58.7685880621554</c:v>
                </c:pt>
                <c:pt idx="470">
                  <c:v>61.2607815974563</c:v>
                </c:pt>
                <c:pt idx="471">
                  <c:v>42.3454711324369</c:v>
                </c:pt>
                <c:pt idx="472">
                  <c:v>46.5333419090581</c:v>
                </c:pt>
                <c:pt idx="473">
                  <c:v>41.9823351845033</c:v>
                </c:pt>
                <c:pt idx="474">
                  <c:v>36.8296139414881</c:v>
                </c:pt>
                <c:pt idx="475">
                  <c:v>24.478451261632</c:v>
                </c:pt>
                <c:pt idx="476">
                  <c:v>28.9041788792253</c:v>
                </c:pt>
                <c:pt idx="477">
                  <c:v>54.0933989133467</c:v>
                </c:pt>
                <c:pt idx="478">
                  <c:v>46.7180792209497</c:v>
                </c:pt>
                <c:pt idx="479">
                  <c:v>29.7029425788419</c:v>
                </c:pt>
                <c:pt idx="480">
                  <c:v>50.4820875691386</c:v>
                </c:pt>
                <c:pt idx="481">
                  <c:v>41.5768952260468</c:v>
                </c:pt>
                <c:pt idx="482">
                  <c:v>31.036977987592</c:v>
                </c:pt>
                <c:pt idx="483">
                  <c:v>31.7383935948223</c:v>
                </c:pt>
                <c:pt idx="484">
                  <c:v>18.4863420861453</c:v>
                </c:pt>
                <c:pt idx="485">
                  <c:v>61.147248859186</c:v>
                </c:pt>
                <c:pt idx="486">
                  <c:v>29.7602991276086</c:v>
                </c:pt>
                <c:pt idx="487">
                  <c:v>31.1949092532279</c:v>
                </c:pt>
                <c:pt idx="488">
                  <c:v>33.9956478705456</c:v>
                </c:pt>
                <c:pt idx="489">
                  <c:v>10.4408888126542</c:v>
                </c:pt>
                <c:pt idx="490">
                  <c:v>38.9260382636467</c:v>
                </c:pt>
                <c:pt idx="491">
                  <c:v>52.8021433284969</c:v>
                </c:pt>
                <c:pt idx="492">
                  <c:v>40.1771119065465</c:v>
                </c:pt>
                <c:pt idx="493">
                  <c:v>52.3471724739273</c:v>
                </c:pt>
                <c:pt idx="494">
                  <c:v>41.7590265050936</c:v>
                </c:pt>
                <c:pt idx="495">
                  <c:v>46.3540485599179</c:v>
                </c:pt>
                <c:pt idx="496">
                  <c:v>41.6041720934419</c:v>
                </c:pt>
                <c:pt idx="497">
                  <c:v>20.8163380762635</c:v>
                </c:pt>
                <c:pt idx="498">
                  <c:v>51.6610159588212</c:v>
                </c:pt>
                <c:pt idx="499">
                  <c:v>68.2117357382472</c:v>
                </c:pt>
                <c:pt idx="500">
                  <c:v>34.6987319360728</c:v>
                </c:pt>
                <c:pt idx="501">
                  <c:v>33.7764710332806</c:v>
                </c:pt>
                <c:pt idx="502">
                  <c:v>42.9409741199102</c:v>
                </c:pt>
                <c:pt idx="503">
                  <c:v>29.2365952065818</c:v>
                </c:pt>
                <c:pt idx="504">
                  <c:v>23.939378477474</c:v>
                </c:pt>
                <c:pt idx="505">
                  <c:v>51.875225856966</c:v>
                </c:pt>
                <c:pt idx="506">
                  <c:v>40.6787572427305</c:v>
                </c:pt>
                <c:pt idx="507">
                  <c:v>50.9964500287291</c:v>
                </c:pt>
                <c:pt idx="508">
                  <c:v>38.142066437702</c:v>
                </c:pt>
                <c:pt idx="509">
                  <c:v>35.5207526918528</c:v>
                </c:pt>
                <c:pt idx="510">
                  <c:v>21.7318193500335</c:v>
                </c:pt>
                <c:pt idx="511">
                  <c:v>30.9907236033448</c:v>
                </c:pt>
                <c:pt idx="512">
                  <c:v>38.9905326629906</c:v>
                </c:pt>
                <c:pt idx="513">
                  <c:v>28.1181969408385</c:v>
                </c:pt>
                <c:pt idx="514">
                  <c:v>56.8065496552485</c:v>
                </c:pt>
                <c:pt idx="515">
                  <c:v>62.8921096955404</c:v>
                </c:pt>
                <c:pt idx="516">
                  <c:v>31.3110437823557</c:v>
                </c:pt>
                <c:pt idx="517">
                  <c:v>41.3359356841112</c:v>
                </c:pt>
                <c:pt idx="518">
                  <c:v>27.0408734570563</c:v>
                </c:pt>
                <c:pt idx="519">
                  <c:v>22.6144659780948</c:v>
                </c:pt>
                <c:pt idx="520">
                  <c:v>36.3817166620961</c:v>
                </c:pt>
                <c:pt idx="521">
                  <c:v>40.7060881437599</c:v>
                </c:pt>
                <c:pt idx="522">
                  <c:v>36.465506926276</c:v>
                </c:pt>
                <c:pt idx="523">
                  <c:v>45.4092940624071</c:v>
                </c:pt>
                <c:pt idx="524">
                  <c:v>40.4739434349421</c:v>
                </c:pt>
                <c:pt idx="525">
                  <c:v>52.1609656084061</c:v>
                </c:pt>
                <c:pt idx="526">
                  <c:v>54.55996735558</c:v>
                </c:pt>
                <c:pt idx="527">
                  <c:v>52.0983441210687</c:v>
                </c:pt>
                <c:pt idx="528">
                  <c:v>27.6056060097719</c:v>
                </c:pt>
                <c:pt idx="529">
                  <c:v>39.6586298100908</c:v>
                </c:pt>
                <c:pt idx="530">
                  <c:v>59.7790874807611</c:v>
                </c:pt>
                <c:pt idx="531">
                  <c:v>19.9585974870326</c:v>
                </c:pt>
                <c:pt idx="532">
                  <c:v>48.07839955194</c:v>
                </c:pt>
                <c:pt idx="533">
                  <c:v>55.3376562550939</c:v>
                </c:pt>
                <c:pt idx="534">
                  <c:v>43.838144760473</c:v>
                </c:pt>
                <c:pt idx="535">
                  <c:v>18.0357525331336</c:v>
                </c:pt>
                <c:pt idx="536">
                  <c:v>61.45102426194</c:v>
                </c:pt>
                <c:pt idx="537">
                  <c:v>45.6843751631317</c:v>
                </c:pt>
                <c:pt idx="538">
                  <c:v>42.2809594984728</c:v>
                </c:pt>
                <c:pt idx="539">
                  <c:v>55.0872402098625</c:v>
                </c:pt>
                <c:pt idx="540">
                  <c:v>32.0296036181244</c:v>
                </c:pt>
                <c:pt idx="541">
                  <c:v>40.2325535654718</c:v>
                </c:pt>
                <c:pt idx="542">
                  <c:v>53.9066416268183</c:v>
                </c:pt>
                <c:pt idx="543">
                  <c:v>44.1120742642844</c:v>
                </c:pt>
                <c:pt idx="544">
                  <c:v>42.7398515519201</c:v>
                </c:pt>
                <c:pt idx="545">
                  <c:v>53.8995740383183</c:v>
                </c:pt>
                <c:pt idx="546">
                  <c:v>57.2510143783061</c:v>
                </c:pt>
                <c:pt idx="547">
                  <c:v>51.1607369079943</c:v>
                </c:pt>
                <c:pt idx="548">
                  <c:v>46.2703148491414</c:v>
                </c:pt>
                <c:pt idx="549">
                  <c:v>48.7928922191452</c:v>
                </c:pt>
                <c:pt idx="550">
                  <c:v>50.964041125699</c:v>
                </c:pt>
                <c:pt idx="551">
                  <c:v>40.6263947285183</c:v>
                </c:pt>
                <c:pt idx="552">
                  <c:v>40.5536032209856</c:v>
                </c:pt>
                <c:pt idx="553">
                  <c:v>72.5455159510308</c:v>
                </c:pt>
                <c:pt idx="554">
                  <c:v>48.2029529782129</c:v>
                </c:pt>
                <c:pt idx="555">
                  <c:v>28.8426369502424</c:v>
                </c:pt>
                <c:pt idx="556">
                  <c:v>44.0611024609348</c:v>
                </c:pt>
                <c:pt idx="557">
                  <c:v>54.1895845448984</c:v>
                </c:pt>
                <c:pt idx="558">
                  <c:v>37.5001176896402</c:v>
                </c:pt>
                <c:pt idx="559">
                  <c:v>49.9803484959571</c:v>
                </c:pt>
                <c:pt idx="560">
                  <c:v>23.4481512589659</c:v>
                </c:pt>
                <c:pt idx="561">
                  <c:v>64.8745183024472</c:v>
                </c:pt>
                <c:pt idx="562">
                  <c:v>41.2457775330207</c:v>
                </c:pt>
                <c:pt idx="563">
                  <c:v>49.8250510071789</c:v>
                </c:pt>
                <c:pt idx="564">
                  <c:v>40.1331678809983</c:v>
                </c:pt>
                <c:pt idx="565">
                  <c:v>45.9840589491387</c:v>
                </c:pt>
                <c:pt idx="566">
                  <c:v>58.0548934501014</c:v>
                </c:pt>
                <c:pt idx="567">
                  <c:v>26.8200392262266</c:v>
                </c:pt>
                <c:pt idx="568">
                  <c:v>35.397356509142</c:v>
                </c:pt>
                <c:pt idx="569">
                  <c:v>57.2006347901127</c:v>
                </c:pt>
                <c:pt idx="570">
                  <c:v>51.5407059947715</c:v>
                </c:pt>
                <c:pt idx="571">
                  <c:v>27.9451191129346</c:v>
                </c:pt>
                <c:pt idx="572">
                  <c:v>44.7650174257246</c:v>
                </c:pt>
                <c:pt idx="573">
                  <c:v>61.4882034945338</c:v>
                </c:pt>
                <c:pt idx="574">
                  <c:v>37.3309704430459</c:v>
                </c:pt>
                <c:pt idx="575">
                  <c:v>27.4953097705664</c:v>
                </c:pt>
                <c:pt idx="576">
                  <c:v>54.3617935250171</c:v>
                </c:pt>
                <c:pt idx="577">
                  <c:v>64.7035920608811</c:v>
                </c:pt>
                <c:pt idx="578">
                  <c:v>46.240124623134</c:v>
                </c:pt>
                <c:pt idx="579">
                  <c:v>32.2199277137858</c:v>
                </c:pt>
                <c:pt idx="580">
                  <c:v>62.4940901649637</c:v>
                </c:pt>
                <c:pt idx="581">
                  <c:v>26.7198780465178</c:v>
                </c:pt>
                <c:pt idx="582">
                  <c:v>38.3086000426535</c:v>
                </c:pt>
                <c:pt idx="583">
                  <c:v>39.4330888202154</c:v>
                </c:pt>
                <c:pt idx="584">
                  <c:v>62.4758037136835</c:v>
                </c:pt>
                <c:pt idx="585">
                  <c:v>47.9361597325594</c:v>
                </c:pt>
                <c:pt idx="586">
                  <c:v>29.7058566726003</c:v>
                </c:pt>
                <c:pt idx="587">
                  <c:v>61.7835894212109</c:v>
                </c:pt>
                <c:pt idx="588">
                  <c:v>37.4155788242389</c:v>
                </c:pt>
                <c:pt idx="589">
                  <c:v>55.3009135945828</c:v>
                </c:pt>
                <c:pt idx="590">
                  <c:v>30.1628677647641</c:v>
                </c:pt>
                <c:pt idx="591">
                  <c:v>34.7507665711381</c:v>
                </c:pt>
                <c:pt idx="592">
                  <c:v>45.8984009371815</c:v>
                </c:pt>
                <c:pt idx="593">
                  <c:v>35.6720388782385</c:v>
                </c:pt>
                <c:pt idx="594">
                  <c:v>50.6521265391883</c:v>
                </c:pt>
                <c:pt idx="595">
                  <c:v>50.8175862377919</c:v>
                </c:pt>
                <c:pt idx="596">
                  <c:v>64.7800734194982</c:v>
                </c:pt>
                <c:pt idx="597">
                  <c:v>41.3721208255</c:v>
                </c:pt>
                <c:pt idx="598">
                  <c:v>42.4506845546233</c:v>
                </c:pt>
                <c:pt idx="599">
                  <c:v>55.8036734660863</c:v>
                </c:pt>
                <c:pt idx="600">
                  <c:v>50.442379449266</c:v>
                </c:pt>
                <c:pt idx="601">
                  <c:v>49.1388270467361</c:v>
                </c:pt>
                <c:pt idx="602">
                  <c:v>79.4432109688132</c:v>
                </c:pt>
                <c:pt idx="603">
                  <c:v>28.2484085427925</c:v>
                </c:pt>
                <c:pt idx="604">
                  <c:v>43.2559333229004</c:v>
                </c:pt>
                <c:pt idx="605">
                  <c:v>49.7046561907614</c:v>
                </c:pt>
                <c:pt idx="606">
                  <c:v>46.9602044151883</c:v>
                </c:pt>
                <c:pt idx="607">
                  <c:v>43.2331074259437</c:v>
                </c:pt>
                <c:pt idx="608">
                  <c:v>38.4007709759194</c:v>
                </c:pt>
                <c:pt idx="609">
                  <c:v>23.033751080327</c:v>
                </c:pt>
                <c:pt idx="610">
                  <c:v>32.3461696572006</c:v>
                </c:pt>
                <c:pt idx="611">
                  <c:v>51.2453433495351</c:v>
                </c:pt>
                <c:pt idx="612">
                  <c:v>51.7249197604628</c:v>
                </c:pt>
                <c:pt idx="613">
                  <c:v>43.3820167880447</c:v>
                </c:pt>
                <c:pt idx="614">
                  <c:v>60.4114245107747</c:v>
                </c:pt>
                <c:pt idx="615">
                  <c:v>20.5558705685363</c:v>
                </c:pt>
                <c:pt idx="616">
                  <c:v>50.2096641108761</c:v>
                </c:pt>
                <c:pt idx="617">
                  <c:v>42.6390591466704</c:v>
                </c:pt>
                <c:pt idx="618">
                  <c:v>45.3070073187174</c:v>
                </c:pt>
                <c:pt idx="619">
                  <c:v>37.8684191184573</c:v>
                </c:pt>
                <c:pt idx="620">
                  <c:v>74.2938597497258</c:v>
                </c:pt>
                <c:pt idx="621">
                  <c:v>66.2078049602911</c:v>
                </c:pt>
                <c:pt idx="622">
                  <c:v>50.9908231202297</c:v>
                </c:pt>
                <c:pt idx="623">
                  <c:v>44.9602304405413</c:v>
                </c:pt>
                <c:pt idx="624">
                  <c:v>53.6536849412802</c:v>
                </c:pt>
                <c:pt idx="625">
                  <c:v>48.0122015552236</c:v>
                </c:pt>
                <c:pt idx="626">
                  <c:v>67.9587857124324</c:v>
                </c:pt>
                <c:pt idx="627">
                  <c:v>40.9860997065123</c:v>
                </c:pt>
                <c:pt idx="628">
                  <c:v>55.7146220881302</c:v>
                </c:pt>
                <c:pt idx="629">
                  <c:v>58.028746980271</c:v>
                </c:pt>
                <c:pt idx="630">
                  <c:v>41.8499617342482</c:v>
                </c:pt>
                <c:pt idx="631">
                  <c:v>33.2030288087721</c:v>
                </c:pt>
                <c:pt idx="632">
                  <c:v>54.8435929528388</c:v>
                </c:pt>
                <c:pt idx="633">
                  <c:v>47.3276815653993</c:v>
                </c:pt>
                <c:pt idx="634">
                  <c:v>50.4813396230706</c:v>
                </c:pt>
                <c:pt idx="635">
                  <c:v>80.1930394747595</c:v>
                </c:pt>
                <c:pt idx="636">
                  <c:v>56.8695422779914</c:v>
                </c:pt>
                <c:pt idx="637">
                  <c:v>58.4576657740473</c:v>
                </c:pt>
                <c:pt idx="638">
                  <c:v>44.8148211053935</c:v>
                </c:pt>
                <c:pt idx="639">
                  <c:v>29.0248519847591</c:v>
                </c:pt>
                <c:pt idx="640">
                  <c:v>47.784865834865</c:v>
                </c:pt>
                <c:pt idx="641">
                  <c:v>57.727525063271</c:v>
                </c:pt>
                <c:pt idx="642">
                  <c:v>46.6262173141645</c:v>
                </c:pt>
                <c:pt idx="643">
                  <c:v>53.4490188598947</c:v>
                </c:pt>
                <c:pt idx="644">
                  <c:v>48.578623748995</c:v>
                </c:pt>
                <c:pt idx="645">
                  <c:v>41.7513692680133</c:v>
                </c:pt>
                <c:pt idx="646">
                  <c:v>53.9070984233573</c:v>
                </c:pt>
                <c:pt idx="647">
                  <c:v>52.9461713945489</c:v>
                </c:pt>
                <c:pt idx="648">
                  <c:v>62.323343381309</c:v>
                </c:pt>
                <c:pt idx="649">
                  <c:v>58.2643086313692</c:v>
                </c:pt>
                <c:pt idx="650">
                  <c:v>64.0828825362461</c:v>
                </c:pt>
                <c:pt idx="651">
                  <c:v>42.8742982833639</c:v>
                </c:pt>
                <c:pt idx="652">
                  <c:v>62.5755450719312</c:v>
                </c:pt>
                <c:pt idx="653">
                  <c:v>45.9951762536819</c:v>
                </c:pt>
                <c:pt idx="654">
                  <c:v>54.9266418896231</c:v>
                </c:pt>
                <c:pt idx="655">
                  <c:v>34.3192996348059</c:v>
                </c:pt>
                <c:pt idx="656">
                  <c:v>49.4929537641425</c:v>
                </c:pt>
                <c:pt idx="657">
                  <c:v>66.2719481181771</c:v>
                </c:pt>
                <c:pt idx="658">
                  <c:v>44.6858933085429</c:v>
                </c:pt>
                <c:pt idx="659">
                  <c:v>57.5897710355808</c:v>
                </c:pt>
                <c:pt idx="660">
                  <c:v>71.6291491655697</c:v>
                </c:pt>
                <c:pt idx="661">
                  <c:v>44.7352485415423</c:v>
                </c:pt>
                <c:pt idx="662">
                  <c:v>53.2369037744869</c:v>
                </c:pt>
                <c:pt idx="663">
                  <c:v>49.6385469262662</c:v>
                </c:pt>
                <c:pt idx="664">
                  <c:v>72.7961315718721</c:v>
                </c:pt>
                <c:pt idx="665">
                  <c:v>48.4118138404587</c:v>
                </c:pt>
                <c:pt idx="666">
                  <c:v>62.5678605911192</c:v>
                </c:pt>
                <c:pt idx="667">
                  <c:v>29.7537244973127</c:v>
                </c:pt>
                <c:pt idx="668">
                  <c:v>23.8563780159548</c:v>
                </c:pt>
                <c:pt idx="669">
                  <c:v>64.6735488704556</c:v>
                </c:pt>
                <c:pt idx="670">
                  <c:v>66.8393063920383</c:v>
                </c:pt>
                <c:pt idx="671">
                  <c:v>58.1076821478173</c:v>
                </c:pt>
                <c:pt idx="672">
                  <c:v>36.9087592067358</c:v>
                </c:pt>
                <c:pt idx="673">
                  <c:v>48.6803714182697</c:v>
                </c:pt>
                <c:pt idx="674">
                  <c:v>36.2199070952909</c:v>
                </c:pt>
                <c:pt idx="675">
                  <c:v>46.5284437701011</c:v>
                </c:pt>
                <c:pt idx="676">
                  <c:v>64.5308473798363</c:v>
                </c:pt>
                <c:pt idx="677">
                  <c:v>62.5063725561387</c:v>
                </c:pt>
                <c:pt idx="678">
                  <c:v>50.7572734892067</c:v>
                </c:pt>
                <c:pt idx="679">
                  <c:v>48.1110943230782</c:v>
                </c:pt>
                <c:pt idx="680">
                  <c:v>40.3203159796812</c:v>
                </c:pt>
                <c:pt idx="681">
                  <c:v>57.6033781042847</c:v>
                </c:pt>
                <c:pt idx="682">
                  <c:v>46.5687620660998</c:v>
                </c:pt>
                <c:pt idx="683">
                  <c:v>49.7272185663714</c:v>
                </c:pt>
                <c:pt idx="684">
                  <c:v>69.226201123864</c:v>
                </c:pt>
                <c:pt idx="685">
                  <c:v>42.4469385745855</c:v>
                </c:pt>
                <c:pt idx="686">
                  <c:v>55.2698614349009</c:v>
                </c:pt>
                <c:pt idx="687">
                  <c:v>72.1311728573591</c:v>
                </c:pt>
                <c:pt idx="688">
                  <c:v>63.4253044661</c:v>
                </c:pt>
                <c:pt idx="689">
                  <c:v>55.1777979269067</c:v>
                </c:pt>
                <c:pt idx="690">
                  <c:v>55.7915780482415</c:v>
                </c:pt>
                <c:pt idx="691">
                  <c:v>65.0675634478992</c:v>
                </c:pt>
                <c:pt idx="692">
                  <c:v>53.6621803803216</c:v>
                </c:pt>
                <c:pt idx="693">
                  <c:v>92.1766014538899</c:v>
                </c:pt>
                <c:pt idx="694">
                  <c:v>63.3401789948392</c:v>
                </c:pt>
                <c:pt idx="695">
                  <c:v>45.6084123783077</c:v>
                </c:pt>
                <c:pt idx="696">
                  <c:v>55.1003056287209</c:v>
                </c:pt>
                <c:pt idx="697">
                  <c:v>51.2515005629985</c:v>
                </c:pt>
                <c:pt idx="698">
                  <c:v>77.2691409433046</c:v>
                </c:pt>
                <c:pt idx="699">
                  <c:v>78.8210792977988</c:v>
                </c:pt>
                <c:pt idx="700">
                  <c:v>47.9708934548562</c:v>
                </c:pt>
                <c:pt idx="701">
                  <c:v>75.6025855806859</c:v>
                </c:pt>
                <c:pt idx="702">
                  <c:v>53.9192023698606</c:v>
                </c:pt>
                <c:pt idx="703">
                  <c:v>61.580437412973</c:v>
                </c:pt>
                <c:pt idx="704">
                  <c:v>37.7803887336468</c:v>
                </c:pt>
                <c:pt idx="705">
                  <c:v>53.0439974239442</c:v>
                </c:pt>
                <c:pt idx="706">
                  <c:v>53.1982789129341</c:v>
                </c:pt>
                <c:pt idx="707">
                  <c:v>39.6607782758981</c:v>
                </c:pt>
                <c:pt idx="708">
                  <c:v>48.6845702410842</c:v>
                </c:pt>
                <c:pt idx="709">
                  <c:v>55.3264045231854</c:v>
                </c:pt>
                <c:pt idx="710">
                  <c:v>35.4350321830336</c:v>
                </c:pt>
                <c:pt idx="711">
                  <c:v>45.3839771383889</c:v>
                </c:pt>
                <c:pt idx="712">
                  <c:v>56.2055480529323</c:v>
                </c:pt>
                <c:pt idx="713">
                  <c:v>68.7031478153068</c:v>
                </c:pt>
                <c:pt idx="714">
                  <c:v>44.3392102119944</c:v>
                </c:pt>
                <c:pt idx="715">
                  <c:v>57.0594331458767</c:v>
                </c:pt>
                <c:pt idx="716">
                  <c:v>53.2306837053654</c:v>
                </c:pt>
                <c:pt idx="717">
                  <c:v>36.9099206569315</c:v>
                </c:pt>
                <c:pt idx="718">
                  <c:v>14.4343730603023</c:v>
                </c:pt>
                <c:pt idx="719">
                  <c:v>53.6824848549996</c:v>
                </c:pt>
                <c:pt idx="720">
                  <c:v>57.2289334442653</c:v>
                </c:pt>
                <c:pt idx="721">
                  <c:v>57.8556396372259</c:v>
                </c:pt>
                <c:pt idx="722">
                  <c:v>39.2547913237648</c:v>
                </c:pt>
                <c:pt idx="723">
                  <c:v>51.155393620977</c:v>
                </c:pt>
                <c:pt idx="724">
                  <c:v>58.7893771440537</c:v>
                </c:pt>
                <c:pt idx="725">
                  <c:v>29.1136585163413</c:v>
                </c:pt>
                <c:pt idx="726">
                  <c:v>79.3016567128846</c:v>
                </c:pt>
                <c:pt idx="727">
                  <c:v>26.0464267652725</c:v>
                </c:pt>
                <c:pt idx="728">
                  <c:v>51.7706281524235</c:v>
                </c:pt>
                <c:pt idx="729">
                  <c:v>56.0055893268925</c:v>
                </c:pt>
                <c:pt idx="730">
                  <c:v>59.2388939626631</c:v>
                </c:pt>
                <c:pt idx="731">
                  <c:v>43.1328595711326</c:v>
                </c:pt>
                <c:pt idx="732">
                  <c:v>30.1964600692672</c:v>
                </c:pt>
                <c:pt idx="733">
                  <c:v>48.0848003401497</c:v>
                </c:pt>
                <c:pt idx="734">
                  <c:v>62.6321061465183</c:v>
                </c:pt>
                <c:pt idx="735">
                  <c:v>33.5561847831045</c:v>
                </c:pt>
                <c:pt idx="736">
                  <c:v>44.198298062301</c:v>
                </c:pt>
                <c:pt idx="737">
                  <c:v>72.5129623896986</c:v>
                </c:pt>
                <c:pt idx="738">
                  <c:v>73.9093759341834</c:v>
                </c:pt>
                <c:pt idx="739">
                  <c:v>94.8302141894529</c:v>
                </c:pt>
                <c:pt idx="740">
                  <c:v>63.2910115780588</c:v>
                </c:pt>
                <c:pt idx="741">
                  <c:v>63.6652119233433</c:v>
                </c:pt>
                <c:pt idx="742">
                  <c:v>68.2862522256904</c:v>
                </c:pt>
                <c:pt idx="743">
                  <c:v>59.2570585693618</c:v>
                </c:pt>
                <c:pt idx="744">
                  <c:v>56.1474555019029</c:v>
                </c:pt>
                <c:pt idx="745">
                  <c:v>67.506869567488</c:v>
                </c:pt>
                <c:pt idx="746">
                  <c:v>40.3796548452538</c:v>
                </c:pt>
                <c:pt idx="747">
                  <c:v>67.3177889256535</c:v>
                </c:pt>
                <c:pt idx="748">
                  <c:v>37.2739924811418</c:v>
                </c:pt>
                <c:pt idx="749">
                  <c:v>69.0925670536545</c:v>
                </c:pt>
                <c:pt idx="750">
                  <c:v>58.6308170537263</c:v>
                </c:pt>
                <c:pt idx="751">
                  <c:v>63.4128890032993</c:v>
                </c:pt>
                <c:pt idx="752">
                  <c:v>80.3268747642285</c:v>
                </c:pt>
                <c:pt idx="753">
                  <c:v>46.6239513512121</c:v>
                </c:pt>
                <c:pt idx="754">
                  <c:v>64.4996752894999</c:v>
                </c:pt>
                <c:pt idx="755">
                  <c:v>52.9940733896161</c:v>
                </c:pt>
                <c:pt idx="756">
                  <c:v>49.2938081621897</c:v>
                </c:pt>
                <c:pt idx="757">
                  <c:v>36.2549476267587</c:v>
                </c:pt>
                <c:pt idx="758">
                  <c:v>49.1498610739596</c:v>
                </c:pt>
                <c:pt idx="759">
                  <c:v>55.2400625710802</c:v>
                </c:pt>
                <c:pt idx="760">
                  <c:v>43.0900692791467</c:v>
                </c:pt>
                <c:pt idx="761">
                  <c:v>50.7008176769843</c:v>
                </c:pt>
                <c:pt idx="762">
                  <c:v>59.4205307373213</c:v>
                </c:pt>
                <c:pt idx="763">
                  <c:v>69.7529820169941</c:v>
                </c:pt>
                <c:pt idx="764">
                  <c:v>55.8186113892498</c:v>
                </c:pt>
                <c:pt idx="765">
                  <c:v>67.6582399166947</c:v>
                </c:pt>
                <c:pt idx="766">
                  <c:v>69.2210382842139</c:v>
                </c:pt>
                <c:pt idx="767">
                  <c:v>57.0205122000153</c:v>
                </c:pt>
                <c:pt idx="768">
                  <c:v>76.2406794717419</c:v>
                </c:pt>
                <c:pt idx="769">
                  <c:v>58.647216857116</c:v>
                </c:pt>
                <c:pt idx="770">
                  <c:v>57.8720408192593</c:v>
                </c:pt>
                <c:pt idx="771">
                  <c:v>63.83606606672</c:v>
                </c:pt>
                <c:pt idx="772">
                  <c:v>57.2812889324206</c:v>
                </c:pt>
                <c:pt idx="773">
                  <c:v>49.9863386570303</c:v>
                </c:pt>
                <c:pt idx="774">
                  <c:v>40.5017041578932</c:v>
                </c:pt>
                <c:pt idx="775">
                  <c:v>56.3820171731318</c:v>
                </c:pt>
                <c:pt idx="776">
                  <c:v>62.3130642194831</c:v>
                </c:pt>
                <c:pt idx="777">
                  <c:v>67.0746514072692</c:v>
                </c:pt>
                <c:pt idx="778">
                  <c:v>71.8577583388114</c:v>
                </c:pt>
                <c:pt idx="779">
                  <c:v>37.8138691846367</c:v>
                </c:pt>
                <c:pt idx="780">
                  <c:v>49.8713816080958</c:v>
                </c:pt>
                <c:pt idx="781">
                  <c:v>38.1557577182333</c:v>
                </c:pt>
                <c:pt idx="782">
                  <c:v>37.5753575177153</c:v>
                </c:pt>
                <c:pt idx="783">
                  <c:v>82.6313185278504</c:v>
                </c:pt>
                <c:pt idx="784">
                  <c:v>55.3811736927512</c:v>
                </c:pt>
                <c:pt idx="785">
                  <c:v>62.6202153834004</c:v>
                </c:pt>
                <c:pt idx="786">
                  <c:v>64.5134160944054</c:v>
                </c:pt>
                <c:pt idx="787">
                  <c:v>68.9641089773374</c:v>
                </c:pt>
                <c:pt idx="788">
                  <c:v>69.9831002200203</c:v>
                </c:pt>
                <c:pt idx="789">
                  <c:v>69.7175027294179</c:v>
                </c:pt>
                <c:pt idx="790">
                  <c:v>69.1596218318686</c:v>
                </c:pt>
                <c:pt idx="791">
                  <c:v>54.1561869604946</c:v>
                </c:pt>
                <c:pt idx="792">
                  <c:v>55.7211815710962</c:v>
                </c:pt>
                <c:pt idx="793">
                  <c:v>50.2594653131766</c:v>
                </c:pt>
                <c:pt idx="794">
                  <c:v>61.7575999928912</c:v>
                </c:pt>
                <c:pt idx="795">
                  <c:v>51.1469662841596</c:v>
                </c:pt>
                <c:pt idx="796">
                  <c:v>65.1110217628064</c:v>
                </c:pt>
                <c:pt idx="797">
                  <c:v>58.897883792607</c:v>
                </c:pt>
                <c:pt idx="798">
                  <c:v>52.1534217833368</c:v>
                </c:pt>
                <c:pt idx="799">
                  <c:v>68.8915602132781</c:v>
                </c:pt>
                <c:pt idx="800">
                  <c:v>69.585588247028</c:v>
                </c:pt>
                <c:pt idx="801">
                  <c:v>90.6141950207003</c:v>
                </c:pt>
                <c:pt idx="802">
                  <c:v>59.7804386871404</c:v>
                </c:pt>
                <c:pt idx="803">
                  <c:v>62.5323552893512</c:v>
                </c:pt>
                <c:pt idx="804">
                  <c:v>70.4904443443913</c:v>
                </c:pt>
                <c:pt idx="805">
                  <c:v>69.2525912546428</c:v>
                </c:pt>
                <c:pt idx="806">
                  <c:v>72.200719902317</c:v>
                </c:pt>
                <c:pt idx="807">
                  <c:v>41.7525027083193</c:v>
                </c:pt>
                <c:pt idx="808">
                  <c:v>64.873148251977</c:v>
                </c:pt>
                <c:pt idx="809">
                  <c:v>64.0592938060939</c:v>
                </c:pt>
                <c:pt idx="810">
                  <c:v>59.0072929586842</c:v>
                </c:pt>
                <c:pt idx="811">
                  <c:v>62.6734275258509</c:v>
                </c:pt>
                <c:pt idx="812">
                  <c:v>67.2643288084279</c:v>
                </c:pt>
                <c:pt idx="813">
                  <c:v>49.6531782627085</c:v>
                </c:pt>
                <c:pt idx="814">
                  <c:v>50.4581752611824</c:v>
                </c:pt>
                <c:pt idx="815">
                  <c:v>70.8283969429047</c:v>
                </c:pt>
                <c:pt idx="816">
                  <c:v>36.5941181751478</c:v>
                </c:pt>
                <c:pt idx="817">
                  <c:v>64.0402938298701</c:v>
                </c:pt>
                <c:pt idx="818">
                  <c:v>61.700334255008</c:v>
                </c:pt>
                <c:pt idx="819">
                  <c:v>48.6048561719512</c:v>
                </c:pt>
                <c:pt idx="820">
                  <c:v>54.3008402094746</c:v>
                </c:pt>
                <c:pt idx="821">
                  <c:v>59.6351875979623</c:v>
                </c:pt>
                <c:pt idx="822">
                  <c:v>68.8895980620959</c:v>
                </c:pt>
                <c:pt idx="823">
                  <c:v>52.0078673731996</c:v>
                </c:pt>
                <c:pt idx="824">
                  <c:v>60.4701455005015</c:v>
                </c:pt>
                <c:pt idx="825">
                  <c:v>61.7958833563866</c:v>
                </c:pt>
                <c:pt idx="826">
                  <c:v>55.4383381764392</c:v>
                </c:pt>
                <c:pt idx="827">
                  <c:v>52.2142823218455</c:v>
                </c:pt>
                <c:pt idx="828">
                  <c:v>45.2520363340599</c:v>
                </c:pt>
                <c:pt idx="829">
                  <c:v>65.9532487712192</c:v>
                </c:pt>
                <c:pt idx="830">
                  <c:v>27.3281221236068</c:v>
                </c:pt>
                <c:pt idx="831">
                  <c:v>55.5362529647536</c:v>
                </c:pt>
                <c:pt idx="832">
                  <c:v>48.6998706997853</c:v>
                </c:pt>
                <c:pt idx="833">
                  <c:v>59.7894862525913</c:v>
                </c:pt>
                <c:pt idx="834">
                  <c:v>74.6371108082182</c:v>
                </c:pt>
                <c:pt idx="835">
                  <c:v>61.9117993414394</c:v>
                </c:pt>
                <c:pt idx="836">
                  <c:v>89.5241315089231</c:v>
                </c:pt>
                <c:pt idx="837">
                  <c:v>50.891053693132</c:v>
                </c:pt>
                <c:pt idx="838">
                  <c:v>78.2972148959561</c:v>
                </c:pt>
                <c:pt idx="839">
                  <c:v>53.3749353213147</c:v>
                </c:pt>
                <c:pt idx="840">
                  <c:v>73.7327639822547</c:v>
                </c:pt>
                <c:pt idx="841">
                  <c:v>80.5182208222267</c:v>
                </c:pt>
                <c:pt idx="842">
                  <c:v>62.4625656740023</c:v>
                </c:pt>
                <c:pt idx="843">
                  <c:v>70.824492831576</c:v>
                </c:pt>
                <c:pt idx="844">
                  <c:v>69.4226710198729</c:v>
                </c:pt>
                <c:pt idx="845">
                  <c:v>57.3504492521572</c:v>
                </c:pt>
                <c:pt idx="846">
                  <c:v>77.423485092162</c:v>
                </c:pt>
                <c:pt idx="847">
                  <c:v>52.0089641566911</c:v>
                </c:pt>
                <c:pt idx="848">
                  <c:v>80.7470350288165</c:v>
                </c:pt>
                <c:pt idx="849">
                  <c:v>63.0039447549028</c:v>
                </c:pt>
                <c:pt idx="850">
                  <c:v>74.6358402033545</c:v>
                </c:pt>
                <c:pt idx="851">
                  <c:v>63.0522125739859</c:v>
                </c:pt>
                <c:pt idx="852">
                  <c:v>66.8469402227737</c:v>
                </c:pt>
                <c:pt idx="853">
                  <c:v>66.5330417944415</c:v>
                </c:pt>
                <c:pt idx="854">
                  <c:v>56.0826104140095</c:v>
                </c:pt>
                <c:pt idx="855">
                  <c:v>66.4812052611853</c:v>
                </c:pt>
                <c:pt idx="856">
                  <c:v>69.5712875282421</c:v>
                </c:pt>
                <c:pt idx="857">
                  <c:v>58.3385385883612</c:v>
                </c:pt>
                <c:pt idx="858">
                  <c:v>45.0332408701715</c:v>
                </c:pt>
                <c:pt idx="859">
                  <c:v>85.9502322937199</c:v>
                </c:pt>
                <c:pt idx="860">
                  <c:v>58.6781360749952</c:v>
                </c:pt>
                <c:pt idx="861">
                  <c:v>80.2567769057949</c:v>
                </c:pt>
                <c:pt idx="862">
                  <c:v>71.1411779239178</c:v>
                </c:pt>
                <c:pt idx="863">
                  <c:v>79.5998479850752</c:v>
                </c:pt>
                <c:pt idx="864">
                  <c:v>50.3566881389926</c:v>
                </c:pt>
                <c:pt idx="865">
                  <c:v>44.1231148922217</c:v>
                </c:pt>
                <c:pt idx="866">
                  <c:v>50.5875351026787</c:v>
                </c:pt>
                <c:pt idx="867">
                  <c:v>44.6986797574087</c:v>
                </c:pt>
                <c:pt idx="868">
                  <c:v>62.8433084838692</c:v>
                </c:pt>
                <c:pt idx="869">
                  <c:v>61.727529351861</c:v>
                </c:pt>
                <c:pt idx="870">
                  <c:v>72.3542926240618</c:v>
                </c:pt>
                <c:pt idx="871">
                  <c:v>85.6205416551674</c:v>
                </c:pt>
                <c:pt idx="872">
                  <c:v>72.5356730782987</c:v>
                </c:pt>
                <c:pt idx="873">
                  <c:v>76.3701213163015</c:v>
                </c:pt>
                <c:pt idx="874">
                  <c:v>72.7268384697469</c:v>
                </c:pt>
                <c:pt idx="875">
                  <c:v>50.053368194787</c:v>
                </c:pt>
                <c:pt idx="876">
                  <c:v>57.8830884751261</c:v>
                </c:pt>
                <c:pt idx="877">
                  <c:v>52.831597951626</c:v>
                </c:pt>
                <c:pt idx="878">
                  <c:v>46.8678906746094</c:v>
                </c:pt>
                <c:pt idx="879">
                  <c:v>68.9690219365702</c:v>
                </c:pt>
                <c:pt idx="880">
                  <c:v>53.6752758645069</c:v>
                </c:pt>
                <c:pt idx="881">
                  <c:v>65.0841842689107</c:v>
                </c:pt>
                <c:pt idx="882">
                  <c:v>72.5300388465928</c:v>
                </c:pt>
                <c:pt idx="883">
                  <c:v>68.5842911714348</c:v>
                </c:pt>
                <c:pt idx="884">
                  <c:v>85.7144943537116</c:v>
                </c:pt>
                <c:pt idx="885">
                  <c:v>80.5230474172669</c:v>
                </c:pt>
                <c:pt idx="886">
                  <c:v>50.818623493117</c:v>
                </c:pt>
                <c:pt idx="887">
                  <c:v>85.1033197937505</c:v>
                </c:pt>
                <c:pt idx="888">
                  <c:v>53.6505102817833</c:v>
                </c:pt>
                <c:pt idx="889">
                  <c:v>73.2135064831143</c:v>
                </c:pt>
                <c:pt idx="890">
                  <c:v>67.3707758178986</c:v>
                </c:pt>
                <c:pt idx="891">
                  <c:v>52.4493229231265</c:v>
                </c:pt>
                <c:pt idx="892">
                  <c:v>71.2993786984871</c:v>
                </c:pt>
                <c:pt idx="893">
                  <c:v>69.5939928518253</c:v>
                </c:pt>
                <c:pt idx="894">
                  <c:v>56.3810969946786</c:v>
                </c:pt>
                <c:pt idx="895">
                  <c:v>67.7730419945288</c:v>
                </c:pt>
                <c:pt idx="896">
                  <c:v>70.3845962285174</c:v>
                </c:pt>
                <c:pt idx="897">
                  <c:v>57.1507803699601</c:v>
                </c:pt>
                <c:pt idx="898">
                  <c:v>71.0425192818589</c:v>
                </c:pt>
                <c:pt idx="899">
                  <c:v>89.6008294422722</c:v>
                </c:pt>
                <c:pt idx="900">
                  <c:v>63.6961605798819</c:v>
                </c:pt>
                <c:pt idx="901">
                  <c:v>62.9826717474853</c:v>
                </c:pt>
                <c:pt idx="902">
                  <c:v>57.5426690752657</c:v>
                </c:pt>
                <c:pt idx="903">
                  <c:v>33.6861114605543</c:v>
                </c:pt>
                <c:pt idx="904">
                  <c:v>32.0260840174137</c:v>
                </c:pt>
                <c:pt idx="905">
                  <c:v>67.3153842321045</c:v>
                </c:pt>
                <c:pt idx="906">
                  <c:v>89.8029732114873</c:v>
                </c:pt>
                <c:pt idx="907">
                  <c:v>65.6518190454967</c:v>
                </c:pt>
                <c:pt idx="908">
                  <c:v>86.5225841640573</c:v>
                </c:pt>
                <c:pt idx="909">
                  <c:v>77.7476945022837</c:v>
                </c:pt>
                <c:pt idx="910">
                  <c:v>58.8119336512206</c:v>
                </c:pt>
                <c:pt idx="911">
                  <c:v>68.773182139519</c:v>
                </c:pt>
                <c:pt idx="912">
                  <c:v>60.1597744437301</c:v>
                </c:pt>
                <c:pt idx="913">
                  <c:v>63.5848178439466</c:v>
                </c:pt>
                <c:pt idx="914">
                  <c:v>68.5390886265419</c:v>
                </c:pt>
                <c:pt idx="915">
                  <c:v>53.6402845681599</c:v>
                </c:pt>
                <c:pt idx="916">
                  <c:v>84.5809857373097</c:v>
                </c:pt>
                <c:pt idx="917">
                  <c:v>69.1705843472264</c:v>
                </c:pt>
                <c:pt idx="918">
                  <c:v>68.1572246589709</c:v>
                </c:pt>
                <c:pt idx="919">
                  <c:v>65.8671786103438</c:v>
                </c:pt>
                <c:pt idx="920">
                  <c:v>76.5756048054121</c:v>
                </c:pt>
                <c:pt idx="921">
                  <c:v>72.3186907925872</c:v>
                </c:pt>
                <c:pt idx="922">
                  <c:v>58.1974247551841</c:v>
                </c:pt>
                <c:pt idx="923">
                  <c:v>74.2963322081652</c:v>
                </c:pt>
                <c:pt idx="924">
                  <c:v>64.6883585453804</c:v>
                </c:pt>
                <c:pt idx="925">
                  <c:v>89.6337368952788</c:v>
                </c:pt>
                <c:pt idx="926">
                  <c:v>69.029850096754</c:v>
                </c:pt>
                <c:pt idx="927">
                  <c:v>86.088361171</c:v>
                </c:pt>
                <c:pt idx="928">
                  <c:v>79.3663394146386</c:v>
                </c:pt>
                <c:pt idx="929">
                  <c:v>63.277727016344</c:v>
                </c:pt>
                <c:pt idx="930">
                  <c:v>65.3634406180398</c:v>
                </c:pt>
                <c:pt idx="931">
                  <c:v>66.2112941010396</c:v>
                </c:pt>
                <c:pt idx="932">
                  <c:v>58.3332637653001</c:v>
                </c:pt>
                <c:pt idx="933">
                  <c:v>80.552077065737</c:v>
                </c:pt>
                <c:pt idx="934">
                  <c:v>88.875510782978</c:v>
                </c:pt>
                <c:pt idx="935">
                  <c:v>78.901370346714</c:v>
                </c:pt>
                <c:pt idx="936">
                  <c:v>81.6216871731108</c:v>
                </c:pt>
                <c:pt idx="937">
                  <c:v>73.8046342435488</c:v>
                </c:pt>
                <c:pt idx="938">
                  <c:v>72.5371867584461</c:v>
                </c:pt>
                <c:pt idx="939">
                  <c:v>60.7681314081514</c:v>
                </c:pt>
                <c:pt idx="940">
                  <c:v>76.4975699128201</c:v>
                </c:pt>
                <c:pt idx="941">
                  <c:v>70.9492681027427</c:v>
                </c:pt>
                <c:pt idx="942">
                  <c:v>83.6271325646887</c:v>
                </c:pt>
                <c:pt idx="943">
                  <c:v>62.5028027625281</c:v>
                </c:pt>
                <c:pt idx="944">
                  <c:v>89.6222652551086</c:v>
                </c:pt>
                <c:pt idx="945">
                  <c:v>56.1555838528526</c:v>
                </c:pt>
                <c:pt idx="946">
                  <c:v>72.6696746865012</c:v>
                </c:pt>
                <c:pt idx="947">
                  <c:v>63.6915904529263</c:v>
                </c:pt>
                <c:pt idx="948">
                  <c:v>46.6579523909351</c:v>
                </c:pt>
                <c:pt idx="949">
                  <c:v>73.6837982272756</c:v>
                </c:pt>
                <c:pt idx="950">
                  <c:v>73.1388614743136</c:v>
                </c:pt>
                <c:pt idx="951">
                  <c:v>69.3085327453933</c:v>
                </c:pt>
                <c:pt idx="952">
                  <c:v>76.9888123107637</c:v>
                </c:pt>
                <c:pt idx="953">
                  <c:v>85.8467902037571</c:v>
                </c:pt>
                <c:pt idx="954">
                  <c:v>95.308210169645</c:v>
                </c:pt>
                <c:pt idx="955">
                  <c:v>80.828533449155</c:v>
                </c:pt>
                <c:pt idx="956">
                  <c:v>73.0322727702963</c:v>
                </c:pt>
                <c:pt idx="957">
                  <c:v>63.5483590117872</c:v>
                </c:pt>
                <c:pt idx="958">
                  <c:v>66.5763066910437</c:v>
                </c:pt>
                <c:pt idx="959">
                  <c:v>79.5492413142826</c:v>
                </c:pt>
                <c:pt idx="960">
                  <c:v>73.2587742059876</c:v>
                </c:pt>
                <c:pt idx="961">
                  <c:v>52.2170938418</c:v>
                </c:pt>
                <c:pt idx="962">
                  <c:v>77.1239924114947</c:v>
                </c:pt>
                <c:pt idx="963">
                  <c:v>78.7164828792115</c:v>
                </c:pt>
                <c:pt idx="964">
                  <c:v>71.5911811302861</c:v>
                </c:pt>
                <c:pt idx="965">
                  <c:v>86.1900974930953</c:v>
                </c:pt>
                <c:pt idx="966">
                  <c:v>67.0893811936807</c:v>
                </c:pt>
                <c:pt idx="967">
                  <c:v>71.1903220644389</c:v>
                </c:pt>
                <c:pt idx="968">
                  <c:v>77.4224153129094</c:v>
                </c:pt>
                <c:pt idx="969">
                  <c:v>91.9822297948319</c:v>
                </c:pt>
                <c:pt idx="970">
                  <c:v>53.1093277112025</c:v>
                </c:pt>
                <c:pt idx="971">
                  <c:v>68.9729908199403</c:v>
                </c:pt>
                <c:pt idx="972">
                  <c:v>70.186767948592</c:v>
                </c:pt>
                <c:pt idx="973">
                  <c:v>64.4327774593389</c:v>
                </c:pt>
                <c:pt idx="974">
                  <c:v>66.8502042749122</c:v>
                </c:pt>
                <c:pt idx="975">
                  <c:v>88.4602837414197</c:v>
                </c:pt>
                <c:pt idx="976">
                  <c:v>83.8299078415367</c:v>
                </c:pt>
                <c:pt idx="977">
                  <c:v>89.2717277887497</c:v>
                </c:pt>
                <c:pt idx="978">
                  <c:v>70.5249586237003</c:v>
                </c:pt>
                <c:pt idx="979">
                  <c:v>98.8666473058743</c:v>
                </c:pt>
                <c:pt idx="980">
                  <c:v>44.7196110034997</c:v>
                </c:pt>
                <c:pt idx="981">
                  <c:v>74.8771958731325</c:v>
                </c:pt>
                <c:pt idx="982">
                  <c:v>72.195921920883</c:v>
                </c:pt>
                <c:pt idx="983">
                  <c:v>83.146709446548</c:v>
                </c:pt>
                <c:pt idx="984">
                  <c:v>68.2601207034978</c:v>
                </c:pt>
                <c:pt idx="985">
                  <c:v>86.1919208795503</c:v>
                </c:pt>
                <c:pt idx="986">
                  <c:v>34.1021745665353</c:v>
                </c:pt>
                <c:pt idx="987">
                  <c:v>54.440815821886</c:v>
                </c:pt>
                <c:pt idx="988">
                  <c:v>66.4929409783396</c:v>
                </c:pt>
                <c:pt idx="989">
                  <c:v>61.6872078280242</c:v>
                </c:pt>
                <c:pt idx="990">
                  <c:v>66.3116033475612</c:v>
                </c:pt>
                <c:pt idx="991">
                  <c:v>80.0104199987925</c:v>
                </c:pt>
                <c:pt idx="992">
                  <c:v>100.661398546505</c:v>
                </c:pt>
                <c:pt idx="993">
                  <c:v>60.5390933737239</c:v>
                </c:pt>
                <c:pt idx="994">
                  <c:v>75.1550797170602</c:v>
                </c:pt>
                <c:pt idx="995">
                  <c:v>86.7620923050833</c:v>
                </c:pt>
                <c:pt idx="996">
                  <c:v>67.7415019943012</c:v>
                </c:pt>
                <c:pt idx="997">
                  <c:v>78.5210979420374</c:v>
                </c:pt>
                <c:pt idx="998">
                  <c:v>68.9101069530935</c:v>
                </c:pt>
                <c:pt idx="999">
                  <c:v>95.066738277324</c:v>
                </c:pt>
                <c:pt idx="1000">
                  <c:v>79.8666703659058</c:v>
                </c:pt>
                <c:pt idx="1001">
                  <c:v>96.3052749491918</c:v>
                </c:pt>
                <c:pt idx="1002">
                  <c:v>71.7635246914334</c:v>
                </c:pt>
                <c:pt idx="1003">
                  <c:v>76.7075521624511</c:v>
                </c:pt>
                <c:pt idx="1004">
                  <c:v>77.5631848286847</c:v>
                </c:pt>
                <c:pt idx="1005">
                  <c:v>78.4061459752969</c:v>
                </c:pt>
                <c:pt idx="1006">
                  <c:v>88.3217275690779</c:v>
                </c:pt>
                <c:pt idx="1007">
                  <c:v>68.0638258674443</c:v>
                </c:pt>
                <c:pt idx="1008">
                  <c:v>87.2285269186722</c:v>
                </c:pt>
                <c:pt idx="1009">
                  <c:v>70.0887432612129</c:v>
                </c:pt>
                <c:pt idx="1010">
                  <c:v>70.0356767445471</c:v>
                </c:pt>
                <c:pt idx="1011">
                  <c:v>67.1190077696456</c:v>
                </c:pt>
                <c:pt idx="1012">
                  <c:v>60.6892173557513</c:v>
                </c:pt>
                <c:pt idx="1013">
                  <c:v>83.6242747977383</c:v>
                </c:pt>
                <c:pt idx="1014">
                  <c:v>71.7047468751792</c:v>
                </c:pt>
                <c:pt idx="1015">
                  <c:v>66.3483265445661</c:v>
                </c:pt>
                <c:pt idx="1016">
                  <c:v>85.0649632988827</c:v>
                </c:pt>
                <c:pt idx="1017">
                  <c:v>82.1867811110861</c:v>
                </c:pt>
                <c:pt idx="1018">
                  <c:v>71.0772592730253</c:v>
                </c:pt>
                <c:pt idx="1019">
                  <c:v>66.6108621260423</c:v>
                </c:pt>
                <c:pt idx="1020">
                  <c:v>83.1671205842647</c:v>
                </c:pt>
                <c:pt idx="1021">
                  <c:v>71.9236883303477</c:v>
                </c:pt>
                <c:pt idx="1022">
                  <c:v>78.4026066826893</c:v>
                </c:pt>
                <c:pt idx="1023">
                  <c:v>74.9174183379088</c:v>
                </c:pt>
                <c:pt idx="1024">
                  <c:v>74.2356933970817</c:v>
                </c:pt>
                <c:pt idx="1025">
                  <c:v>73.1368046223301</c:v>
                </c:pt>
                <c:pt idx="1026">
                  <c:v>77.4045613834056</c:v>
                </c:pt>
                <c:pt idx="1027">
                  <c:v>69.5029198000632</c:v>
                </c:pt>
                <c:pt idx="1028">
                  <c:v>53.3734440570411</c:v>
                </c:pt>
                <c:pt idx="1029">
                  <c:v>77.5090903231587</c:v>
                </c:pt>
                <c:pt idx="1030">
                  <c:v>65.6257021519337</c:v>
                </c:pt>
                <c:pt idx="1031">
                  <c:v>85.1454362860551</c:v>
                </c:pt>
                <c:pt idx="1032">
                  <c:v>92.7200245891012</c:v>
                </c:pt>
                <c:pt idx="1033">
                  <c:v>74.3792473140641</c:v>
                </c:pt>
                <c:pt idx="1034">
                  <c:v>78.9952279467054</c:v>
                </c:pt>
                <c:pt idx="1035">
                  <c:v>75.7635099035423</c:v>
                </c:pt>
                <c:pt idx="1036">
                  <c:v>73.5209600607732</c:v>
                </c:pt>
                <c:pt idx="1037">
                  <c:v>75.2843039735384</c:v>
                </c:pt>
                <c:pt idx="1038">
                  <c:v>85.9878108354673</c:v>
                </c:pt>
                <c:pt idx="1039">
                  <c:v>79.0994583730685</c:v>
                </c:pt>
                <c:pt idx="1040">
                  <c:v>87.4145750369358</c:v>
                </c:pt>
                <c:pt idx="1041">
                  <c:v>78.0949675951844</c:v>
                </c:pt>
                <c:pt idx="1042">
                  <c:v>90.3256642560229</c:v>
                </c:pt>
                <c:pt idx="1043">
                  <c:v>75.0227888431248</c:v>
                </c:pt>
                <c:pt idx="1044">
                  <c:v>93.746421213761</c:v>
                </c:pt>
                <c:pt idx="1045">
                  <c:v>85.4605957863066</c:v>
                </c:pt>
                <c:pt idx="1046">
                  <c:v>74.716509312246</c:v>
                </c:pt>
                <c:pt idx="1047">
                  <c:v>80.772738399873</c:v>
                </c:pt>
                <c:pt idx="1048">
                  <c:v>66.6811258865685</c:v>
                </c:pt>
                <c:pt idx="1049">
                  <c:v>71.099061025576</c:v>
                </c:pt>
                <c:pt idx="1050">
                  <c:v>77.4652698865634</c:v>
                </c:pt>
                <c:pt idx="1051">
                  <c:v>75.3851428038631</c:v>
                </c:pt>
                <c:pt idx="1052">
                  <c:v>95.8460983848334</c:v>
                </c:pt>
                <c:pt idx="1053">
                  <c:v>84.7422509775086</c:v>
                </c:pt>
                <c:pt idx="1054">
                  <c:v>64.0932921411311</c:v>
                </c:pt>
                <c:pt idx="1055">
                  <c:v>80.4284330096892</c:v>
                </c:pt>
                <c:pt idx="1056">
                  <c:v>69.6088515193855</c:v>
                </c:pt>
                <c:pt idx="1057">
                  <c:v>76.6427802141642</c:v>
                </c:pt>
                <c:pt idx="1058">
                  <c:v>92.4471083988041</c:v>
                </c:pt>
                <c:pt idx="1059">
                  <c:v>91.7943770345489</c:v>
                </c:pt>
                <c:pt idx="1060">
                  <c:v>78.909584672063</c:v>
                </c:pt>
                <c:pt idx="1061">
                  <c:v>97.9864181226807</c:v>
                </c:pt>
                <c:pt idx="1062">
                  <c:v>76.3852421015552</c:v>
                </c:pt>
                <c:pt idx="1063">
                  <c:v>88.4164805230276</c:v>
                </c:pt>
                <c:pt idx="1064">
                  <c:v>92.4832836283702</c:v>
                </c:pt>
                <c:pt idx="1065">
                  <c:v>72.3034154635563</c:v>
                </c:pt>
                <c:pt idx="1066">
                  <c:v>73.4592379239041</c:v>
                </c:pt>
                <c:pt idx="1067">
                  <c:v>73.0296978780264</c:v>
                </c:pt>
                <c:pt idx="1068">
                  <c:v>83.639551758373</c:v>
                </c:pt>
                <c:pt idx="1069">
                  <c:v>78.0503552953385</c:v>
                </c:pt>
                <c:pt idx="1070">
                  <c:v>73.6323644579997</c:v>
                </c:pt>
                <c:pt idx="1071">
                  <c:v>102.487124471923</c:v>
                </c:pt>
                <c:pt idx="1072">
                  <c:v>75.2122555039057</c:v>
                </c:pt>
                <c:pt idx="1073">
                  <c:v>76.0458300684575</c:v>
                </c:pt>
                <c:pt idx="1074">
                  <c:v>65.6967595711698</c:v>
                </c:pt>
                <c:pt idx="1075">
                  <c:v>72.4980916505134</c:v>
                </c:pt>
                <c:pt idx="1076">
                  <c:v>68.5513862370419</c:v>
                </c:pt>
                <c:pt idx="1077">
                  <c:v>86.165055198383</c:v>
                </c:pt>
                <c:pt idx="1078">
                  <c:v>101.530954181152</c:v>
                </c:pt>
                <c:pt idx="1079">
                  <c:v>92.0015438438437</c:v>
                </c:pt>
                <c:pt idx="1080">
                  <c:v>90.8790107324086</c:v>
                </c:pt>
                <c:pt idx="1081">
                  <c:v>102.705058168999</c:v>
                </c:pt>
                <c:pt idx="1082">
                  <c:v>81.9126328650463</c:v>
                </c:pt>
                <c:pt idx="1083">
                  <c:v>61.8126676066713</c:v>
                </c:pt>
                <c:pt idx="1084">
                  <c:v>85.4605054333395</c:v>
                </c:pt>
                <c:pt idx="1085">
                  <c:v>79.0912798027562</c:v>
                </c:pt>
                <c:pt idx="1086">
                  <c:v>87.2814713692946</c:v>
                </c:pt>
                <c:pt idx="1087">
                  <c:v>74.4467000294386</c:v>
                </c:pt>
                <c:pt idx="1088">
                  <c:v>73.8323821384075</c:v>
                </c:pt>
                <c:pt idx="1089">
                  <c:v>67.7412385237561</c:v>
                </c:pt>
                <c:pt idx="1090">
                  <c:v>72.2549810810456</c:v>
                </c:pt>
                <c:pt idx="1091">
                  <c:v>91.4249639031253</c:v>
                </c:pt>
                <c:pt idx="1092">
                  <c:v>83.3467652515499</c:v>
                </c:pt>
                <c:pt idx="1093">
                  <c:v>80.0872684760935</c:v>
                </c:pt>
                <c:pt idx="1094">
                  <c:v>52.4287663362018</c:v>
                </c:pt>
                <c:pt idx="1095">
                  <c:v>92.5876952993951</c:v>
                </c:pt>
                <c:pt idx="1096">
                  <c:v>50.3459437790669</c:v>
                </c:pt>
                <c:pt idx="1097">
                  <c:v>61.8721282017661</c:v>
                </c:pt>
                <c:pt idx="1098">
                  <c:v>72.8532111404916</c:v>
                </c:pt>
                <c:pt idx="1099">
                  <c:v>72.0888160123063</c:v>
                </c:pt>
                <c:pt idx="1100">
                  <c:v>58.7144886953223</c:v>
                </c:pt>
                <c:pt idx="1101">
                  <c:v>91.0637444996193</c:v>
                </c:pt>
                <c:pt idx="1102">
                  <c:v>73.7066314966319</c:v>
                </c:pt>
                <c:pt idx="1103">
                  <c:v>77.6701494484197</c:v>
                </c:pt>
                <c:pt idx="1104">
                  <c:v>75.4747995478394</c:v>
                </c:pt>
                <c:pt idx="1105">
                  <c:v>72.4597704407651</c:v>
                </c:pt>
                <c:pt idx="1106">
                  <c:v>80.4957290234833</c:v>
                </c:pt>
                <c:pt idx="1107">
                  <c:v>60.7958393812233</c:v>
                </c:pt>
                <c:pt idx="1108">
                  <c:v>91.022863205715</c:v>
                </c:pt>
                <c:pt idx="1109">
                  <c:v>64.7817286114458</c:v>
                </c:pt>
                <c:pt idx="1110">
                  <c:v>77.4829301526126</c:v>
                </c:pt>
                <c:pt idx="1111">
                  <c:v>62.2062171609018</c:v>
                </c:pt>
                <c:pt idx="1112">
                  <c:v>77.3852661967753</c:v>
                </c:pt>
                <c:pt idx="1113">
                  <c:v>69.6881373543905</c:v>
                </c:pt>
                <c:pt idx="1114">
                  <c:v>43.2394569005669</c:v>
                </c:pt>
                <c:pt idx="1115">
                  <c:v>100.536173748732</c:v>
                </c:pt>
                <c:pt idx="1116">
                  <c:v>81.0075169442155</c:v>
                </c:pt>
                <c:pt idx="1117">
                  <c:v>95.4932272268819</c:v>
                </c:pt>
                <c:pt idx="1118">
                  <c:v>89.8278577211549</c:v>
                </c:pt>
                <c:pt idx="1119">
                  <c:v>55.5114881808531</c:v>
                </c:pt>
                <c:pt idx="1120">
                  <c:v>79.8290654367678</c:v>
                </c:pt>
                <c:pt idx="1121">
                  <c:v>76.6702630281547</c:v>
                </c:pt>
                <c:pt idx="1122">
                  <c:v>73.2175575981202</c:v>
                </c:pt>
                <c:pt idx="1123">
                  <c:v>114.073767013607</c:v>
                </c:pt>
                <c:pt idx="1124">
                  <c:v>91.7239643859457</c:v>
                </c:pt>
                <c:pt idx="1125">
                  <c:v>67.6973915151575</c:v>
                </c:pt>
                <c:pt idx="1126">
                  <c:v>1233.18102636087</c:v>
                </c:pt>
                <c:pt idx="1127">
                  <c:v>89.6945604393086</c:v>
                </c:pt>
                <c:pt idx="1128">
                  <c:v>87.2693256560845</c:v>
                </c:pt>
                <c:pt idx="1129">
                  <c:v>91.0939003777664</c:v>
                </c:pt>
                <c:pt idx="1130">
                  <c:v>105.949390450424</c:v>
                </c:pt>
                <c:pt idx="1131">
                  <c:v>77.6287315736921</c:v>
                </c:pt>
                <c:pt idx="1132">
                  <c:v>77.1700444344013</c:v>
                </c:pt>
                <c:pt idx="1133">
                  <c:v>63.6801493783559</c:v>
                </c:pt>
                <c:pt idx="1134">
                  <c:v>88.8352853304629</c:v>
                </c:pt>
                <c:pt idx="1135">
                  <c:v>75.377931398547</c:v>
                </c:pt>
                <c:pt idx="1136">
                  <c:v>85.2268193248464</c:v>
                </c:pt>
                <c:pt idx="1137">
                  <c:v>74.4527201635009</c:v>
                </c:pt>
                <c:pt idx="1138">
                  <c:v>91.8719821122717</c:v>
                </c:pt>
                <c:pt idx="1139">
                  <c:v>75.110226216547</c:v>
                </c:pt>
                <c:pt idx="1140">
                  <c:v>95.2448424319127</c:v>
                </c:pt>
                <c:pt idx="1141">
                  <c:v>78.7095326723226</c:v>
                </c:pt>
                <c:pt idx="1142">
                  <c:v>72.5966141310039</c:v>
                </c:pt>
                <c:pt idx="1143">
                  <c:v>85.0519093014188</c:v>
                </c:pt>
                <c:pt idx="1144">
                  <c:v>94.8055825440494</c:v>
                </c:pt>
                <c:pt idx="1145">
                  <c:v>79.1895585331574</c:v>
                </c:pt>
                <c:pt idx="1146">
                  <c:v>90.4138911363952</c:v>
                </c:pt>
                <c:pt idx="1147">
                  <c:v>74.8596601570324</c:v>
                </c:pt>
                <c:pt idx="1148">
                  <c:v>81.6792010154794</c:v>
                </c:pt>
                <c:pt idx="1149">
                  <c:v>81.4561095278973</c:v>
                </c:pt>
                <c:pt idx="1150">
                  <c:v>74.7747785267691</c:v>
                </c:pt>
                <c:pt idx="1151">
                  <c:v>87.9107370056431</c:v>
                </c:pt>
                <c:pt idx="1152">
                  <c:v>76.3156604905232</c:v>
                </c:pt>
                <c:pt idx="1153">
                  <c:v>109.759624104797</c:v>
                </c:pt>
                <c:pt idx="1154">
                  <c:v>57.5912276050288</c:v>
                </c:pt>
                <c:pt idx="1155">
                  <c:v>87.1725781747842</c:v>
                </c:pt>
                <c:pt idx="1156">
                  <c:v>81.9964873222009</c:v>
                </c:pt>
                <c:pt idx="1157">
                  <c:v>80.7554264188627</c:v>
                </c:pt>
                <c:pt idx="1158">
                  <c:v>85.7384387965845</c:v>
                </c:pt>
                <c:pt idx="1159">
                  <c:v>64.4761961653624</c:v>
                </c:pt>
                <c:pt idx="1160">
                  <c:v>86.5954237564371</c:v>
                </c:pt>
                <c:pt idx="1161">
                  <c:v>90.9157714629575</c:v>
                </c:pt>
                <c:pt idx="1162">
                  <c:v>106.609322308636</c:v>
                </c:pt>
                <c:pt idx="1163">
                  <c:v>70.9119313786125</c:v>
                </c:pt>
                <c:pt idx="1164">
                  <c:v>81.7565769276203</c:v>
                </c:pt>
                <c:pt idx="1165">
                  <c:v>76.9800942345177</c:v>
                </c:pt>
                <c:pt idx="1166">
                  <c:v>99.4729842478847</c:v>
                </c:pt>
                <c:pt idx="1167">
                  <c:v>94.9728777632509</c:v>
                </c:pt>
                <c:pt idx="1168">
                  <c:v>90.9243316335719</c:v>
                </c:pt>
                <c:pt idx="1169">
                  <c:v>80.0072477166953</c:v>
                </c:pt>
                <c:pt idx="1170">
                  <c:v>64.7602815478066</c:v>
                </c:pt>
                <c:pt idx="1171">
                  <c:v>78.9284315752581</c:v>
                </c:pt>
                <c:pt idx="1172">
                  <c:v>75.6754731945104</c:v>
                </c:pt>
                <c:pt idx="1173">
                  <c:v>85.1807194683809</c:v>
                </c:pt>
                <c:pt idx="1174">
                  <c:v>61.2051927675872</c:v>
                </c:pt>
                <c:pt idx="1175">
                  <c:v>96.1368649400902</c:v>
                </c:pt>
                <c:pt idx="1176">
                  <c:v>75.0843733882255</c:v>
                </c:pt>
                <c:pt idx="1177">
                  <c:v>94.42635565908</c:v>
                </c:pt>
                <c:pt idx="1178">
                  <c:v>90.9322716137877</c:v>
                </c:pt>
                <c:pt idx="1179">
                  <c:v>78.3622744900703</c:v>
                </c:pt>
                <c:pt idx="1180">
                  <c:v>97.0494420192531</c:v>
                </c:pt>
                <c:pt idx="1181">
                  <c:v>80.5834725203377</c:v>
                </c:pt>
                <c:pt idx="1182">
                  <c:v>85.5504778199432</c:v>
                </c:pt>
                <c:pt idx="1183">
                  <c:v>98.4920842111472</c:v>
                </c:pt>
                <c:pt idx="1184">
                  <c:v>87.0593639533909</c:v>
                </c:pt>
                <c:pt idx="1185">
                  <c:v>91.4506289384615</c:v>
                </c:pt>
                <c:pt idx="1186">
                  <c:v>87.5074463387352</c:v>
                </c:pt>
                <c:pt idx="1187">
                  <c:v>83.9350821827697</c:v>
                </c:pt>
                <c:pt idx="1188">
                  <c:v>86.7208928496209</c:v>
                </c:pt>
                <c:pt idx="1189">
                  <c:v>88.1635835959876</c:v>
                </c:pt>
                <c:pt idx="1190">
                  <c:v>72.6458063558385</c:v>
                </c:pt>
                <c:pt idx="1191">
                  <c:v>85.5759511273615</c:v>
                </c:pt>
                <c:pt idx="1192">
                  <c:v>86.0598979353735</c:v>
                </c:pt>
                <c:pt idx="1193">
                  <c:v>92.7472636184887</c:v>
                </c:pt>
                <c:pt idx="1194">
                  <c:v>87.6360200621502</c:v>
                </c:pt>
                <c:pt idx="1195">
                  <c:v>84.56083081771</c:v>
                </c:pt>
                <c:pt idx="1196">
                  <c:v>69.815200057629</c:v>
                </c:pt>
                <c:pt idx="1197">
                  <c:v>94.8612825258353</c:v>
                </c:pt>
                <c:pt idx="1198">
                  <c:v>80.7282927918443</c:v>
                </c:pt>
                <c:pt idx="1199">
                  <c:v>95.5965187005327</c:v>
                </c:pt>
              </c:numCache>
            </c:numRef>
          </c:yVal>
          <c:smooth val="0"/>
        </c:ser>
        <c:ser>
          <c:idx val="1"/>
          <c:order val="1"/>
          <c:tx>
            <c:strRef>
              <c:f>"Corrected Measure"</c:f>
              <c:strCache>
                <c:ptCount val="1"/>
                <c:pt idx="0">
                  <c:v>Corrected Measure</c:v>
                </c:pt>
              </c:strCache>
            </c:strRef>
          </c:tx>
          <c:spPr>
            <a:solidFill>
              <a:srgbClr val="666699"/>
            </a:solidFill>
            <a:ln w="12600">
              <a:solidFill>
                <a:srgbClr val="666699"/>
              </a:solidFill>
              <a:round/>
            </a:ln>
          </c:spPr>
          <c:marker>
            <c:symbol val="none"/>
          </c:marker>
          <c:dLbls>
            <c:dLblPos val="r"/>
            <c:showLegendKey val="0"/>
            <c:showVal val="0"/>
            <c:showCatName val="0"/>
            <c:showSerName val="0"/>
            <c:showPercent val="0"/>
            <c:showLeaderLines val="0"/>
          </c:dLbls>
          <c:trendline>
            <c:spPr>
              <a:ln>
                <a:solidFill>
                  <a:srgbClr val="000000"/>
                </a:solidFill>
              </a:ln>
            </c:spPr>
            <c:trendlineType val="linear"/>
            <c:forward val="0"/>
            <c:backward val="0"/>
            <c:dispRSqr val="1"/>
            <c:dispEq val="1"/>
          </c:trendline>
          <c:xVal>
            <c:numRef>
              <c:f>'Solutions&amp;Grade'!$M$3:$M$1199</c:f>
              <c:numCache>
                <c:formatCode>General</c:formatCode>
                <c:ptCount val="119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numCache>
            </c:numRef>
          </c:xVal>
          <c:yVal>
            <c:numRef>
              <c:f>'Solutions&amp;Grade'!$N$3:$N$1199</c:f>
              <c:numCache>
                <c:formatCode>General</c:formatCode>
                <c:ptCount val="119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pt idx="558">
                  <c:v/>
                </c:pt>
                <c:pt idx="559">
                  <c:v/>
                </c:pt>
                <c:pt idx="560">
                  <c:v/>
                </c:pt>
                <c:pt idx="561">
                  <c:v/>
                </c:pt>
                <c:pt idx="562">
                  <c:v/>
                </c:pt>
                <c:pt idx="563">
                  <c:v/>
                </c:pt>
                <c:pt idx="564">
                  <c:v/>
                </c:pt>
                <c:pt idx="565">
                  <c:v/>
                </c:pt>
                <c:pt idx="566">
                  <c:v/>
                </c:pt>
                <c:pt idx="567">
                  <c:v/>
                </c:pt>
                <c:pt idx="568">
                  <c:v/>
                </c:pt>
                <c:pt idx="569">
                  <c:v/>
                </c:pt>
                <c:pt idx="570">
                  <c:v/>
                </c:pt>
                <c:pt idx="571">
                  <c:v/>
                </c:pt>
                <c:pt idx="572">
                  <c:v/>
                </c:pt>
                <c:pt idx="573">
                  <c:v/>
                </c:pt>
                <c:pt idx="574">
                  <c:v/>
                </c:pt>
                <c:pt idx="575">
                  <c:v/>
                </c:pt>
                <c:pt idx="576">
                  <c:v/>
                </c:pt>
                <c:pt idx="577">
                  <c:v/>
                </c:pt>
                <c:pt idx="578">
                  <c:v/>
                </c:pt>
                <c:pt idx="579">
                  <c:v/>
                </c:pt>
                <c:pt idx="580">
                  <c:v/>
                </c:pt>
                <c:pt idx="581">
                  <c:v/>
                </c:pt>
                <c:pt idx="582">
                  <c:v/>
                </c:pt>
                <c:pt idx="583">
                  <c:v/>
                </c:pt>
                <c:pt idx="584">
                  <c:v/>
                </c:pt>
                <c:pt idx="585">
                  <c:v/>
                </c:pt>
                <c:pt idx="586">
                  <c:v/>
                </c:pt>
                <c:pt idx="587">
                  <c:v/>
                </c:pt>
                <c:pt idx="588">
                  <c:v/>
                </c:pt>
                <c:pt idx="589">
                  <c:v/>
                </c:pt>
                <c:pt idx="590">
                  <c:v/>
                </c:pt>
                <c:pt idx="591">
                  <c:v/>
                </c:pt>
                <c:pt idx="592">
                  <c:v/>
                </c:pt>
                <c:pt idx="593">
                  <c:v/>
                </c:pt>
                <c:pt idx="594">
                  <c:v/>
                </c:pt>
                <c:pt idx="595">
                  <c:v/>
                </c:pt>
                <c:pt idx="596">
                  <c:v/>
                </c:pt>
                <c:pt idx="597">
                  <c:v/>
                </c:pt>
                <c:pt idx="598">
                  <c:v/>
                </c:pt>
                <c:pt idx="599">
                  <c:v/>
                </c:pt>
                <c:pt idx="600">
                  <c:v/>
                </c:pt>
                <c:pt idx="601">
                  <c:v/>
                </c:pt>
                <c:pt idx="602">
                  <c:v/>
                </c:pt>
                <c:pt idx="603">
                  <c:v/>
                </c:pt>
                <c:pt idx="604">
                  <c:v/>
                </c:pt>
                <c:pt idx="605">
                  <c:v/>
                </c:pt>
                <c:pt idx="606">
                  <c:v/>
                </c:pt>
                <c:pt idx="607">
                  <c:v/>
                </c:pt>
                <c:pt idx="608">
                  <c:v/>
                </c:pt>
                <c:pt idx="609">
                  <c:v/>
                </c:pt>
                <c:pt idx="610">
                  <c:v/>
                </c:pt>
                <c:pt idx="611">
                  <c:v/>
                </c:pt>
                <c:pt idx="612">
                  <c:v/>
                </c:pt>
                <c:pt idx="613">
                  <c:v/>
                </c:pt>
                <c:pt idx="614">
                  <c:v/>
                </c:pt>
                <c:pt idx="615">
                  <c:v/>
                </c:pt>
                <c:pt idx="616">
                  <c:v/>
                </c:pt>
                <c:pt idx="617">
                  <c:v/>
                </c:pt>
                <c:pt idx="618">
                  <c:v/>
                </c:pt>
                <c:pt idx="619">
                  <c:v/>
                </c:pt>
                <c:pt idx="620">
                  <c:v/>
                </c:pt>
                <c:pt idx="621">
                  <c:v/>
                </c:pt>
                <c:pt idx="622">
                  <c:v/>
                </c:pt>
                <c:pt idx="623">
                  <c:v/>
                </c:pt>
                <c:pt idx="624">
                  <c:v/>
                </c:pt>
                <c:pt idx="625">
                  <c:v/>
                </c:pt>
                <c:pt idx="626">
                  <c:v/>
                </c:pt>
                <c:pt idx="627">
                  <c:v/>
                </c:pt>
                <c:pt idx="628">
                  <c:v/>
                </c:pt>
                <c:pt idx="629">
                  <c:v/>
                </c:pt>
                <c:pt idx="630">
                  <c:v/>
                </c:pt>
                <c:pt idx="631">
                  <c:v/>
                </c:pt>
                <c:pt idx="632">
                  <c:v/>
                </c:pt>
                <c:pt idx="633">
                  <c:v/>
                </c:pt>
                <c:pt idx="634">
                  <c:v/>
                </c:pt>
                <c:pt idx="635">
                  <c:v/>
                </c:pt>
                <c:pt idx="636">
                  <c:v/>
                </c:pt>
                <c:pt idx="637">
                  <c:v/>
                </c:pt>
                <c:pt idx="638">
                  <c:v/>
                </c:pt>
                <c:pt idx="639">
                  <c:v/>
                </c:pt>
                <c:pt idx="640">
                  <c:v/>
                </c:pt>
                <c:pt idx="641">
                  <c:v/>
                </c:pt>
                <c:pt idx="642">
                  <c:v/>
                </c:pt>
                <c:pt idx="643">
                  <c:v/>
                </c:pt>
                <c:pt idx="644">
                  <c:v/>
                </c:pt>
                <c:pt idx="645">
                  <c:v/>
                </c:pt>
                <c:pt idx="646">
                  <c:v/>
                </c:pt>
                <c:pt idx="647">
                  <c:v/>
                </c:pt>
                <c:pt idx="648">
                  <c:v/>
                </c:pt>
                <c:pt idx="649">
                  <c:v/>
                </c:pt>
                <c:pt idx="650">
                  <c:v/>
                </c:pt>
                <c:pt idx="651">
                  <c:v/>
                </c:pt>
                <c:pt idx="652">
                  <c:v/>
                </c:pt>
                <c:pt idx="653">
                  <c:v/>
                </c:pt>
                <c:pt idx="654">
                  <c:v/>
                </c:pt>
                <c:pt idx="655">
                  <c:v/>
                </c:pt>
                <c:pt idx="656">
                  <c:v/>
                </c:pt>
                <c:pt idx="657">
                  <c:v/>
                </c:pt>
                <c:pt idx="658">
                  <c:v/>
                </c:pt>
                <c:pt idx="659">
                  <c:v/>
                </c:pt>
                <c:pt idx="660">
                  <c:v/>
                </c:pt>
                <c:pt idx="661">
                  <c:v/>
                </c:pt>
                <c:pt idx="662">
                  <c:v/>
                </c:pt>
                <c:pt idx="663">
                  <c:v/>
                </c:pt>
                <c:pt idx="664">
                  <c:v/>
                </c:pt>
                <c:pt idx="665">
                  <c:v/>
                </c:pt>
                <c:pt idx="666">
                  <c:v/>
                </c:pt>
                <c:pt idx="667">
                  <c:v/>
                </c:pt>
                <c:pt idx="668">
                  <c:v/>
                </c:pt>
                <c:pt idx="669">
                  <c:v/>
                </c:pt>
                <c:pt idx="670">
                  <c:v/>
                </c:pt>
                <c:pt idx="671">
                  <c:v/>
                </c:pt>
                <c:pt idx="672">
                  <c:v/>
                </c:pt>
                <c:pt idx="673">
                  <c:v/>
                </c:pt>
                <c:pt idx="674">
                  <c:v/>
                </c:pt>
                <c:pt idx="675">
                  <c:v/>
                </c:pt>
                <c:pt idx="676">
                  <c:v/>
                </c:pt>
                <c:pt idx="677">
                  <c:v/>
                </c:pt>
                <c:pt idx="678">
                  <c:v/>
                </c:pt>
                <c:pt idx="679">
                  <c:v/>
                </c:pt>
                <c:pt idx="680">
                  <c:v/>
                </c:pt>
                <c:pt idx="681">
                  <c:v/>
                </c:pt>
                <c:pt idx="682">
                  <c:v/>
                </c:pt>
                <c:pt idx="683">
                  <c:v/>
                </c:pt>
                <c:pt idx="684">
                  <c:v/>
                </c:pt>
                <c:pt idx="685">
                  <c:v/>
                </c:pt>
                <c:pt idx="686">
                  <c:v/>
                </c:pt>
                <c:pt idx="687">
                  <c:v/>
                </c:pt>
                <c:pt idx="688">
                  <c:v/>
                </c:pt>
                <c:pt idx="689">
                  <c:v/>
                </c:pt>
                <c:pt idx="690">
                  <c:v/>
                </c:pt>
                <c:pt idx="691">
                  <c:v/>
                </c:pt>
                <c:pt idx="692">
                  <c:v/>
                </c:pt>
                <c:pt idx="693">
                  <c:v/>
                </c:pt>
                <c:pt idx="694">
                  <c:v/>
                </c:pt>
                <c:pt idx="695">
                  <c:v/>
                </c:pt>
                <c:pt idx="696">
                  <c:v/>
                </c:pt>
                <c:pt idx="697">
                  <c:v/>
                </c:pt>
                <c:pt idx="698">
                  <c:v/>
                </c:pt>
                <c:pt idx="699">
                  <c:v/>
                </c:pt>
                <c:pt idx="700">
                  <c:v/>
                </c:pt>
                <c:pt idx="701">
                  <c:v/>
                </c:pt>
                <c:pt idx="702">
                  <c:v/>
                </c:pt>
                <c:pt idx="703">
                  <c:v/>
                </c:pt>
                <c:pt idx="704">
                  <c:v/>
                </c:pt>
                <c:pt idx="705">
                  <c:v/>
                </c:pt>
                <c:pt idx="706">
                  <c:v/>
                </c:pt>
                <c:pt idx="707">
                  <c:v/>
                </c:pt>
                <c:pt idx="708">
                  <c:v/>
                </c:pt>
                <c:pt idx="709">
                  <c:v/>
                </c:pt>
                <c:pt idx="710">
                  <c:v/>
                </c:pt>
                <c:pt idx="711">
                  <c:v/>
                </c:pt>
                <c:pt idx="712">
                  <c:v/>
                </c:pt>
                <c:pt idx="713">
                  <c:v/>
                </c:pt>
                <c:pt idx="714">
                  <c:v/>
                </c:pt>
                <c:pt idx="715">
                  <c:v/>
                </c:pt>
                <c:pt idx="716">
                  <c:v/>
                </c:pt>
                <c:pt idx="717">
                  <c:v/>
                </c:pt>
                <c:pt idx="718">
                  <c:v/>
                </c:pt>
                <c:pt idx="719">
                  <c:v/>
                </c:pt>
                <c:pt idx="720">
                  <c:v/>
                </c:pt>
                <c:pt idx="721">
                  <c:v/>
                </c:pt>
                <c:pt idx="722">
                  <c:v/>
                </c:pt>
                <c:pt idx="723">
                  <c:v/>
                </c:pt>
                <c:pt idx="724">
                  <c:v/>
                </c:pt>
                <c:pt idx="725">
                  <c:v/>
                </c:pt>
                <c:pt idx="726">
                  <c:v/>
                </c:pt>
                <c:pt idx="727">
                  <c:v/>
                </c:pt>
                <c:pt idx="728">
                  <c:v/>
                </c:pt>
                <c:pt idx="729">
                  <c:v/>
                </c:pt>
                <c:pt idx="730">
                  <c:v/>
                </c:pt>
                <c:pt idx="731">
                  <c:v/>
                </c:pt>
                <c:pt idx="732">
                  <c:v/>
                </c:pt>
                <c:pt idx="733">
                  <c:v/>
                </c:pt>
                <c:pt idx="734">
                  <c:v/>
                </c:pt>
                <c:pt idx="735">
                  <c:v/>
                </c:pt>
                <c:pt idx="736">
                  <c:v/>
                </c:pt>
                <c:pt idx="737">
                  <c:v/>
                </c:pt>
                <c:pt idx="738">
                  <c:v/>
                </c:pt>
                <c:pt idx="739">
                  <c:v/>
                </c:pt>
                <c:pt idx="740">
                  <c:v/>
                </c:pt>
                <c:pt idx="741">
                  <c:v/>
                </c:pt>
                <c:pt idx="742">
                  <c:v/>
                </c:pt>
                <c:pt idx="743">
                  <c:v/>
                </c:pt>
                <c:pt idx="744">
                  <c:v/>
                </c:pt>
                <c:pt idx="745">
                  <c:v/>
                </c:pt>
                <c:pt idx="746">
                  <c:v/>
                </c:pt>
                <c:pt idx="747">
                  <c:v/>
                </c:pt>
                <c:pt idx="748">
                  <c:v/>
                </c:pt>
                <c:pt idx="749">
                  <c:v/>
                </c:pt>
                <c:pt idx="750">
                  <c:v/>
                </c:pt>
                <c:pt idx="751">
                  <c:v/>
                </c:pt>
                <c:pt idx="752">
                  <c:v/>
                </c:pt>
                <c:pt idx="753">
                  <c:v/>
                </c:pt>
                <c:pt idx="754">
                  <c:v/>
                </c:pt>
                <c:pt idx="755">
                  <c:v/>
                </c:pt>
                <c:pt idx="756">
                  <c:v/>
                </c:pt>
                <c:pt idx="757">
                  <c:v/>
                </c:pt>
                <c:pt idx="758">
                  <c:v/>
                </c:pt>
                <c:pt idx="759">
                  <c:v/>
                </c:pt>
                <c:pt idx="760">
                  <c:v/>
                </c:pt>
                <c:pt idx="761">
                  <c:v/>
                </c:pt>
                <c:pt idx="762">
                  <c:v/>
                </c:pt>
                <c:pt idx="763">
                  <c:v/>
                </c:pt>
                <c:pt idx="764">
                  <c:v/>
                </c:pt>
                <c:pt idx="765">
                  <c:v/>
                </c:pt>
                <c:pt idx="766">
                  <c:v/>
                </c:pt>
                <c:pt idx="767">
                  <c:v/>
                </c:pt>
                <c:pt idx="768">
                  <c:v/>
                </c:pt>
                <c:pt idx="769">
                  <c:v/>
                </c:pt>
                <c:pt idx="770">
                  <c:v/>
                </c:pt>
                <c:pt idx="771">
                  <c:v/>
                </c:pt>
                <c:pt idx="772">
                  <c:v/>
                </c:pt>
                <c:pt idx="773">
                  <c:v/>
                </c:pt>
                <c:pt idx="774">
                  <c:v/>
                </c:pt>
                <c:pt idx="775">
                  <c:v/>
                </c:pt>
                <c:pt idx="776">
                  <c:v/>
                </c:pt>
                <c:pt idx="777">
                  <c:v/>
                </c:pt>
                <c:pt idx="778">
                  <c:v/>
                </c:pt>
                <c:pt idx="779">
                  <c:v/>
                </c:pt>
                <c:pt idx="780">
                  <c:v/>
                </c:pt>
                <c:pt idx="781">
                  <c:v/>
                </c:pt>
                <c:pt idx="782">
                  <c:v/>
                </c:pt>
                <c:pt idx="783">
                  <c:v/>
                </c:pt>
                <c:pt idx="784">
                  <c:v/>
                </c:pt>
                <c:pt idx="785">
                  <c:v/>
                </c:pt>
                <c:pt idx="786">
                  <c:v/>
                </c:pt>
                <c:pt idx="787">
                  <c:v/>
                </c:pt>
                <c:pt idx="788">
                  <c:v/>
                </c:pt>
                <c:pt idx="789">
                  <c:v/>
                </c:pt>
                <c:pt idx="790">
                  <c:v/>
                </c:pt>
                <c:pt idx="791">
                  <c:v/>
                </c:pt>
                <c:pt idx="792">
                  <c:v/>
                </c:pt>
                <c:pt idx="793">
                  <c:v/>
                </c:pt>
                <c:pt idx="794">
                  <c:v/>
                </c:pt>
                <c:pt idx="795">
                  <c:v/>
                </c:pt>
                <c:pt idx="796">
                  <c:v/>
                </c:pt>
                <c:pt idx="797">
                  <c:v/>
                </c:pt>
                <c:pt idx="798">
                  <c:v/>
                </c:pt>
                <c:pt idx="799">
                  <c:v/>
                </c:pt>
                <c:pt idx="800">
                  <c:v/>
                </c:pt>
                <c:pt idx="801">
                  <c:v/>
                </c:pt>
                <c:pt idx="802">
                  <c:v/>
                </c:pt>
                <c:pt idx="803">
                  <c:v/>
                </c:pt>
                <c:pt idx="804">
                  <c:v/>
                </c:pt>
                <c:pt idx="805">
                  <c:v/>
                </c:pt>
                <c:pt idx="806">
                  <c:v/>
                </c:pt>
                <c:pt idx="807">
                  <c:v/>
                </c:pt>
                <c:pt idx="808">
                  <c:v/>
                </c:pt>
                <c:pt idx="809">
                  <c:v/>
                </c:pt>
                <c:pt idx="810">
                  <c:v/>
                </c:pt>
                <c:pt idx="811">
                  <c:v/>
                </c:pt>
                <c:pt idx="812">
                  <c:v/>
                </c:pt>
                <c:pt idx="813">
                  <c:v/>
                </c:pt>
                <c:pt idx="814">
                  <c:v/>
                </c:pt>
                <c:pt idx="815">
                  <c:v/>
                </c:pt>
                <c:pt idx="816">
                  <c:v/>
                </c:pt>
                <c:pt idx="817">
                  <c:v/>
                </c:pt>
                <c:pt idx="818">
                  <c:v/>
                </c:pt>
                <c:pt idx="819">
                  <c:v/>
                </c:pt>
                <c:pt idx="820">
                  <c:v/>
                </c:pt>
                <c:pt idx="821">
                  <c:v/>
                </c:pt>
                <c:pt idx="822">
                  <c:v/>
                </c:pt>
                <c:pt idx="823">
                  <c:v/>
                </c:pt>
                <c:pt idx="824">
                  <c:v/>
                </c:pt>
                <c:pt idx="825">
                  <c:v/>
                </c:pt>
                <c:pt idx="826">
                  <c:v/>
                </c:pt>
                <c:pt idx="827">
                  <c:v/>
                </c:pt>
                <c:pt idx="828">
                  <c:v/>
                </c:pt>
                <c:pt idx="829">
                  <c:v/>
                </c:pt>
                <c:pt idx="830">
                  <c:v/>
                </c:pt>
                <c:pt idx="831">
                  <c:v/>
                </c:pt>
                <c:pt idx="832">
                  <c:v/>
                </c:pt>
                <c:pt idx="833">
                  <c:v/>
                </c:pt>
                <c:pt idx="834">
                  <c:v/>
                </c:pt>
                <c:pt idx="835">
                  <c:v/>
                </c:pt>
                <c:pt idx="836">
                  <c:v/>
                </c:pt>
                <c:pt idx="837">
                  <c:v/>
                </c:pt>
                <c:pt idx="838">
                  <c:v/>
                </c:pt>
                <c:pt idx="839">
                  <c:v/>
                </c:pt>
                <c:pt idx="840">
                  <c:v/>
                </c:pt>
                <c:pt idx="841">
                  <c:v/>
                </c:pt>
                <c:pt idx="842">
                  <c:v/>
                </c:pt>
                <c:pt idx="843">
                  <c:v/>
                </c:pt>
                <c:pt idx="844">
                  <c:v/>
                </c:pt>
                <c:pt idx="845">
                  <c:v/>
                </c:pt>
                <c:pt idx="846">
                  <c:v/>
                </c:pt>
                <c:pt idx="847">
                  <c:v/>
                </c:pt>
                <c:pt idx="848">
                  <c:v/>
                </c:pt>
                <c:pt idx="849">
                  <c:v/>
                </c:pt>
                <c:pt idx="850">
                  <c:v/>
                </c:pt>
                <c:pt idx="851">
                  <c:v/>
                </c:pt>
                <c:pt idx="852">
                  <c:v/>
                </c:pt>
                <c:pt idx="853">
                  <c:v/>
                </c:pt>
                <c:pt idx="854">
                  <c:v/>
                </c:pt>
                <c:pt idx="855">
                  <c:v/>
                </c:pt>
                <c:pt idx="856">
                  <c:v/>
                </c:pt>
                <c:pt idx="857">
                  <c:v/>
                </c:pt>
                <c:pt idx="858">
                  <c:v/>
                </c:pt>
                <c:pt idx="859">
                  <c:v/>
                </c:pt>
                <c:pt idx="860">
                  <c:v/>
                </c:pt>
                <c:pt idx="861">
                  <c:v/>
                </c:pt>
                <c:pt idx="862">
                  <c:v/>
                </c:pt>
                <c:pt idx="863">
                  <c:v/>
                </c:pt>
                <c:pt idx="864">
                  <c:v/>
                </c:pt>
                <c:pt idx="865">
                  <c:v/>
                </c:pt>
                <c:pt idx="866">
                  <c:v/>
                </c:pt>
                <c:pt idx="867">
                  <c:v/>
                </c:pt>
                <c:pt idx="868">
                  <c:v/>
                </c:pt>
                <c:pt idx="869">
                  <c:v/>
                </c:pt>
                <c:pt idx="870">
                  <c:v/>
                </c:pt>
                <c:pt idx="871">
                  <c:v/>
                </c:pt>
                <c:pt idx="872">
                  <c:v/>
                </c:pt>
                <c:pt idx="873">
                  <c:v/>
                </c:pt>
                <c:pt idx="874">
                  <c:v/>
                </c:pt>
                <c:pt idx="875">
                  <c:v/>
                </c:pt>
                <c:pt idx="876">
                  <c:v/>
                </c:pt>
                <c:pt idx="877">
                  <c:v/>
                </c:pt>
                <c:pt idx="878">
                  <c:v/>
                </c:pt>
                <c:pt idx="879">
                  <c:v/>
                </c:pt>
                <c:pt idx="880">
                  <c:v/>
                </c:pt>
                <c:pt idx="881">
                  <c:v/>
                </c:pt>
                <c:pt idx="882">
                  <c:v/>
                </c:pt>
                <c:pt idx="883">
                  <c:v/>
                </c:pt>
                <c:pt idx="884">
                  <c:v/>
                </c:pt>
                <c:pt idx="885">
                  <c:v/>
                </c:pt>
                <c:pt idx="886">
                  <c:v/>
                </c:pt>
                <c:pt idx="887">
                  <c:v/>
                </c:pt>
                <c:pt idx="888">
                  <c:v/>
                </c:pt>
                <c:pt idx="889">
                  <c:v/>
                </c:pt>
                <c:pt idx="890">
                  <c:v/>
                </c:pt>
                <c:pt idx="891">
                  <c:v/>
                </c:pt>
                <c:pt idx="892">
                  <c:v/>
                </c:pt>
                <c:pt idx="893">
                  <c:v/>
                </c:pt>
                <c:pt idx="894">
                  <c:v/>
                </c:pt>
                <c:pt idx="895">
                  <c:v/>
                </c:pt>
                <c:pt idx="896">
                  <c:v/>
                </c:pt>
                <c:pt idx="897">
                  <c:v/>
                </c:pt>
                <c:pt idx="898">
                  <c:v/>
                </c:pt>
                <c:pt idx="899">
                  <c:v/>
                </c:pt>
                <c:pt idx="900">
                  <c:v/>
                </c:pt>
                <c:pt idx="901">
                  <c:v/>
                </c:pt>
                <c:pt idx="902">
                  <c:v/>
                </c:pt>
                <c:pt idx="903">
                  <c:v/>
                </c:pt>
                <c:pt idx="904">
                  <c:v/>
                </c:pt>
                <c:pt idx="905">
                  <c:v/>
                </c:pt>
                <c:pt idx="906">
                  <c:v/>
                </c:pt>
                <c:pt idx="907">
                  <c:v/>
                </c:pt>
                <c:pt idx="908">
                  <c:v/>
                </c:pt>
                <c:pt idx="909">
                  <c:v/>
                </c:pt>
                <c:pt idx="910">
                  <c:v/>
                </c:pt>
                <c:pt idx="911">
                  <c:v/>
                </c:pt>
                <c:pt idx="912">
                  <c:v/>
                </c:pt>
                <c:pt idx="913">
                  <c:v/>
                </c:pt>
                <c:pt idx="914">
                  <c:v/>
                </c:pt>
                <c:pt idx="915">
                  <c:v/>
                </c:pt>
                <c:pt idx="916">
                  <c:v/>
                </c:pt>
                <c:pt idx="917">
                  <c:v/>
                </c:pt>
                <c:pt idx="918">
                  <c:v/>
                </c:pt>
                <c:pt idx="919">
                  <c:v/>
                </c:pt>
                <c:pt idx="920">
                  <c:v/>
                </c:pt>
                <c:pt idx="921">
                  <c:v/>
                </c:pt>
                <c:pt idx="922">
                  <c:v/>
                </c:pt>
                <c:pt idx="923">
                  <c:v/>
                </c:pt>
                <c:pt idx="924">
                  <c:v/>
                </c:pt>
                <c:pt idx="925">
                  <c:v/>
                </c:pt>
                <c:pt idx="926">
                  <c:v/>
                </c:pt>
                <c:pt idx="927">
                  <c:v/>
                </c:pt>
                <c:pt idx="928">
                  <c:v/>
                </c:pt>
                <c:pt idx="929">
                  <c:v/>
                </c:pt>
                <c:pt idx="930">
                  <c:v/>
                </c:pt>
                <c:pt idx="931">
                  <c:v/>
                </c:pt>
                <c:pt idx="932">
                  <c:v/>
                </c:pt>
                <c:pt idx="933">
                  <c:v/>
                </c:pt>
                <c:pt idx="934">
                  <c:v/>
                </c:pt>
                <c:pt idx="935">
                  <c:v/>
                </c:pt>
                <c:pt idx="936">
                  <c:v/>
                </c:pt>
                <c:pt idx="937">
                  <c:v/>
                </c:pt>
                <c:pt idx="938">
                  <c:v/>
                </c:pt>
                <c:pt idx="939">
                  <c:v/>
                </c:pt>
                <c:pt idx="940">
                  <c:v/>
                </c:pt>
                <c:pt idx="941">
                  <c:v/>
                </c:pt>
                <c:pt idx="942">
                  <c:v/>
                </c:pt>
                <c:pt idx="943">
                  <c:v/>
                </c:pt>
                <c:pt idx="944">
                  <c:v/>
                </c:pt>
                <c:pt idx="945">
                  <c:v/>
                </c:pt>
                <c:pt idx="946">
                  <c:v/>
                </c:pt>
                <c:pt idx="947">
                  <c:v/>
                </c:pt>
                <c:pt idx="948">
                  <c:v/>
                </c:pt>
                <c:pt idx="949">
                  <c:v/>
                </c:pt>
                <c:pt idx="950">
                  <c:v/>
                </c:pt>
                <c:pt idx="951">
                  <c:v/>
                </c:pt>
                <c:pt idx="952">
                  <c:v/>
                </c:pt>
                <c:pt idx="953">
                  <c:v/>
                </c:pt>
                <c:pt idx="954">
                  <c:v/>
                </c:pt>
                <c:pt idx="955">
                  <c:v/>
                </c:pt>
                <c:pt idx="956">
                  <c:v/>
                </c:pt>
                <c:pt idx="957">
                  <c:v/>
                </c:pt>
                <c:pt idx="958">
                  <c:v/>
                </c:pt>
                <c:pt idx="959">
                  <c:v/>
                </c:pt>
                <c:pt idx="960">
                  <c:v/>
                </c:pt>
                <c:pt idx="961">
                  <c:v/>
                </c:pt>
                <c:pt idx="962">
                  <c:v/>
                </c:pt>
                <c:pt idx="963">
                  <c:v/>
                </c:pt>
                <c:pt idx="964">
                  <c:v/>
                </c:pt>
                <c:pt idx="965">
                  <c:v/>
                </c:pt>
                <c:pt idx="966">
                  <c:v/>
                </c:pt>
                <c:pt idx="967">
                  <c:v/>
                </c:pt>
                <c:pt idx="968">
                  <c:v/>
                </c:pt>
                <c:pt idx="969">
                  <c:v/>
                </c:pt>
                <c:pt idx="970">
                  <c:v/>
                </c:pt>
                <c:pt idx="971">
                  <c:v/>
                </c:pt>
                <c:pt idx="972">
                  <c:v/>
                </c:pt>
                <c:pt idx="973">
                  <c:v/>
                </c:pt>
                <c:pt idx="974">
                  <c:v/>
                </c:pt>
                <c:pt idx="975">
                  <c:v/>
                </c:pt>
                <c:pt idx="976">
                  <c:v/>
                </c:pt>
                <c:pt idx="977">
                  <c:v/>
                </c:pt>
                <c:pt idx="978">
                  <c:v/>
                </c:pt>
                <c:pt idx="979">
                  <c:v/>
                </c:pt>
                <c:pt idx="980">
                  <c:v/>
                </c:pt>
                <c:pt idx="981">
                  <c:v/>
                </c:pt>
                <c:pt idx="982">
                  <c:v/>
                </c:pt>
                <c:pt idx="983">
                  <c:v/>
                </c:pt>
                <c:pt idx="984">
                  <c:v/>
                </c:pt>
                <c:pt idx="985">
                  <c:v/>
                </c:pt>
                <c:pt idx="986">
                  <c:v/>
                </c:pt>
                <c:pt idx="987">
                  <c:v/>
                </c:pt>
                <c:pt idx="988">
                  <c:v/>
                </c:pt>
                <c:pt idx="989">
                  <c:v/>
                </c:pt>
                <c:pt idx="990">
                  <c:v/>
                </c:pt>
                <c:pt idx="991">
                  <c:v/>
                </c:pt>
                <c:pt idx="992">
                  <c:v/>
                </c:pt>
                <c:pt idx="993">
                  <c:v/>
                </c:pt>
                <c:pt idx="994">
                  <c:v/>
                </c:pt>
                <c:pt idx="995">
                  <c:v/>
                </c:pt>
                <c:pt idx="996">
                  <c:v/>
                </c:pt>
                <c:pt idx="997">
                  <c:v/>
                </c:pt>
                <c:pt idx="998">
                  <c:v/>
                </c:pt>
                <c:pt idx="999">
                  <c:v/>
                </c:pt>
                <c:pt idx="1000">
                  <c:v/>
                </c:pt>
                <c:pt idx="1001">
                  <c:v/>
                </c:pt>
                <c:pt idx="1002">
                  <c:v/>
                </c:pt>
                <c:pt idx="1003">
                  <c:v/>
                </c:pt>
                <c:pt idx="1004">
                  <c:v/>
                </c:pt>
                <c:pt idx="1005">
                  <c:v/>
                </c:pt>
                <c:pt idx="1006">
                  <c:v/>
                </c:pt>
                <c:pt idx="1007">
                  <c:v/>
                </c:pt>
                <c:pt idx="1008">
                  <c:v/>
                </c:pt>
                <c:pt idx="1009">
                  <c:v/>
                </c:pt>
                <c:pt idx="1010">
                  <c:v/>
                </c:pt>
                <c:pt idx="1011">
                  <c:v/>
                </c:pt>
                <c:pt idx="1012">
                  <c:v/>
                </c:pt>
                <c:pt idx="1013">
                  <c:v/>
                </c:pt>
                <c:pt idx="1014">
                  <c:v/>
                </c:pt>
                <c:pt idx="1015">
                  <c:v/>
                </c:pt>
                <c:pt idx="1016">
                  <c:v/>
                </c:pt>
                <c:pt idx="1017">
                  <c:v/>
                </c:pt>
                <c:pt idx="1018">
                  <c:v/>
                </c:pt>
                <c:pt idx="1019">
                  <c:v/>
                </c:pt>
                <c:pt idx="1020">
                  <c:v/>
                </c:pt>
                <c:pt idx="1021">
                  <c:v/>
                </c:pt>
                <c:pt idx="1022">
                  <c:v/>
                </c:pt>
                <c:pt idx="1023">
                  <c:v/>
                </c:pt>
                <c:pt idx="1024">
                  <c:v/>
                </c:pt>
                <c:pt idx="1025">
                  <c:v/>
                </c:pt>
                <c:pt idx="1026">
                  <c:v/>
                </c:pt>
                <c:pt idx="1027">
                  <c:v/>
                </c:pt>
                <c:pt idx="1028">
                  <c:v/>
                </c:pt>
                <c:pt idx="1029">
                  <c:v/>
                </c:pt>
                <c:pt idx="1030">
                  <c:v/>
                </c:pt>
                <c:pt idx="1031">
                  <c:v/>
                </c:pt>
                <c:pt idx="1032">
                  <c:v/>
                </c:pt>
                <c:pt idx="1033">
                  <c:v/>
                </c:pt>
                <c:pt idx="1034">
                  <c:v/>
                </c:pt>
                <c:pt idx="1035">
                  <c:v/>
                </c:pt>
                <c:pt idx="1036">
                  <c:v/>
                </c:pt>
                <c:pt idx="1037">
                  <c:v/>
                </c:pt>
                <c:pt idx="1038">
                  <c:v/>
                </c:pt>
                <c:pt idx="1039">
                  <c:v/>
                </c:pt>
                <c:pt idx="1040">
                  <c:v/>
                </c:pt>
                <c:pt idx="1041">
                  <c:v/>
                </c:pt>
                <c:pt idx="1042">
                  <c:v/>
                </c:pt>
                <c:pt idx="1043">
                  <c:v/>
                </c:pt>
                <c:pt idx="1044">
                  <c:v/>
                </c:pt>
                <c:pt idx="1045">
                  <c:v/>
                </c:pt>
                <c:pt idx="1046">
                  <c:v/>
                </c:pt>
                <c:pt idx="1047">
                  <c:v/>
                </c:pt>
                <c:pt idx="1048">
                  <c:v/>
                </c:pt>
                <c:pt idx="1049">
                  <c:v/>
                </c:pt>
                <c:pt idx="1050">
                  <c:v/>
                </c:pt>
                <c:pt idx="1051">
                  <c:v/>
                </c:pt>
                <c:pt idx="1052">
                  <c:v/>
                </c:pt>
                <c:pt idx="1053">
                  <c:v/>
                </c:pt>
                <c:pt idx="1054">
                  <c:v/>
                </c:pt>
                <c:pt idx="1055">
                  <c:v/>
                </c:pt>
                <c:pt idx="1056">
                  <c:v/>
                </c:pt>
                <c:pt idx="1057">
                  <c:v/>
                </c:pt>
                <c:pt idx="1058">
                  <c:v/>
                </c:pt>
                <c:pt idx="1059">
                  <c:v/>
                </c:pt>
                <c:pt idx="1060">
                  <c:v/>
                </c:pt>
                <c:pt idx="1061">
                  <c:v/>
                </c:pt>
                <c:pt idx="1062">
                  <c:v/>
                </c:pt>
                <c:pt idx="1063">
                  <c:v/>
                </c:pt>
                <c:pt idx="1064">
                  <c:v/>
                </c:pt>
                <c:pt idx="1065">
                  <c:v/>
                </c:pt>
                <c:pt idx="1066">
                  <c:v/>
                </c:pt>
                <c:pt idx="1067">
                  <c:v/>
                </c:pt>
                <c:pt idx="1068">
                  <c:v/>
                </c:pt>
                <c:pt idx="1069">
                  <c:v/>
                </c:pt>
                <c:pt idx="1070">
                  <c:v/>
                </c:pt>
                <c:pt idx="1071">
                  <c:v/>
                </c:pt>
                <c:pt idx="1072">
                  <c:v/>
                </c:pt>
                <c:pt idx="1073">
                  <c:v/>
                </c:pt>
                <c:pt idx="1074">
                  <c:v/>
                </c:pt>
                <c:pt idx="1075">
                  <c:v/>
                </c:pt>
                <c:pt idx="1076">
                  <c:v/>
                </c:pt>
                <c:pt idx="1077">
                  <c:v/>
                </c:pt>
                <c:pt idx="1078">
                  <c:v/>
                </c:pt>
                <c:pt idx="1079">
                  <c:v/>
                </c:pt>
                <c:pt idx="1080">
                  <c:v/>
                </c:pt>
                <c:pt idx="1081">
                  <c:v/>
                </c:pt>
                <c:pt idx="1082">
                  <c:v/>
                </c:pt>
                <c:pt idx="1083">
                  <c:v/>
                </c:pt>
                <c:pt idx="1084">
                  <c:v/>
                </c:pt>
                <c:pt idx="1085">
                  <c:v/>
                </c:pt>
                <c:pt idx="1086">
                  <c:v/>
                </c:pt>
                <c:pt idx="1087">
                  <c:v/>
                </c:pt>
                <c:pt idx="1088">
                  <c:v/>
                </c:pt>
                <c:pt idx="1089">
                  <c:v/>
                </c:pt>
                <c:pt idx="1090">
                  <c:v/>
                </c:pt>
                <c:pt idx="1091">
                  <c:v/>
                </c:pt>
                <c:pt idx="1092">
                  <c:v/>
                </c:pt>
                <c:pt idx="1093">
                  <c:v/>
                </c:pt>
                <c:pt idx="1094">
                  <c:v/>
                </c:pt>
                <c:pt idx="1095">
                  <c:v/>
                </c:pt>
                <c:pt idx="1096">
                  <c:v/>
                </c:pt>
                <c:pt idx="1097">
                  <c:v/>
                </c:pt>
                <c:pt idx="1098">
                  <c:v/>
                </c:pt>
                <c:pt idx="1099">
                  <c:v/>
                </c:pt>
                <c:pt idx="1100">
                  <c:v/>
                </c:pt>
                <c:pt idx="1101">
                  <c:v/>
                </c:pt>
                <c:pt idx="1102">
                  <c:v/>
                </c:pt>
                <c:pt idx="1103">
                  <c:v/>
                </c:pt>
                <c:pt idx="1104">
                  <c:v/>
                </c:pt>
                <c:pt idx="1105">
                  <c:v/>
                </c:pt>
                <c:pt idx="1106">
                  <c:v/>
                </c:pt>
                <c:pt idx="1107">
                  <c:v/>
                </c:pt>
                <c:pt idx="1108">
                  <c:v/>
                </c:pt>
                <c:pt idx="1109">
                  <c:v/>
                </c:pt>
                <c:pt idx="1110">
                  <c:v/>
                </c:pt>
                <c:pt idx="1111">
                  <c:v/>
                </c:pt>
                <c:pt idx="1112">
                  <c:v/>
                </c:pt>
                <c:pt idx="1113">
                  <c:v/>
                </c:pt>
                <c:pt idx="1114">
                  <c:v/>
                </c:pt>
                <c:pt idx="1115">
                  <c:v/>
                </c:pt>
                <c:pt idx="1116">
                  <c:v/>
                </c:pt>
                <c:pt idx="1117">
                  <c:v/>
                </c:pt>
                <c:pt idx="1118">
                  <c:v/>
                </c:pt>
                <c:pt idx="1119">
                  <c:v/>
                </c:pt>
                <c:pt idx="1120">
                  <c:v/>
                </c:pt>
                <c:pt idx="1121">
                  <c:v/>
                </c:pt>
                <c:pt idx="1122">
                  <c:v/>
                </c:pt>
                <c:pt idx="1123">
                  <c:v/>
                </c:pt>
                <c:pt idx="1124">
                  <c:v/>
                </c:pt>
                <c:pt idx="1125">
                  <c:v/>
                </c:pt>
                <c:pt idx="1126">
                  <c:v/>
                </c:pt>
                <c:pt idx="1127">
                  <c:v/>
                </c:pt>
                <c:pt idx="1128">
                  <c:v/>
                </c:pt>
                <c:pt idx="1129">
                  <c:v/>
                </c:pt>
                <c:pt idx="1130">
                  <c:v/>
                </c:pt>
                <c:pt idx="1131">
                  <c:v/>
                </c:pt>
                <c:pt idx="1132">
                  <c:v/>
                </c:pt>
                <c:pt idx="1133">
                  <c:v/>
                </c:pt>
                <c:pt idx="1134">
                  <c:v/>
                </c:pt>
                <c:pt idx="1135">
                  <c:v/>
                </c:pt>
                <c:pt idx="1136">
                  <c:v/>
                </c:pt>
                <c:pt idx="1137">
                  <c:v/>
                </c:pt>
                <c:pt idx="1138">
                  <c:v/>
                </c:pt>
                <c:pt idx="1139">
                  <c:v/>
                </c:pt>
                <c:pt idx="1140">
                  <c:v/>
                </c:pt>
                <c:pt idx="1141">
                  <c:v/>
                </c:pt>
                <c:pt idx="1142">
                  <c:v/>
                </c:pt>
                <c:pt idx="1143">
                  <c:v/>
                </c:pt>
                <c:pt idx="1144">
                  <c:v/>
                </c:pt>
                <c:pt idx="1145">
                  <c:v/>
                </c:pt>
                <c:pt idx="1146">
                  <c:v/>
                </c:pt>
                <c:pt idx="1147">
                  <c:v/>
                </c:pt>
                <c:pt idx="1148">
                  <c:v/>
                </c:pt>
                <c:pt idx="1149">
                  <c:v/>
                </c:pt>
                <c:pt idx="1150">
                  <c:v/>
                </c:pt>
                <c:pt idx="1151">
                  <c:v/>
                </c:pt>
                <c:pt idx="1152">
                  <c:v/>
                </c:pt>
                <c:pt idx="1153">
                  <c:v/>
                </c:pt>
                <c:pt idx="1154">
                  <c:v/>
                </c:pt>
                <c:pt idx="1155">
                  <c:v/>
                </c:pt>
                <c:pt idx="1156">
                  <c:v/>
                </c:pt>
                <c:pt idx="1157">
                  <c:v/>
                </c:pt>
                <c:pt idx="1158">
                  <c:v/>
                </c:pt>
                <c:pt idx="1159">
                  <c:v/>
                </c:pt>
                <c:pt idx="1160">
                  <c:v/>
                </c:pt>
                <c:pt idx="1161">
                  <c:v/>
                </c:pt>
                <c:pt idx="1162">
                  <c:v/>
                </c:pt>
                <c:pt idx="1163">
                  <c:v/>
                </c:pt>
                <c:pt idx="1164">
                  <c:v/>
                </c:pt>
                <c:pt idx="1165">
                  <c:v/>
                </c:pt>
                <c:pt idx="1166">
                  <c:v/>
                </c:pt>
                <c:pt idx="1167">
                  <c:v/>
                </c:pt>
                <c:pt idx="1168">
                  <c:v/>
                </c:pt>
                <c:pt idx="1169">
                  <c:v/>
                </c:pt>
                <c:pt idx="1170">
                  <c:v/>
                </c:pt>
                <c:pt idx="1171">
                  <c:v/>
                </c:pt>
                <c:pt idx="1172">
                  <c:v/>
                </c:pt>
                <c:pt idx="1173">
                  <c:v/>
                </c:pt>
                <c:pt idx="1174">
                  <c:v/>
                </c:pt>
                <c:pt idx="1175">
                  <c:v/>
                </c:pt>
                <c:pt idx="1176">
                  <c:v/>
                </c:pt>
                <c:pt idx="1177">
                  <c:v/>
                </c:pt>
                <c:pt idx="1178">
                  <c:v/>
                </c:pt>
                <c:pt idx="1179">
                  <c:v/>
                </c:pt>
                <c:pt idx="1180">
                  <c:v/>
                </c:pt>
                <c:pt idx="1181">
                  <c:v/>
                </c:pt>
                <c:pt idx="1182">
                  <c:v/>
                </c:pt>
                <c:pt idx="1183">
                  <c:v/>
                </c:pt>
                <c:pt idx="1184">
                  <c:v/>
                </c:pt>
                <c:pt idx="1185">
                  <c:v/>
                </c:pt>
                <c:pt idx="1186">
                  <c:v/>
                </c:pt>
                <c:pt idx="1187">
                  <c:v/>
                </c:pt>
                <c:pt idx="1188">
                  <c:v/>
                </c:pt>
                <c:pt idx="1189">
                  <c:v/>
                </c:pt>
                <c:pt idx="1190">
                  <c:v/>
                </c:pt>
                <c:pt idx="1191">
                  <c:v/>
                </c:pt>
                <c:pt idx="1192">
                  <c:v/>
                </c:pt>
                <c:pt idx="1193">
                  <c:v/>
                </c:pt>
                <c:pt idx="1194">
                  <c:v/>
                </c:pt>
                <c:pt idx="1195">
                  <c:v/>
                </c:pt>
                <c:pt idx="1196">
                  <c:v/>
                </c:pt>
              </c:numCache>
            </c:numRef>
          </c:yVal>
          <c:smooth val="0"/>
        </c:ser>
        <c:axId val="71976776"/>
        <c:axId val="25465567"/>
      </c:scatterChart>
      <c:valAx>
        <c:axId val="71976776"/>
        <c:scaling>
          <c:orientation val="minMax"/>
          <c:max val="360"/>
        </c:scaling>
        <c:delete val="0"/>
        <c:axPos val="b"/>
        <c:title>
          <c:tx>
            <c:rich>
              <a:bodyPr rot="0"/>
              <a:lstStyle/>
              <a:p>
                <a:pPr>
                  <a:defRPr b="1" sz="1000" spc="-1" strike="noStrike">
                    <a:solidFill>
                      <a:srgbClr val="000000"/>
                    </a:solidFill>
                    <a:uFill>
                      <a:solidFill>
                        <a:srgbClr val="ffffff"/>
                      </a:solidFill>
                    </a:uFill>
                    <a:latin typeface="Calibri"/>
                  </a:defRPr>
                </a:pPr>
                <a:r>
                  <a:rPr b="1" sz="1000" spc="-1" strike="noStrike">
                    <a:solidFill>
                      <a:srgbClr val="000000"/>
                    </a:solidFill>
                    <a:uFill>
                      <a:solidFill>
                        <a:srgbClr val="ffffff"/>
                      </a:solidFill>
                    </a:uFill>
                    <a:latin typeface="Calibri"/>
                  </a:rPr>
                  <a:t>Strain (µin/in)</a:t>
                </a:r>
              </a:p>
            </c:rich>
          </c:tx>
          <c:layout>
            <c:manualLayout>
              <c:xMode val="edge"/>
              <c:yMode val="edge"/>
              <c:x val="0.497634483967058"/>
              <c:y val="0.891010652117433"/>
            </c:manualLayout>
          </c:layout>
          <c:overlay val="0"/>
        </c:title>
        <c:numFmt formatCode="General" sourceLinked="0"/>
        <c:majorTickMark val="out"/>
        <c:minorTickMark val="none"/>
        <c:tickLblPos val="nextTo"/>
        <c:spPr>
          <a:ln>
            <a:solidFill>
              <a:srgbClr val="808080"/>
            </a:solidFill>
          </a:ln>
        </c:spPr>
        <c:txPr>
          <a:bodyPr/>
          <a:p>
            <a:pPr>
              <a:defRPr b="0" sz="1000" spc="-1" strike="noStrike">
                <a:solidFill>
                  <a:srgbClr val="000000"/>
                </a:solidFill>
                <a:uFill>
                  <a:solidFill>
                    <a:srgbClr val="ffffff"/>
                  </a:solidFill>
                </a:uFill>
                <a:latin typeface="Calibri"/>
              </a:defRPr>
            </a:pPr>
          </a:p>
        </c:txPr>
        <c:crossAx val="25465567"/>
        <c:crossesAt val="-1.5"/>
        <c:crossBetween val="midCat"/>
        <c:majorUnit val="60"/>
      </c:valAx>
      <c:valAx>
        <c:axId val="25465567"/>
        <c:scaling>
          <c:orientation val="minMax"/>
          <c:max val="100"/>
          <c:min val="0"/>
        </c:scaling>
        <c:delete val="0"/>
        <c:axPos val="l"/>
        <c:majorGridlines>
          <c:spPr>
            <a:ln>
              <a:solidFill>
                <a:srgbClr val="808080"/>
              </a:solidFill>
            </a:ln>
          </c:spPr>
        </c:majorGridlines>
        <c:title>
          <c:tx>
            <c:rich>
              <a:bodyPr rot="-5400000"/>
              <a:lstStyle/>
              <a:p>
                <a:pPr>
                  <a:defRPr b="1" sz="1000" spc="-1" strike="noStrike">
                    <a:solidFill>
                      <a:srgbClr val="000000"/>
                    </a:solidFill>
                    <a:uFill>
                      <a:solidFill>
                        <a:srgbClr val="ffffff"/>
                      </a:solidFill>
                    </a:uFill>
                    <a:latin typeface="Calibri"/>
                  </a:defRPr>
                </a:pPr>
                <a:r>
                  <a:rPr b="1" sz="1000" spc="-1" strike="noStrike">
                    <a:solidFill>
                      <a:srgbClr val="000000"/>
                    </a:solidFill>
                    <a:uFill>
                      <a:solidFill>
                        <a:srgbClr val="ffffff"/>
                      </a:solidFill>
                    </a:uFill>
                    <a:latin typeface="Calibri"/>
                  </a:rPr>
                  <a:t>Stress (MPa)</a:t>
                </a:r>
              </a:p>
            </c:rich>
          </c:tx>
          <c:layout>
            <c:manualLayout>
              <c:xMode val="edge"/>
              <c:yMode val="edge"/>
              <c:x val="0.0146019508206296"/>
              <c:y val="0.320472850090933"/>
            </c:manualLayout>
          </c:layout>
          <c:overlay val="0"/>
        </c:title>
        <c:numFmt formatCode="General" sourceLinked="0"/>
        <c:majorTickMark val="out"/>
        <c:minorTickMark val="none"/>
        <c:tickLblPos val="nextTo"/>
        <c:spPr>
          <a:ln>
            <a:solidFill>
              <a:srgbClr val="808080"/>
            </a:solidFill>
          </a:ln>
        </c:spPr>
        <c:txPr>
          <a:bodyPr/>
          <a:p>
            <a:pPr>
              <a:defRPr b="0" sz="1000" spc="-1" strike="noStrike">
                <a:solidFill>
                  <a:srgbClr val="000000"/>
                </a:solidFill>
                <a:uFill>
                  <a:solidFill>
                    <a:srgbClr val="ffffff"/>
                  </a:solidFill>
                </a:uFill>
                <a:latin typeface="Calibri"/>
              </a:defRPr>
            </a:pPr>
          </a:p>
        </c:txPr>
        <c:crossAx val="71976776"/>
        <c:crossesAt val="0"/>
        <c:crossBetween val="midCat"/>
      </c:valAx>
      <c:spPr>
        <a:solidFill>
          <a:srgbClr val="ffffff"/>
        </a:solidFill>
        <a:ln>
          <a:solidFill>
            <a:srgbClr val="000000"/>
          </a:solidFill>
        </a:ln>
      </c:spPr>
    </c:plotArea>
    <c:plotVisOnly val="1"/>
    <c:dispBlanksAs val="span"/>
  </c:chart>
  <c:spPr>
    <a:solidFill>
      <a:srgbClr val="ffffff"/>
    </a:solidFill>
    <a:ln>
      <a:solidFill>
        <a:srgbClr val="000000"/>
      </a:solid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40320</xdr:colOff>
      <xdr:row>13</xdr:row>
      <xdr:rowOff>76680</xdr:rowOff>
    </xdr:from>
    <xdr:to>
      <xdr:col>12</xdr:col>
      <xdr:colOff>10800</xdr:colOff>
      <xdr:row>34</xdr:row>
      <xdr:rowOff>9000</xdr:rowOff>
    </xdr:to>
    <xdr:graphicFrame>
      <xdr:nvGraphicFramePr>
        <xdr:cNvPr id="0" name="Chart 2"/>
        <xdr:cNvGraphicFramePr/>
      </xdr:nvGraphicFramePr>
      <xdr:xfrm>
        <a:off x="5217120" y="2314800"/>
        <a:ext cx="5485680" cy="333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41040</xdr:colOff>
      <xdr:row>12</xdr:row>
      <xdr:rowOff>47880</xdr:rowOff>
    </xdr:from>
    <xdr:to>
      <xdr:col>15</xdr:col>
      <xdr:colOff>774720</xdr:colOff>
      <xdr:row>30</xdr:row>
      <xdr:rowOff>152280</xdr:rowOff>
    </xdr:to>
    <xdr:graphicFrame>
      <xdr:nvGraphicFramePr>
        <xdr:cNvPr id="1" name="Chart 6"/>
        <xdr:cNvGraphicFramePr/>
      </xdr:nvGraphicFramePr>
      <xdr:xfrm>
        <a:off x="7700400" y="2057400"/>
        <a:ext cx="6090840" cy="3018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10440</xdr:colOff>
      <xdr:row>36</xdr:row>
      <xdr:rowOff>95760</xdr:rowOff>
    </xdr:from>
    <xdr:to>
      <xdr:col>23</xdr:col>
      <xdr:colOff>10440</xdr:colOff>
      <xdr:row>56</xdr:row>
      <xdr:rowOff>65880</xdr:rowOff>
    </xdr:to>
    <xdr:graphicFrame>
      <xdr:nvGraphicFramePr>
        <xdr:cNvPr id="2" name="Chart 2"/>
        <xdr:cNvGraphicFramePr/>
      </xdr:nvGraphicFramePr>
      <xdr:xfrm>
        <a:off x="11230560" y="6115320"/>
        <a:ext cx="5205240" cy="323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0</xdr:colOff>
      <xdr:row>37</xdr:row>
      <xdr:rowOff>86040</xdr:rowOff>
    </xdr:from>
    <xdr:to>
      <xdr:col>31</xdr:col>
      <xdr:colOff>785880</xdr:colOff>
      <xdr:row>54</xdr:row>
      <xdr:rowOff>104400</xdr:rowOff>
    </xdr:to>
    <xdr:graphicFrame>
      <xdr:nvGraphicFramePr>
        <xdr:cNvPr id="3" name="Chart 6"/>
        <xdr:cNvGraphicFramePr/>
      </xdr:nvGraphicFramePr>
      <xdr:xfrm>
        <a:off x="17803800" y="6267600"/>
        <a:ext cx="6163200" cy="2770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75" outlineLevelRow="0" outlineLevelCol="0"/>
  <cols>
    <col collapsed="false" customWidth="true" hidden="false" outlineLevel="0" max="1" min="1" style="0" width="12.69"/>
    <col collapsed="false" customWidth="true" hidden="false" outlineLevel="0" max="2" min="2" style="0" width="13.4"/>
    <col collapsed="false" customWidth="true" hidden="false" outlineLevel="0" max="3" min="3" style="0" width="11.27"/>
    <col collapsed="false" customWidth="true" hidden="false" outlineLevel="0" max="4" min="4" style="0" width="8.98"/>
    <col collapsed="false" customWidth="true" hidden="false" outlineLevel="0" max="5" min="5" style="0" width="14.77"/>
    <col collapsed="false" customWidth="true" hidden="false" outlineLevel="0" max="6" min="6" style="0" width="12.27"/>
    <col collapsed="false" customWidth="true" hidden="false" outlineLevel="0" max="7" min="7" style="0" width="7.84"/>
    <col collapsed="false" customWidth="true" hidden="false" outlineLevel="0" max="8" min="8" style="0" width="35.66"/>
    <col collapsed="false" customWidth="true" hidden="false" outlineLevel="0" max="1025" min="9" style="0" width="8.67"/>
  </cols>
  <sheetData>
    <row r="1" customFormat="false" ht="18" hidden="false" customHeight="true" outlineLevel="0" collapsed="false">
      <c r="A1" s="0" t="s">
        <v>0</v>
      </c>
      <c r="C1" s="1" t="s">
        <v>1</v>
      </c>
      <c r="D1" s="1"/>
      <c r="E1" s="1"/>
      <c r="F1" s="2" t="s">
        <v>2</v>
      </c>
    </row>
    <row r="2" customFormat="false" ht="18" hidden="false" customHeight="true" outlineLevel="0" collapsed="false">
      <c r="A2" s="2" t="s">
        <v>3</v>
      </c>
      <c r="B2" s="2" t="str">
        <f aca="false">'Solutions&amp;Grade'!B2</f>
        <v>Pressure</v>
      </c>
      <c r="C2" s="2" t="s">
        <v>4</v>
      </c>
      <c r="D2" s="2" t="s">
        <v>5</v>
      </c>
      <c r="E2" s="2" t="s">
        <v>6</v>
      </c>
      <c r="G2" s="3" t="s">
        <v>7</v>
      </c>
    </row>
    <row r="3" customFormat="false" ht="12.75" hidden="false" customHeight="true" outlineLevel="0" collapsed="false">
      <c r="A3" s="0" t="n">
        <f aca="false">'Solutions&amp;Grade'!A3</f>
        <v>1</v>
      </c>
      <c r="B3" s="0" t="n">
        <f aca="false">'Solutions&amp;Grade'!B3</f>
        <v>6.41939504069556</v>
      </c>
      <c r="C3" s="0" t="n">
        <f aca="false">ABS(B3-I$3)/I$4</f>
        <v>1.812440184414</v>
      </c>
      <c r="D3" s="0" t="str">
        <f aca="false">IF(C3&gt;I$5,"Outlier","")</f>
        <v/>
      </c>
      <c r="E3" s="0" t="n">
        <f aca="false">B3</f>
        <v>6.41939504069556</v>
      </c>
      <c r="G3" s="0" t="s">
        <v>8</v>
      </c>
      <c r="H3" s="0" t="s">
        <v>9</v>
      </c>
      <c r="I3" s="4" t="n">
        <f aca="false">AVERAGE(B:B)</f>
        <v>7.08082382215777</v>
      </c>
      <c r="J3" s="0" t="s">
        <v>10</v>
      </c>
    </row>
    <row r="4" customFormat="false" ht="12.75" hidden="false" customHeight="true" outlineLevel="0" collapsed="false">
      <c r="A4" s="0" t="n">
        <f aca="false">'Solutions&amp;Grade'!A4</f>
        <v>2</v>
      </c>
      <c r="B4" s="0" t="n">
        <f aca="false">'Solutions&amp;Grade'!B4</f>
        <v>7.19722255894039</v>
      </c>
      <c r="C4" s="0" t="n">
        <f aca="false">ABS(B4-I$3)/I$4</f>
        <v>0.318954593257143</v>
      </c>
      <c r="D4" s="0" t="str">
        <f aca="false">IF(C4&gt;I$5,"Outlier","")</f>
        <v/>
      </c>
      <c r="E4" s="0" t="n">
        <f aca="false">B4</f>
        <v>7.19722255894039</v>
      </c>
      <c r="H4" s="0" t="s">
        <v>11</v>
      </c>
      <c r="I4" s="4" t="n">
        <f aca="false">_xlfn.STDEV.S(B:B)</f>
        <v>0.364938267839206</v>
      </c>
    </row>
    <row r="5" customFormat="false" ht="12.75" hidden="false" customHeight="true" outlineLevel="0" collapsed="false">
      <c r="A5" s="0" t="n">
        <f aca="false">'Solutions&amp;Grade'!A5</f>
        <v>3</v>
      </c>
      <c r="B5" s="0" t="n">
        <f aca="false">'Solutions&amp;Grade'!B5</f>
        <v>6.98001815900995</v>
      </c>
      <c r="C5" s="0" t="n">
        <f aca="false">ABS(B5-I$3)/I$4</f>
        <v>0.276226617024012</v>
      </c>
      <c r="D5" s="0" t="str">
        <f aca="false">IF(C5&gt;I$5,"Outlier","")</f>
        <v/>
      </c>
      <c r="E5" s="0" t="n">
        <f aca="false">B5</f>
        <v>6.98001815900995</v>
      </c>
      <c r="H5" s="0" t="s">
        <v>12</v>
      </c>
      <c r="I5" s="5" t="n">
        <v>3.48</v>
      </c>
    </row>
    <row r="6" customFormat="false" ht="12.75" hidden="false" customHeight="true" outlineLevel="0" collapsed="false">
      <c r="A6" s="0" t="n">
        <f aca="false">'Solutions&amp;Grade'!A6</f>
        <v>4</v>
      </c>
      <c r="B6" s="0" t="n">
        <f aca="false">'Solutions&amp;Grade'!B6</f>
        <v>6.89644435095331</v>
      </c>
      <c r="C6" s="0" t="n">
        <f aca="false">ABS(B6-I$3)/I$4</f>
        <v>0.505234686118769</v>
      </c>
      <c r="D6" s="0" t="str">
        <f aca="false">IF(C6&gt;I$5,"Outlier","")</f>
        <v/>
      </c>
      <c r="E6" s="0" t="n">
        <f aca="false">B6</f>
        <v>6.89644435095331</v>
      </c>
      <c r="G6" s="0" t="s">
        <v>13</v>
      </c>
      <c r="H6" s="0" t="s">
        <v>14</v>
      </c>
      <c r="I6" s="4" t="n">
        <f aca="false">I5*I4+I3</f>
        <v>8.35080899423821</v>
      </c>
    </row>
    <row r="7" customFormat="false" ht="12.75" hidden="false" customHeight="true" outlineLevel="0" collapsed="false">
      <c r="A7" s="0" t="n">
        <f aca="false">'Solutions&amp;Grade'!A7</f>
        <v>5</v>
      </c>
      <c r="B7" s="0" t="n">
        <f aca="false">'Solutions&amp;Grade'!B7</f>
        <v>6.52934141175197</v>
      </c>
      <c r="C7" s="0" t="n">
        <f aca="false">ABS(B7-I$3)/I$4</f>
        <v>1.5111662957988</v>
      </c>
      <c r="D7" s="0" t="str">
        <f aca="false">IF(C7&gt;I$5,"Outlier","")</f>
        <v/>
      </c>
      <c r="E7" s="0" t="n">
        <f aca="false">B7</f>
        <v>6.52934141175197</v>
      </c>
      <c r="H7" s="0" t="s">
        <v>15</v>
      </c>
      <c r="I7" s="4" t="n">
        <f aca="false">I3-I5*I4</f>
        <v>5.81083865007734</v>
      </c>
      <c r="J7" s="0" t="s">
        <v>16</v>
      </c>
    </row>
    <row r="8" customFormat="false" ht="12.75" hidden="false" customHeight="true" outlineLevel="0" collapsed="false">
      <c r="A8" s="0" t="n">
        <f aca="false">'Solutions&amp;Grade'!A8</f>
        <v>6</v>
      </c>
      <c r="B8" s="0" t="n">
        <f aca="false">'Solutions&amp;Grade'!B8</f>
        <v>7.24224009737515</v>
      </c>
      <c r="C8" s="0" t="n">
        <f aca="false">ABS(B8-I$3)/I$4</f>
        <v>0.442311178197656</v>
      </c>
      <c r="D8" s="0" t="str">
        <f aca="false">IF(C8&gt;I$5,"Outlier","")</f>
        <v/>
      </c>
      <c r="E8" s="0" t="n">
        <f aca="false">B8</f>
        <v>7.24224009737515</v>
      </c>
      <c r="H8" s="0" t="s">
        <v>17</v>
      </c>
      <c r="I8" s="0" t="n">
        <v>162</v>
      </c>
      <c r="J8" s="6" t="n">
        <v>325</v>
      </c>
      <c r="K8" s="7" t="n">
        <v>416</v>
      </c>
      <c r="L8" s="7" t="n">
        <v>699</v>
      </c>
      <c r="M8" s="7" t="n">
        <v>921</v>
      </c>
      <c r="N8" s="0" t="s">
        <v>18</v>
      </c>
    </row>
    <row r="9" customFormat="false" ht="12.75" hidden="false" customHeight="true" outlineLevel="0" collapsed="false">
      <c r="A9" s="0" t="n">
        <f aca="false">'Solutions&amp;Grade'!A9</f>
        <v>7</v>
      </c>
      <c r="B9" s="0" t="n">
        <f aca="false">'Solutions&amp;Grade'!B9</f>
        <v>7.70326893809374</v>
      </c>
      <c r="C9" s="0" t="n">
        <f aca="false">ABS(B9-I$3)/I$4</f>
        <v>1.70561755450163</v>
      </c>
      <c r="D9" s="0" t="str">
        <f aca="false">IF(C9&gt;I$5,"Outlier","")</f>
        <v/>
      </c>
      <c r="E9" s="0" t="n">
        <f aca="false">B9</f>
        <v>7.70326893809374</v>
      </c>
      <c r="H9" s="0" t="s">
        <v>19</v>
      </c>
      <c r="I9" s="0" t="n">
        <f aca="false">B164</f>
        <v>8.44279361133822</v>
      </c>
      <c r="J9" s="6" t="n">
        <f aca="false">B327</f>
        <v>5.74123523863616</v>
      </c>
      <c r="K9" s="7" t="n">
        <f aca="false">B418</f>
        <v>8.48910000614603</v>
      </c>
      <c r="L9" s="7" t="n">
        <f aca="false">B701</f>
        <v>5.68466244021739</v>
      </c>
      <c r="M9" s="7" t="n">
        <f aca="false">B923</f>
        <v>8.4890030525776</v>
      </c>
      <c r="N9" s="0" t="s">
        <v>20</v>
      </c>
    </row>
    <row r="10" customFormat="false" ht="12.75" hidden="false" customHeight="true" outlineLevel="0" collapsed="false">
      <c r="A10" s="0" t="n">
        <f aca="false">'Solutions&amp;Grade'!A10</f>
        <v>8</v>
      </c>
      <c r="B10" s="0" t="n">
        <f aca="false">'Solutions&amp;Grade'!B10</f>
        <v>7.20024593293114</v>
      </c>
      <c r="C10" s="0" t="n">
        <f aca="false">ABS(B10-I$3)/I$4</f>
        <v>0.327239210840947</v>
      </c>
      <c r="D10" s="0" t="str">
        <f aca="false">IF(C10&gt;I$5,"Outlier","")</f>
        <v/>
      </c>
      <c r="E10" s="0" t="n">
        <f aca="false">B10</f>
        <v>7.20024593293114</v>
      </c>
      <c r="H10" s="0" t="s">
        <v>21</v>
      </c>
      <c r="I10" s="5" t="n">
        <f aca="false">C164</f>
        <v>3.73205527949879</v>
      </c>
      <c r="J10" s="8" t="n">
        <f aca="false">C327</f>
        <v>3.67072653534885</v>
      </c>
      <c r="K10" s="5" t="n">
        <f aca="false">C418</f>
        <v>3.85894357510556</v>
      </c>
      <c r="L10" s="5" t="n">
        <f aca="false">C701</f>
        <v>3.82574672206079</v>
      </c>
      <c r="M10" s="5" t="n">
        <f aca="false">C923</f>
        <v>3.85867790395793</v>
      </c>
      <c r="N10" s="0" t="s">
        <v>22</v>
      </c>
    </row>
    <row r="11" customFormat="false" ht="12.75" hidden="false" customHeight="true" outlineLevel="0" collapsed="false">
      <c r="A11" s="0" t="n">
        <f aca="false">'Solutions&amp;Grade'!A11</f>
        <v>9</v>
      </c>
      <c r="B11" s="0" t="n">
        <f aca="false">'Solutions&amp;Grade'!B11</f>
        <v>7.04257800198482</v>
      </c>
      <c r="C11" s="0" t="n">
        <f aca="false">ABS(B11-I$3)/I$4</f>
        <v>0.104800793842217</v>
      </c>
      <c r="D11" s="0" t="str">
        <f aca="false">IF(C11&gt;I$5,"Outlier","")</f>
        <v/>
      </c>
      <c r="E11" s="0" t="n">
        <f aca="false">B11</f>
        <v>7.04257800198482</v>
      </c>
      <c r="G11" s="0" t="s">
        <v>23</v>
      </c>
      <c r="H11" s="0" t="s">
        <v>24</v>
      </c>
      <c r="I11" s="4" t="n">
        <f aca="false">AVERAGE(E:E)</f>
        <v>7.07937389729534</v>
      </c>
    </row>
    <row r="12" customFormat="false" ht="12.75" hidden="false" customHeight="true" outlineLevel="0" collapsed="false">
      <c r="A12" s="0" t="n">
        <f aca="false">'Solutions&amp;Grade'!A12</f>
        <v>10</v>
      </c>
      <c r="B12" s="0" t="n">
        <f aca="false">'Solutions&amp;Grade'!B12</f>
        <v>6.63885187321533</v>
      </c>
      <c r="C12" s="0" t="n">
        <f aca="false">ABS(B12-I$3)/I$4</f>
        <v>1.21108688206188</v>
      </c>
      <c r="D12" s="0" t="str">
        <f aca="false">IF(C12&gt;I$5,"Outlier","")</f>
        <v/>
      </c>
      <c r="E12" s="0" t="n">
        <f aca="false">B12</f>
        <v>6.63885187321533</v>
      </c>
      <c r="H12" s="0" t="s">
        <v>25</v>
      </c>
      <c r="I12" s="4" t="n">
        <f aca="false">_xlfn.STDEV.S(E:E)</f>
        <v>0.352455786835677</v>
      </c>
    </row>
    <row r="13" customFormat="false" ht="12.75" hidden="false" customHeight="true" outlineLevel="0" collapsed="false">
      <c r="A13" s="0" t="n">
        <f aca="false">'Solutions&amp;Grade'!A13</f>
        <v>11</v>
      </c>
      <c r="B13" s="0" t="n">
        <f aca="false">'Solutions&amp;Grade'!B13</f>
        <v>6.94560820308262</v>
      </c>
      <c r="C13" s="0" t="n">
        <f aca="false">ABS(B13-I$3)/I$4</f>
        <v>0.370516416038707</v>
      </c>
      <c r="D13" s="0" t="str">
        <f aca="false">IF(C13&gt;I$5,"Outlier","")</f>
        <v/>
      </c>
      <c r="E13" s="0" t="n">
        <f aca="false">B13</f>
        <v>6.94560820308262</v>
      </c>
    </row>
    <row r="14" customFormat="false" ht="12.75" hidden="false" customHeight="true" outlineLevel="0" collapsed="false">
      <c r="A14" s="0" t="n">
        <f aca="false">'Solutions&amp;Grade'!A14</f>
        <v>12</v>
      </c>
      <c r="B14" s="0" t="n">
        <f aca="false">'Solutions&amp;Grade'!B14</f>
        <v>6.84592311380548</v>
      </c>
      <c r="C14" s="0" t="n">
        <f aca="false">ABS(B14-I$3)/I$4</f>
        <v>0.643672448338007</v>
      </c>
      <c r="D14" s="0" t="str">
        <f aca="false">IF(C14&gt;I$5,"Outlier","")</f>
        <v/>
      </c>
      <c r="E14" s="0" t="n">
        <f aca="false">B14</f>
        <v>6.84592311380548</v>
      </c>
    </row>
    <row r="15" customFormat="false" ht="12.75" hidden="false" customHeight="true" outlineLevel="0" collapsed="false">
      <c r="A15" s="0" t="n">
        <f aca="false">'Solutions&amp;Grade'!A15</f>
        <v>13</v>
      </c>
      <c r="B15" s="0" t="n">
        <f aca="false">'Solutions&amp;Grade'!B15</f>
        <v>7.61525193868216</v>
      </c>
      <c r="C15" s="0" t="n">
        <f aca="false">ABS(B15-I$3)/I$4</f>
        <v>1.46443429922745</v>
      </c>
      <c r="D15" s="0" t="str">
        <f aca="false">IF(C15&gt;I$5,"Outlier","")</f>
        <v/>
      </c>
      <c r="E15" s="0" t="n">
        <f aca="false">B15</f>
        <v>7.61525193868216</v>
      </c>
    </row>
    <row r="16" customFormat="false" ht="12.75" hidden="false" customHeight="true" outlineLevel="0" collapsed="false">
      <c r="A16" s="0" t="n">
        <f aca="false">'Solutions&amp;Grade'!A16</f>
        <v>14</v>
      </c>
      <c r="B16" s="0" t="n">
        <f aca="false">'Solutions&amp;Grade'!B16</f>
        <v>7.06966584007244</v>
      </c>
      <c r="C16" s="0" t="n">
        <f aca="false">ABS(B16-I$3)/I$4</f>
        <v>0.0305749850554276</v>
      </c>
      <c r="D16" s="0" t="str">
        <f aca="false">IF(C16&gt;I$5,"Outlier","")</f>
        <v/>
      </c>
      <c r="E16" s="0" t="n">
        <f aca="false">B16</f>
        <v>7.06966584007244</v>
      </c>
    </row>
    <row r="17" customFormat="false" ht="12.75" hidden="false" customHeight="true" outlineLevel="0" collapsed="false">
      <c r="A17" s="0" t="n">
        <f aca="false">'Solutions&amp;Grade'!A17</f>
        <v>15</v>
      </c>
      <c r="B17" s="0" t="n">
        <f aca="false">'Solutions&amp;Grade'!B17</f>
        <v>7.46957442541214</v>
      </c>
      <c r="C17" s="0" t="n">
        <f aca="false">ABS(B17-I$3)/I$4</f>
        <v>1.06525031084339</v>
      </c>
      <c r="D17" s="0" t="str">
        <f aca="false">IF(C17&gt;I$5,"Outlier","")</f>
        <v/>
      </c>
      <c r="E17" s="0" t="n">
        <f aca="false">B17</f>
        <v>7.46957442541214</v>
      </c>
    </row>
    <row r="18" customFormat="false" ht="12.75" hidden="false" customHeight="true" outlineLevel="0" collapsed="false">
      <c r="A18" s="0" t="n">
        <f aca="false">'Solutions&amp;Grade'!A18</f>
        <v>16</v>
      </c>
      <c r="B18" s="0" t="n">
        <f aca="false">'Solutions&amp;Grade'!B18</f>
        <v>7.65520003565096</v>
      </c>
      <c r="C18" s="0" t="n">
        <f aca="false">ABS(B18-I$3)/I$4</f>
        <v>1.57389965402659</v>
      </c>
      <c r="D18" s="0" t="str">
        <f aca="false">IF(C18&gt;I$5,"Outlier","")</f>
        <v/>
      </c>
      <c r="E18" s="0" t="n">
        <f aca="false">B18</f>
        <v>7.65520003565096</v>
      </c>
    </row>
    <row r="19" customFormat="false" ht="12.75" hidden="false" customHeight="true" outlineLevel="0" collapsed="false">
      <c r="A19" s="0" t="n">
        <f aca="false">'Solutions&amp;Grade'!A19</f>
        <v>17</v>
      </c>
      <c r="B19" s="0" t="n">
        <f aca="false">'Solutions&amp;Grade'!B19</f>
        <v>6.75930739280067</v>
      </c>
      <c r="C19" s="0" t="n">
        <f aca="false">ABS(B19-I$3)/I$4</f>
        <v>0.881015935272552</v>
      </c>
      <c r="D19" s="0" t="str">
        <f aca="false">IF(C19&gt;I$5,"Outlier","")</f>
        <v/>
      </c>
      <c r="E19" s="0" t="n">
        <f aca="false">B19</f>
        <v>6.75930739280067</v>
      </c>
    </row>
    <row r="20" customFormat="false" ht="12.75" hidden="false" customHeight="true" outlineLevel="0" collapsed="false">
      <c r="A20" s="0" t="n">
        <f aca="false">'Solutions&amp;Grade'!A20</f>
        <v>18</v>
      </c>
      <c r="B20" s="0" t="n">
        <f aca="false">'Solutions&amp;Grade'!B20</f>
        <v>6.92906800336429</v>
      </c>
      <c r="C20" s="0" t="n">
        <f aca="false">ABS(B20-I$3)/I$4</f>
        <v>0.415839697195977</v>
      </c>
      <c r="D20" s="0" t="str">
        <f aca="false">IF(C20&gt;I$5,"Outlier","")</f>
        <v/>
      </c>
      <c r="E20" s="0" t="n">
        <f aca="false">B20</f>
        <v>6.92906800336429</v>
      </c>
    </row>
    <row r="21" customFormat="false" ht="12.75" hidden="false" customHeight="true" outlineLevel="0" collapsed="false">
      <c r="A21" s="0" t="n">
        <f aca="false">'Solutions&amp;Grade'!A21</f>
        <v>19</v>
      </c>
      <c r="B21" s="0" t="n">
        <f aca="false">'Solutions&amp;Grade'!B21</f>
        <v>7.04023366969861</v>
      </c>
      <c r="C21" s="0" t="n">
        <f aca="false">ABS(B21-I$3)/I$4</f>
        <v>0.111224708495203</v>
      </c>
      <c r="D21" s="0" t="str">
        <f aca="false">IF(C21&gt;I$5,"Outlier","")</f>
        <v/>
      </c>
      <c r="E21" s="0" t="n">
        <f aca="false">B21</f>
        <v>7.04023366969861</v>
      </c>
    </row>
    <row r="22" customFormat="false" ht="12.75" hidden="false" customHeight="true" outlineLevel="0" collapsed="false">
      <c r="A22" s="0" t="n">
        <f aca="false">'Solutions&amp;Grade'!A22</f>
        <v>20</v>
      </c>
      <c r="B22" s="0" t="n">
        <f aca="false">'Solutions&amp;Grade'!B22</f>
        <v>7.349866277474</v>
      </c>
      <c r="C22" s="0" t="n">
        <f aca="false">ABS(B22-I$3)/I$4</f>
        <v>0.737227303974498</v>
      </c>
      <c r="D22" s="0" t="str">
        <f aca="false">IF(C22&gt;I$5,"Outlier","")</f>
        <v/>
      </c>
      <c r="E22" s="0" t="n">
        <f aca="false">B22</f>
        <v>7.349866277474</v>
      </c>
    </row>
    <row r="23" customFormat="false" ht="12.75" hidden="false" customHeight="true" outlineLevel="0" collapsed="false">
      <c r="A23" s="0" t="n">
        <f aca="false">'Solutions&amp;Grade'!A23</f>
        <v>21</v>
      </c>
      <c r="B23" s="0" t="n">
        <f aca="false">'Solutions&amp;Grade'!B23</f>
        <v>7.18528531820137</v>
      </c>
      <c r="C23" s="0" t="n">
        <f aca="false">ABS(B23-I$3)/I$4</f>
        <v>0.286244291841764</v>
      </c>
      <c r="D23" s="0" t="str">
        <f aca="false">IF(C23&gt;I$5,"Outlier","")</f>
        <v/>
      </c>
      <c r="E23" s="0" t="n">
        <f aca="false">B23</f>
        <v>7.18528531820137</v>
      </c>
    </row>
    <row r="24" customFormat="false" ht="12.75" hidden="false" customHeight="true" outlineLevel="0" collapsed="false">
      <c r="A24" s="0" t="n">
        <f aca="false">'Solutions&amp;Grade'!A24</f>
        <v>22</v>
      </c>
      <c r="B24" s="0" t="n">
        <f aca="false">'Solutions&amp;Grade'!B24</f>
        <v>7.12426503293471</v>
      </c>
      <c r="C24" s="0" t="n">
        <f aca="false">ABS(B24-I$3)/I$4</f>
        <v>0.119037148485827</v>
      </c>
      <c r="D24" s="0" t="str">
        <f aca="false">IF(C24&gt;I$5,"Outlier","")</f>
        <v/>
      </c>
      <c r="E24" s="0" t="n">
        <f aca="false">B24</f>
        <v>7.12426503293471</v>
      </c>
    </row>
    <row r="25" customFormat="false" ht="12.75" hidden="false" customHeight="true" outlineLevel="0" collapsed="false">
      <c r="A25" s="0" t="n">
        <f aca="false">'Solutions&amp;Grade'!A25</f>
        <v>23</v>
      </c>
      <c r="B25" s="0" t="n">
        <f aca="false">'Solutions&amp;Grade'!B25</f>
        <v>7.16574330467418</v>
      </c>
      <c r="C25" s="0" t="n">
        <f aca="false">ABS(B25-I$3)/I$4</f>
        <v>0.23269547208411</v>
      </c>
      <c r="D25" s="0" t="str">
        <f aca="false">IF(C25&gt;I$5,"Outlier","")</f>
        <v/>
      </c>
      <c r="E25" s="0" t="n">
        <f aca="false">B25</f>
        <v>7.16574330467418</v>
      </c>
    </row>
    <row r="26" customFormat="false" ht="12.75" hidden="false" customHeight="true" outlineLevel="0" collapsed="false">
      <c r="A26" s="0" t="n">
        <f aca="false">'Solutions&amp;Grade'!A26</f>
        <v>24</v>
      </c>
      <c r="B26" s="0" t="n">
        <f aca="false">'Solutions&amp;Grade'!B26</f>
        <v>6.50220911073506</v>
      </c>
      <c r="C26" s="0" t="n">
        <f aca="false">ABS(B26-I$3)/I$4</f>
        <v>1.58551394143641</v>
      </c>
      <c r="D26" s="0" t="str">
        <f aca="false">IF(C26&gt;I$5,"Outlier","")</f>
        <v/>
      </c>
      <c r="E26" s="0" t="n">
        <f aca="false">B26</f>
        <v>6.50220911073506</v>
      </c>
    </row>
    <row r="27" customFormat="false" ht="12.75" hidden="false" customHeight="true" outlineLevel="0" collapsed="false">
      <c r="A27" s="0" t="n">
        <f aca="false">'Solutions&amp;Grade'!A27</f>
        <v>25</v>
      </c>
      <c r="B27" s="0" t="n">
        <f aca="false">'Solutions&amp;Grade'!B27</f>
        <v>7.22121007153737</v>
      </c>
      <c r="C27" s="0" t="n">
        <f aca="false">ABS(B27-I$3)/I$4</f>
        <v>0.384684922770155</v>
      </c>
      <c r="D27" s="0" t="str">
        <f aca="false">IF(C27&gt;I$5,"Outlier","")</f>
        <v/>
      </c>
      <c r="E27" s="0" t="n">
        <f aca="false">B27</f>
        <v>7.22121007153737</v>
      </c>
    </row>
    <row r="28" customFormat="false" ht="12.75" hidden="false" customHeight="true" outlineLevel="0" collapsed="false">
      <c r="A28" s="0" t="n">
        <f aca="false">'Solutions&amp;Grade'!A28</f>
        <v>26</v>
      </c>
      <c r="B28" s="0" t="n">
        <f aca="false">'Solutions&amp;Grade'!B28</f>
        <v>7.65177168932698</v>
      </c>
      <c r="C28" s="0" t="n">
        <f aca="false">ABS(B28-I$3)/I$4</f>
        <v>1.5645053355182</v>
      </c>
      <c r="D28" s="0" t="str">
        <f aca="false">IF(C28&gt;I$5,"Outlier","")</f>
        <v/>
      </c>
      <c r="E28" s="0" t="n">
        <f aca="false">B28</f>
        <v>7.65177168932698</v>
      </c>
    </row>
    <row r="29" customFormat="false" ht="12.75" hidden="false" customHeight="true" outlineLevel="0" collapsed="false">
      <c r="A29" s="0" t="n">
        <f aca="false">'Solutions&amp;Grade'!A29</f>
        <v>27</v>
      </c>
      <c r="B29" s="0" t="n">
        <f aca="false">'Solutions&amp;Grade'!B29</f>
        <v>7.51582374160524</v>
      </c>
      <c r="C29" s="0" t="n">
        <f aca="false">ABS(B29-I$3)/I$4</f>
        <v>1.19198220023099</v>
      </c>
      <c r="D29" s="0" t="str">
        <f aca="false">IF(C29&gt;I$5,"Outlier","")</f>
        <v/>
      </c>
      <c r="E29" s="0" t="n">
        <f aca="false">B29</f>
        <v>7.51582374160524</v>
      </c>
    </row>
    <row r="30" customFormat="false" ht="12.75" hidden="false" customHeight="true" outlineLevel="0" collapsed="false">
      <c r="A30" s="0" t="n">
        <f aca="false">'Solutions&amp;Grade'!A30</f>
        <v>28</v>
      </c>
      <c r="B30" s="0" t="n">
        <f aca="false">'Solutions&amp;Grade'!B30</f>
        <v>7.43051229468397</v>
      </c>
      <c r="C30" s="0" t="n">
        <f aca="false">ABS(B30-I$3)/I$4</f>
        <v>0.958212671410703</v>
      </c>
      <c r="D30" s="0" t="str">
        <f aca="false">IF(C30&gt;I$5,"Outlier","")</f>
        <v/>
      </c>
      <c r="E30" s="0" t="n">
        <f aca="false">B30</f>
        <v>7.43051229468397</v>
      </c>
    </row>
    <row r="31" customFormat="false" ht="12.75" hidden="false" customHeight="true" outlineLevel="0" collapsed="false">
      <c r="A31" s="0" t="n">
        <f aca="false">'Solutions&amp;Grade'!A31</f>
        <v>29</v>
      </c>
      <c r="B31" s="0" t="n">
        <f aca="false">'Solutions&amp;Grade'!B31</f>
        <v>7.31456464768728</v>
      </c>
      <c r="C31" s="0" t="n">
        <f aca="false">ABS(B31-I$3)/I$4</f>
        <v>0.640494149636553</v>
      </c>
      <c r="D31" s="0" t="str">
        <f aca="false">IF(C31&gt;I$5,"Outlier","")</f>
        <v/>
      </c>
      <c r="E31" s="0" t="n">
        <f aca="false">B31</f>
        <v>7.31456464768728</v>
      </c>
    </row>
    <row r="32" customFormat="false" ht="12.75" hidden="false" customHeight="true" outlineLevel="0" collapsed="false">
      <c r="A32" s="0" t="n">
        <f aca="false">'Solutions&amp;Grade'!A32</f>
        <v>30</v>
      </c>
      <c r="B32" s="0" t="n">
        <f aca="false">'Solutions&amp;Grade'!B32</f>
        <v>7.36065113239306</v>
      </c>
      <c r="C32" s="0" t="n">
        <f aca="false">ABS(B32-I$3)/I$4</f>
        <v>0.766779849896649</v>
      </c>
      <c r="D32" s="0" t="str">
        <f aca="false">IF(C32&gt;I$5,"Outlier","")</f>
        <v/>
      </c>
      <c r="E32" s="0" t="n">
        <f aca="false">B32</f>
        <v>7.36065113239306</v>
      </c>
    </row>
    <row r="33" customFormat="false" ht="12.75" hidden="false" customHeight="true" outlineLevel="0" collapsed="false">
      <c r="A33" s="0" t="n">
        <f aca="false">'Solutions&amp;Grade'!A33</f>
        <v>31</v>
      </c>
      <c r="B33" s="0" t="n">
        <f aca="false">'Solutions&amp;Grade'!B33</f>
        <v>7.17739780269394</v>
      </c>
      <c r="C33" s="0" t="n">
        <f aca="false">ABS(B33-I$3)/I$4</f>
        <v>0.264631004876452</v>
      </c>
      <c r="D33" s="0" t="str">
        <f aca="false">IF(C33&gt;I$5,"Outlier","")</f>
        <v/>
      </c>
      <c r="E33" s="0" t="n">
        <f aca="false">B33</f>
        <v>7.17739780269394</v>
      </c>
    </row>
    <row r="34" customFormat="false" ht="12.75" hidden="false" customHeight="true" outlineLevel="0" collapsed="false">
      <c r="A34" s="0" t="n">
        <f aca="false">'Solutions&amp;Grade'!A34</f>
        <v>32</v>
      </c>
      <c r="B34" s="0" t="n">
        <f aca="false">'Solutions&amp;Grade'!B34</f>
        <v>7.57482767356667</v>
      </c>
      <c r="C34" s="0" t="n">
        <f aca="false">ABS(B34-I$3)/I$4</f>
        <v>1.35366415348516</v>
      </c>
      <c r="D34" s="0" t="str">
        <f aca="false">IF(C34&gt;I$5,"Outlier","")</f>
        <v/>
      </c>
      <c r="E34" s="0" t="n">
        <f aca="false">B34</f>
        <v>7.57482767356667</v>
      </c>
    </row>
    <row r="35" customFormat="false" ht="12.75" hidden="false" customHeight="true" outlineLevel="0" collapsed="false">
      <c r="A35" s="0" t="n">
        <f aca="false">'Solutions&amp;Grade'!A35</f>
        <v>33</v>
      </c>
      <c r="B35" s="0" t="n">
        <f aca="false">'Solutions&amp;Grade'!B35</f>
        <v>6.88639546432742</v>
      </c>
      <c r="C35" s="0" t="n">
        <f aca="false">ABS(B35-I$3)/I$4</f>
        <v>0.532770539471142</v>
      </c>
      <c r="D35" s="0" t="str">
        <f aca="false">IF(C35&gt;I$5,"Outlier","")</f>
        <v/>
      </c>
      <c r="E35" s="0" t="n">
        <f aca="false">B35</f>
        <v>6.88639546432742</v>
      </c>
      <c r="G35" s="9" t="s">
        <v>26</v>
      </c>
      <c r="H35" s="9"/>
      <c r="I35" s="9"/>
      <c r="J35" s="9"/>
      <c r="K35" s="9"/>
      <c r="L35" s="9"/>
      <c r="M35" s="9"/>
    </row>
    <row r="36" customFormat="false" ht="12.75" hidden="false" customHeight="true" outlineLevel="0" collapsed="false">
      <c r="A36" s="0" t="n">
        <f aca="false">'Solutions&amp;Grade'!A36</f>
        <v>34</v>
      </c>
      <c r="B36" s="0" t="n">
        <f aca="false">'Solutions&amp;Grade'!B36</f>
        <v>6.51462191030708</v>
      </c>
      <c r="C36" s="0" t="n">
        <f aca="false">ABS(B36-I$3)/I$4</f>
        <v>1.55150051871286</v>
      </c>
      <c r="D36" s="0" t="str">
        <f aca="false">IF(C36&gt;I$5,"Outlier","")</f>
        <v/>
      </c>
      <c r="E36" s="0" t="n">
        <f aca="false">B36</f>
        <v>6.51462191030708</v>
      </c>
      <c r="G36" s="9"/>
      <c r="H36" s="9"/>
      <c r="I36" s="9"/>
      <c r="J36" s="9"/>
      <c r="K36" s="9"/>
      <c r="L36" s="9"/>
      <c r="M36" s="9"/>
    </row>
    <row r="37" customFormat="false" ht="12.75" hidden="false" customHeight="true" outlineLevel="0" collapsed="false">
      <c r="A37" s="0" t="n">
        <f aca="false">'Solutions&amp;Grade'!A37</f>
        <v>35</v>
      </c>
      <c r="B37" s="0" t="n">
        <f aca="false">'Solutions&amp;Grade'!B37</f>
        <v>6.72335765510721</v>
      </c>
      <c r="C37" s="0" t="n">
        <f aca="false">ABS(B37-I$3)/I$4</f>
        <v>0.979525028074247</v>
      </c>
      <c r="D37" s="0" t="str">
        <f aca="false">IF(C37&gt;I$5,"Outlier","")</f>
        <v/>
      </c>
      <c r="E37" s="0" t="n">
        <f aca="false">B37</f>
        <v>6.72335765510721</v>
      </c>
      <c r="G37" s="9"/>
      <c r="H37" s="9"/>
      <c r="I37" s="9"/>
      <c r="J37" s="9"/>
      <c r="K37" s="9"/>
      <c r="L37" s="9"/>
      <c r="M37" s="9"/>
    </row>
    <row r="38" customFormat="false" ht="12.75" hidden="false" customHeight="true" outlineLevel="0" collapsed="false">
      <c r="A38" s="0" t="n">
        <f aca="false">'Solutions&amp;Grade'!A38</f>
        <v>36</v>
      </c>
      <c r="B38" s="0" t="n">
        <f aca="false">'Solutions&amp;Grade'!B38</f>
        <v>7.70637815914194</v>
      </c>
      <c r="C38" s="0" t="n">
        <f aca="false">ABS(B38-I$3)/I$4</f>
        <v>1.71413740928861</v>
      </c>
      <c r="D38" s="0" t="str">
        <f aca="false">IF(C38&gt;I$5,"Outlier","")</f>
        <v/>
      </c>
      <c r="E38" s="0" t="n">
        <f aca="false">B38</f>
        <v>7.70637815914194</v>
      </c>
    </row>
    <row r="39" customFormat="false" ht="12.75" hidden="false" customHeight="true" outlineLevel="0" collapsed="false">
      <c r="A39" s="0" t="n">
        <f aca="false">'Solutions&amp;Grade'!A39</f>
        <v>37</v>
      </c>
      <c r="B39" s="0" t="n">
        <f aca="false">'Solutions&amp;Grade'!B39</f>
        <v>7.73997778462134</v>
      </c>
      <c r="C39" s="0" t="n">
        <f aca="false">ABS(B39-I$3)/I$4</f>
        <v>1.80620674933986</v>
      </c>
      <c r="D39" s="0" t="str">
        <f aca="false">IF(C39&gt;I$5,"Outlier","")</f>
        <v/>
      </c>
      <c r="E39" s="0" t="n">
        <f aca="false">B39</f>
        <v>7.73997778462134</v>
      </c>
    </row>
    <row r="40" customFormat="false" ht="12.75" hidden="false" customHeight="true" outlineLevel="0" collapsed="false">
      <c r="A40" s="0" t="n">
        <f aca="false">'Solutions&amp;Grade'!A40</f>
        <v>38</v>
      </c>
      <c r="B40" s="0" t="n">
        <f aca="false">'Solutions&amp;Grade'!B40</f>
        <v>6.86534438298202</v>
      </c>
      <c r="C40" s="0" t="n">
        <f aca="false">ABS(B40-I$3)/I$4</f>
        <v>0.590454490979006</v>
      </c>
      <c r="D40" s="0" t="str">
        <f aca="false">IF(C40&gt;I$5,"Outlier","")</f>
        <v/>
      </c>
      <c r="E40" s="0" t="n">
        <f aca="false">B40</f>
        <v>6.86534438298202</v>
      </c>
    </row>
    <row r="41" customFormat="false" ht="12.75" hidden="false" customHeight="true" outlineLevel="0" collapsed="false">
      <c r="A41" s="0" t="n">
        <f aca="false">'Solutions&amp;Grade'!A41</f>
        <v>39</v>
      </c>
      <c r="B41" s="0" t="n">
        <f aca="false">'Solutions&amp;Grade'!B41</f>
        <v>7.51009404742138</v>
      </c>
      <c r="C41" s="0" t="n">
        <f aca="false">ABS(B41-I$3)/I$4</f>
        <v>1.17628175254217</v>
      </c>
      <c r="D41" s="0" t="str">
        <f aca="false">IF(C41&gt;I$5,"Outlier","")</f>
        <v/>
      </c>
      <c r="E41" s="0" t="n">
        <f aca="false">B41</f>
        <v>7.51009404742138</v>
      </c>
    </row>
    <row r="42" customFormat="false" ht="12.75" hidden="false" customHeight="true" outlineLevel="0" collapsed="false">
      <c r="A42" s="0" t="n">
        <f aca="false">'Solutions&amp;Grade'!A42</f>
        <v>40</v>
      </c>
      <c r="B42" s="0" t="n">
        <f aca="false">'Solutions&amp;Grade'!B42</f>
        <v>7.18180676880342</v>
      </c>
      <c r="C42" s="0" t="n">
        <f aca="false">ABS(B42-I$3)/I$4</f>
        <v>0.276712407398546</v>
      </c>
      <c r="D42" s="0" t="str">
        <f aca="false">IF(C42&gt;I$5,"Outlier","")</f>
        <v/>
      </c>
      <c r="E42" s="0" t="n">
        <f aca="false">B42</f>
        <v>7.18180676880342</v>
      </c>
    </row>
    <row r="43" customFormat="false" ht="12.75" hidden="false" customHeight="true" outlineLevel="0" collapsed="false">
      <c r="A43" s="0" t="n">
        <f aca="false">'Solutions&amp;Grade'!A43</f>
        <v>41</v>
      </c>
      <c r="B43" s="0" t="n">
        <f aca="false">'Solutions&amp;Grade'!B43</f>
        <v>6.63620445360519</v>
      </c>
      <c r="C43" s="0" t="n">
        <f aca="false">ABS(B43-I$3)/I$4</f>
        <v>1.21834131340943</v>
      </c>
      <c r="D43" s="0" t="str">
        <f aca="false">IF(C43&gt;I$5,"Outlier","")</f>
        <v/>
      </c>
      <c r="E43" s="0" t="n">
        <f aca="false">B43</f>
        <v>6.63620445360519</v>
      </c>
    </row>
    <row r="44" customFormat="false" ht="12.75" hidden="false" customHeight="true" outlineLevel="0" collapsed="false">
      <c r="A44" s="0" t="n">
        <f aca="false">'Solutions&amp;Grade'!A44</f>
        <v>42</v>
      </c>
      <c r="B44" s="0" t="n">
        <f aca="false">'Solutions&amp;Grade'!B44</f>
        <v>7.43269237673151</v>
      </c>
      <c r="C44" s="0" t="n">
        <f aca="false">ABS(B44-I$3)/I$4</f>
        <v>0.964186509288666</v>
      </c>
      <c r="D44" s="0" t="str">
        <f aca="false">IF(C44&gt;I$5,"Outlier","")</f>
        <v/>
      </c>
      <c r="E44" s="0" t="n">
        <f aca="false">B44</f>
        <v>7.43269237673151</v>
      </c>
    </row>
    <row r="45" customFormat="false" ht="12.75" hidden="false" customHeight="true" outlineLevel="0" collapsed="false">
      <c r="A45" s="0" t="n">
        <f aca="false">'Solutions&amp;Grade'!A45</f>
        <v>43</v>
      </c>
      <c r="B45" s="0" t="n">
        <f aca="false">'Solutions&amp;Grade'!B45</f>
        <v>7.10068489914857</v>
      </c>
      <c r="C45" s="0" t="n">
        <f aca="false">ABS(B45-I$3)/I$4</f>
        <v>0.0544231141019826</v>
      </c>
      <c r="D45" s="0" t="str">
        <f aca="false">IF(C45&gt;I$5,"Outlier","")</f>
        <v/>
      </c>
      <c r="E45" s="0" t="n">
        <f aca="false">B45</f>
        <v>7.10068489914857</v>
      </c>
    </row>
    <row r="46" customFormat="false" ht="12.75" hidden="false" customHeight="true" outlineLevel="0" collapsed="false">
      <c r="A46" s="0" t="n">
        <f aca="false">'Solutions&amp;Grade'!A46</f>
        <v>44</v>
      </c>
      <c r="B46" s="0" t="n">
        <f aca="false">'Solutions&amp;Grade'!B46</f>
        <v>7.30556893076153</v>
      </c>
      <c r="C46" s="0" t="n">
        <f aca="false">ABS(B46-I$3)/I$4</f>
        <v>0.615844180810264</v>
      </c>
      <c r="D46" s="0" t="str">
        <f aca="false">IF(C46&gt;I$5,"Outlier","")</f>
        <v/>
      </c>
      <c r="E46" s="0" t="n">
        <f aca="false">B46</f>
        <v>7.30556893076153</v>
      </c>
    </row>
    <row r="47" customFormat="false" ht="12.75" hidden="false" customHeight="true" outlineLevel="0" collapsed="false">
      <c r="A47" s="0" t="n">
        <f aca="false">'Solutions&amp;Grade'!A47</f>
        <v>45</v>
      </c>
      <c r="B47" s="0" t="n">
        <f aca="false">'Solutions&amp;Grade'!B47</f>
        <v>7.0317384186296</v>
      </c>
      <c r="C47" s="0" t="n">
        <f aca="false">ABS(B47-I$3)/I$4</f>
        <v>0.134503306049008</v>
      </c>
      <c r="D47" s="0" t="str">
        <f aca="false">IF(C47&gt;I$5,"Outlier","")</f>
        <v/>
      </c>
      <c r="E47" s="0" t="n">
        <f aca="false">B47</f>
        <v>7.0317384186296</v>
      </c>
    </row>
    <row r="48" customFormat="false" ht="12.75" hidden="false" customHeight="true" outlineLevel="0" collapsed="false">
      <c r="A48" s="0" t="n">
        <f aca="false">'Solutions&amp;Grade'!A48</f>
        <v>46</v>
      </c>
      <c r="B48" s="0" t="n">
        <f aca="false">'Solutions&amp;Grade'!B48</f>
        <v>7.45481652378516</v>
      </c>
      <c r="C48" s="0" t="n">
        <f aca="false">ABS(B48-I$3)/I$4</f>
        <v>1.02481086415463</v>
      </c>
      <c r="D48" s="0" t="str">
        <f aca="false">IF(C48&gt;I$5,"Outlier","")</f>
        <v/>
      </c>
      <c r="E48" s="0" t="n">
        <f aca="false">B48</f>
        <v>7.45481652378516</v>
      </c>
    </row>
    <row r="49" customFormat="false" ht="12.75" hidden="false" customHeight="true" outlineLevel="0" collapsed="false">
      <c r="A49" s="0" t="n">
        <f aca="false">'Solutions&amp;Grade'!A49</f>
        <v>47</v>
      </c>
      <c r="B49" s="0" t="n">
        <f aca="false">'Solutions&amp;Grade'!B49</f>
        <v>7.1357201087297</v>
      </c>
      <c r="C49" s="0" t="n">
        <f aca="false">ABS(B49-I$3)/I$4</f>
        <v>0.150426226597078</v>
      </c>
      <c r="D49" s="0" t="str">
        <f aca="false">IF(C49&gt;I$5,"Outlier","")</f>
        <v/>
      </c>
      <c r="E49" s="0" t="n">
        <f aca="false">B49</f>
        <v>7.1357201087297</v>
      </c>
    </row>
    <row r="50" customFormat="false" ht="12.75" hidden="false" customHeight="true" outlineLevel="0" collapsed="false">
      <c r="A50" s="0" t="n">
        <f aca="false">'Solutions&amp;Grade'!A50</f>
        <v>48</v>
      </c>
      <c r="B50" s="0" t="n">
        <f aca="false">'Solutions&amp;Grade'!B50</f>
        <v>7.23145680311439</v>
      </c>
      <c r="C50" s="0" t="n">
        <f aca="false">ABS(B50-I$3)/I$4</f>
        <v>0.412762908774986</v>
      </c>
      <c r="D50" s="0" t="str">
        <f aca="false">IF(C50&gt;I$5,"Outlier","")</f>
        <v/>
      </c>
      <c r="E50" s="0" t="n">
        <f aca="false">B50</f>
        <v>7.23145680311439</v>
      </c>
    </row>
    <row r="51" customFormat="false" ht="12.75" hidden="false" customHeight="true" outlineLevel="0" collapsed="false">
      <c r="A51" s="0" t="n">
        <f aca="false">'Solutions&amp;Grade'!A51</f>
        <v>49</v>
      </c>
      <c r="B51" s="0" t="n">
        <f aca="false">'Solutions&amp;Grade'!B51</f>
        <v>6.58209674600472</v>
      </c>
      <c r="C51" s="0" t="n">
        <f aca="false">ABS(B51-I$3)/I$4</f>
        <v>1.36660668420995</v>
      </c>
      <c r="D51" s="0" t="str">
        <f aca="false">IF(C51&gt;I$5,"Outlier","")</f>
        <v/>
      </c>
      <c r="E51" s="0" t="n">
        <f aca="false">B51</f>
        <v>6.58209674600472</v>
      </c>
    </row>
    <row r="52" customFormat="false" ht="12.75" hidden="false" customHeight="true" outlineLevel="0" collapsed="false">
      <c r="A52" s="0" t="n">
        <f aca="false">'Solutions&amp;Grade'!A52</f>
        <v>50</v>
      </c>
      <c r="B52" s="0" t="n">
        <f aca="false">'Solutions&amp;Grade'!B52</f>
        <v>7.40529242445605</v>
      </c>
      <c r="C52" s="0" t="n">
        <f aca="false">ABS(B52-I$3)/I$4</f>
        <v>0.889105448489819</v>
      </c>
      <c r="D52" s="0" t="str">
        <f aca="false">IF(C52&gt;I$5,"Outlier","")</f>
        <v/>
      </c>
      <c r="E52" s="0" t="n">
        <f aca="false">B52</f>
        <v>7.40529242445605</v>
      </c>
    </row>
    <row r="53" customFormat="false" ht="12.75" hidden="false" customHeight="true" outlineLevel="0" collapsed="false">
      <c r="A53" s="0" t="n">
        <f aca="false">'Solutions&amp;Grade'!A53</f>
        <v>51</v>
      </c>
      <c r="B53" s="0" t="n">
        <f aca="false">'Solutions&amp;Grade'!B53</f>
        <v>7.75918905842274</v>
      </c>
      <c r="C53" s="0" t="n">
        <f aca="false">ABS(B53-I$3)/I$4</f>
        <v>1.85884927958242</v>
      </c>
      <c r="D53" s="0" t="str">
        <f aca="false">IF(C53&gt;I$5,"Outlier","")</f>
        <v/>
      </c>
      <c r="E53" s="0" t="n">
        <f aca="false">B53</f>
        <v>7.75918905842274</v>
      </c>
    </row>
    <row r="54" customFormat="false" ht="12.75" hidden="false" customHeight="true" outlineLevel="0" collapsed="false">
      <c r="A54" s="0" t="n">
        <f aca="false">'Solutions&amp;Grade'!A54</f>
        <v>52</v>
      </c>
      <c r="B54" s="0" t="n">
        <f aca="false">'Solutions&amp;Grade'!B54</f>
        <v>6.84173521146665</v>
      </c>
      <c r="C54" s="0" t="n">
        <f aca="false">ABS(B54-I$3)/I$4</f>
        <v>0.655148094242815</v>
      </c>
      <c r="D54" s="0" t="str">
        <f aca="false">IF(C54&gt;I$5,"Outlier","")</f>
        <v/>
      </c>
      <c r="E54" s="0" t="n">
        <f aca="false">B54</f>
        <v>6.84173521146665</v>
      </c>
    </row>
    <row r="55" customFormat="false" ht="12.75" hidden="false" customHeight="true" outlineLevel="0" collapsed="false">
      <c r="A55" s="0" t="n">
        <f aca="false">'Solutions&amp;Grade'!A55</f>
        <v>53</v>
      </c>
      <c r="B55" s="0" t="n">
        <f aca="false">'Solutions&amp;Grade'!B55</f>
        <v>7.71041075105254</v>
      </c>
      <c r="C55" s="0" t="n">
        <f aca="false">ABS(B55-I$3)/I$4</f>
        <v>1.72518747519284</v>
      </c>
      <c r="D55" s="0" t="str">
        <f aca="false">IF(C55&gt;I$5,"Outlier","")</f>
        <v/>
      </c>
      <c r="E55" s="0" t="n">
        <f aca="false">B55</f>
        <v>7.71041075105254</v>
      </c>
    </row>
    <row r="56" customFormat="false" ht="12.75" hidden="false" customHeight="true" outlineLevel="0" collapsed="false">
      <c r="A56" s="0" t="n">
        <f aca="false">'Solutions&amp;Grade'!A56</f>
        <v>54</v>
      </c>
      <c r="B56" s="0" t="n">
        <f aca="false">'Solutions&amp;Grade'!B56</f>
        <v>6.68097790291116</v>
      </c>
      <c r="C56" s="0" t="n">
        <f aca="false">ABS(B56-I$3)/I$4</f>
        <v>1.09565357893019</v>
      </c>
      <c r="D56" s="0" t="str">
        <f aca="false">IF(C56&gt;I$5,"Outlier","")</f>
        <v/>
      </c>
      <c r="E56" s="0" t="n">
        <f aca="false">B56</f>
        <v>6.68097790291116</v>
      </c>
    </row>
    <row r="57" customFormat="false" ht="12.75" hidden="false" customHeight="true" outlineLevel="0" collapsed="false">
      <c r="A57" s="0" t="n">
        <f aca="false">'Solutions&amp;Grade'!A57</f>
        <v>55</v>
      </c>
      <c r="B57" s="0" t="n">
        <f aca="false">'Solutions&amp;Grade'!B57</f>
        <v>7.35388137064816</v>
      </c>
      <c r="C57" s="0" t="n">
        <f aca="false">ABS(B57-I$3)/I$4</f>
        <v>0.748229420025349</v>
      </c>
      <c r="D57" s="0" t="str">
        <f aca="false">IF(C57&gt;I$5,"Outlier","")</f>
        <v/>
      </c>
      <c r="E57" s="0" t="n">
        <f aca="false">B57</f>
        <v>7.35388137064816</v>
      </c>
    </row>
    <row r="58" customFormat="false" ht="12.75" hidden="false" customHeight="true" outlineLevel="0" collapsed="false">
      <c r="A58" s="0" t="n">
        <f aca="false">'Solutions&amp;Grade'!A58</f>
        <v>56</v>
      </c>
      <c r="B58" s="0" t="n">
        <f aca="false">'Solutions&amp;Grade'!B58</f>
        <v>7.56866486265799</v>
      </c>
      <c r="C58" s="0" t="n">
        <f aca="false">ABS(B58-I$3)/I$4</f>
        <v>1.33677688390618</v>
      </c>
      <c r="D58" s="0" t="str">
        <f aca="false">IF(C58&gt;I$5,"Outlier","")</f>
        <v/>
      </c>
      <c r="E58" s="0" t="n">
        <f aca="false">B58</f>
        <v>7.56866486265799</v>
      </c>
    </row>
    <row r="59" customFormat="false" ht="12.75" hidden="false" customHeight="true" outlineLevel="0" collapsed="false">
      <c r="A59" s="0" t="n">
        <f aca="false">'Solutions&amp;Grade'!A59</f>
        <v>57</v>
      </c>
      <c r="B59" s="0" t="n">
        <f aca="false">'Solutions&amp;Grade'!B59</f>
        <v>6.57510263526902</v>
      </c>
      <c r="C59" s="0" t="n">
        <f aca="false">ABS(B59-I$3)/I$4</f>
        <v>1.38577187282421</v>
      </c>
      <c r="D59" s="0" t="str">
        <f aca="false">IF(C59&gt;I$5,"Outlier","")</f>
        <v/>
      </c>
      <c r="E59" s="0" t="n">
        <f aca="false">B59</f>
        <v>6.57510263526902</v>
      </c>
    </row>
    <row r="60" customFormat="false" ht="12.75" hidden="false" customHeight="true" outlineLevel="0" collapsed="false">
      <c r="A60" s="0" t="n">
        <f aca="false">'Solutions&amp;Grade'!A60</f>
        <v>58</v>
      </c>
      <c r="B60" s="0" t="n">
        <f aca="false">'Solutions&amp;Grade'!B60</f>
        <v>6.53106635082269</v>
      </c>
      <c r="C60" s="0" t="n">
        <f aca="false">ABS(B60-I$3)/I$4</f>
        <v>1.50643963591484</v>
      </c>
      <c r="D60" s="0" t="str">
        <f aca="false">IF(C60&gt;I$5,"Outlier","")</f>
        <v/>
      </c>
      <c r="E60" s="0" t="n">
        <f aca="false">B60</f>
        <v>6.53106635082269</v>
      </c>
    </row>
    <row r="61" customFormat="false" ht="12.75" hidden="false" customHeight="true" outlineLevel="0" collapsed="false">
      <c r="A61" s="0" t="n">
        <f aca="false">'Solutions&amp;Grade'!A61</f>
        <v>59</v>
      </c>
      <c r="B61" s="0" t="n">
        <f aca="false">'Solutions&amp;Grade'!B61</f>
        <v>6.93511223091998</v>
      </c>
      <c r="C61" s="0" t="n">
        <f aca="false">ABS(B61-I$3)/I$4</f>
        <v>0.39927736847262</v>
      </c>
      <c r="D61" s="0" t="str">
        <f aca="false">IF(C61&gt;I$5,"Outlier","")</f>
        <v/>
      </c>
      <c r="E61" s="0" t="n">
        <f aca="false">B61</f>
        <v>6.93511223091998</v>
      </c>
    </row>
    <row r="62" customFormat="false" ht="12.75" hidden="false" customHeight="true" outlineLevel="0" collapsed="false">
      <c r="A62" s="0" t="n">
        <f aca="false">'Solutions&amp;Grade'!A62</f>
        <v>60</v>
      </c>
      <c r="B62" s="0" t="n">
        <f aca="false">'Solutions&amp;Grade'!B62</f>
        <v>6.76680713935352</v>
      </c>
      <c r="C62" s="0" t="n">
        <f aca="false">ABS(B62-I$3)/I$4</f>
        <v>0.860465208714719</v>
      </c>
      <c r="D62" s="0" t="str">
        <f aca="false">IF(C62&gt;I$5,"Outlier","")</f>
        <v/>
      </c>
      <c r="E62" s="0" t="n">
        <f aca="false">B62</f>
        <v>6.76680713935352</v>
      </c>
    </row>
    <row r="63" customFormat="false" ht="12.75" hidden="false" customHeight="true" outlineLevel="0" collapsed="false">
      <c r="A63" s="0" t="n">
        <f aca="false">'Solutions&amp;Grade'!A63</f>
        <v>61</v>
      </c>
      <c r="B63" s="0" t="n">
        <f aca="false">'Solutions&amp;Grade'!B63</f>
        <v>6.99414558144479</v>
      </c>
      <c r="C63" s="0" t="n">
        <f aca="false">ABS(B63-I$3)/I$4</f>
        <v>0.237514802780782</v>
      </c>
      <c r="D63" s="0" t="str">
        <f aca="false">IF(C63&gt;I$5,"Outlier","")</f>
        <v/>
      </c>
      <c r="E63" s="0" t="n">
        <f aca="false">B63</f>
        <v>6.99414558144479</v>
      </c>
    </row>
    <row r="64" customFormat="false" ht="12.75" hidden="false" customHeight="true" outlineLevel="0" collapsed="false">
      <c r="A64" s="0" t="n">
        <f aca="false">'Solutions&amp;Grade'!A64</f>
        <v>62</v>
      </c>
      <c r="B64" s="0" t="n">
        <f aca="false">'Solutions&amp;Grade'!B64</f>
        <v>7.81050708297069</v>
      </c>
      <c r="C64" s="0" t="n">
        <f aca="false">ABS(B64-I$3)/I$4</f>
        <v>1.99947039024809</v>
      </c>
      <c r="D64" s="0" t="str">
        <f aca="false">IF(C64&gt;I$5,"Outlier","")</f>
        <v/>
      </c>
      <c r="E64" s="0" t="n">
        <f aca="false">B64</f>
        <v>7.81050708297069</v>
      </c>
    </row>
    <row r="65" customFormat="false" ht="12.75" hidden="false" customHeight="true" outlineLevel="0" collapsed="false">
      <c r="A65" s="0" t="n">
        <f aca="false">'Solutions&amp;Grade'!A65</f>
        <v>63</v>
      </c>
      <c r="B65" s="0" t="n">
        <f aca="false">'Solutions&amp;Grade'!B65</f>
        <v>6.55047160206544</v>
      </c>
      <c r="C65" s="0" t="n">
        <f aca="false">ABS(B65-I$3)/I$4</f>
        <v>1.45326557072937</v>
      </c>
      <c r="D65" s="0" t="str">
        <f aca="false">IF(C65&gt;I$5,"Outlier","")</f>
        <v/>
      </c>
      <c r="E65" s="0" t="n">
        <f aca="false">B65</f>
        <v>6.55047160206544</v>
      </c>
    </row>
    <row r="66" customFormat="false" ht="12.75" hidden="false" customHeight="true" outlineLevel="0" collapsed="false">
      <c r="A66" s="0" t="n">
        <f aca="false">'Solutions&amp;Grade'!A66</f>
        <v>64</v>
      </c>
      <c r="B66" s="0" t="n">
        <f aca="false">'Solutions&amp;Grade'!B66</f>
        <v>6.81709850639454</v>
      </c>
      <c r="C66" s="0" t="n">
        <f aca="false">ABS(B66-I$3)/I$4</f>
        <v>0.722657334142431</v>
      </c>
      <c r="D66" s="0" t="str">
        <f aca="false">IF(C66&gt;I$5,"Outlier","")</f>
        <v/>
      </c>
      <c r="E66" s="0" t="n">
        <f aca="false">B66</f>
        <v>6.81709850639454</v>
      </c>
    </row>
    <row r="67" customFormat="false" ht="12.75" hidden="false" customHeight="true" outlineLevel="0" collapsed="false">
      <c r="A67" s="0" t="n">
        <f aca="false">'Solutions&amp;Grade'!A67</f>
        <v>65</v>
      </c>
      <c r="B67" s="0" t="n">
        <f aca="false">'Solutions&amp;Grade'!B67</f>
        <v>7.2908641201613</v>
      </c>
      <c r="C67" s="0" t="n">
        <f aca="false">ABS(B67-I$3)/I$4</f>
        <v>0.575550213594124</v>
      </c>
      <c r="D67" s="0" t="str">
        <f aca="false">IF(C67&gt;I$5,"Outlier","")</f>
        <v/>
      </c>
      <c r="E67" s="0" t="n">
        <f aca="false">B67</f>
        <v>7.2908641201613</v>
      </c>
    </row>
    <row r="68" customFormat="false" ht="12.75" hidden="false" customHeight="true" outlineLevel="0" collapsed="false">
      <c r="A68" s="0" t="n">
        <f aca="false">'Solutions&amp;Grade'!A68</f>
        <v>66</v>
      </c>
      <c r="B68" s="0" t="n">
        <f aca="false">'Solutions&amp;Grade'!B68</f>
        <v>7.25237156550215</v>
      </c>
      <c r="C68" s="0" t="n">
        <f aca="false">ABS(B68-I$3)/I$4</f>
        <v>0.470073320510084</v>
      </c>
      <c r="D68" s="0" t="str">
        <f aca="false">IF(C68&gt;I$5,"Outlier","")</f>
        <v/>
      </c>
      <c r="E68" s="0" t="n">
        <f aca="false">B68</f>
        <v>7.25237156550215</v>
      </c>
    </row>
    <row r="69" customFormat="false" ht="12.75" hidden="false" customHeight="true" outlineLevel="0" collapsed="false">
      <c r="A69" s="0" t="n">
        <f aca="false">'Solutions&amp;Grade'!A69</f>
        <v>67</v>
      </c>
      <c r="B69" s="0" t="n">
        <f aca="false">'Solutions&amp;Grade'!B69</f>
        <v>6.75785743342842</v>
      </c>
      <c r="C69" s="0" t="n">
        <f aca="false">ABS(B69-I$3)/I$4</f>
        <v>0.884989098681368</v>
      </c>
      <c r="D69" s="0" t="str">
        <f aca="false">IF(C69&gt;I$5,"Outlier","")</f>
        <v/>
      </c>
      <c r="E69" s="0" t="n">
        <f aca="false">B69</f>
        <v>6.75785743342842</v>
      </c>
    </row>
    <row r="70" customFormat="false" ht="12.75" hidden="false" customHeight="true" outlineLevel="0" collapsed="false">
      <c r="A70" s="0" t="n">
        <f aca="false">'Solutions&amp;Grade'!A70</f>
        <v>68</v>
      </c>
      <c r="B70" s="0" t="n">
        <f aca="false">'Solutions&amp;Grade'!B70</f>
        <v>6.70364649512633</v>
      </c>
      <c r="C70" s="0" t="n">
        <f aca="false">ABS(B70-I$3)/I$4</f>
        <v>1.03353734116376</v>
      </c>
      <c r="D70" s="0" t="str">
        <f aca="false">IF(C70&gt;I$5,"Outlier","")</f>
        <v/>
      </c>
      <c r="E70" s="0" t="n">
        <f aca="false">B70</f>
        <v>6.70364649512633</v>
      </c>
    </row>
    <row r="71" customFormat="false" ht="12.75" hidden="false" customHeight="true" outlineLevel="0" collapsed="false">
      <c r="A71" s="0" t="n">
        <f aca="false">'Solutions&amp;Grade'!A71</f>
        <v>69</v>
      </c>
      <c r="B71" s="0" t="n">
        <f aca="false">'Solutions&amp;Grade'!B71</f>
        <v>6.73386355006459</v>
      </c>
      <c r="C71" s="0" t="n">
        <f aca="false">ABS(B71-I$3)/I$4</f>
        <v>0.950736885302631</v>
      </c>
      <c r="D71" s="0" t="str">
        <f aca="false">IF(C71&gt;I$5,"Outlier","")</f>
        <v/>
      </c>
      <c r="E71" s="0" t="n">
        <f aca="false">B71</f>
        <v>6.73386355006459</v>
      </c>
    </row>
    <row r="72" customFormat="false" ht="12.75" hidden="false" customHeight="true" outlineLevel="0" collapsed="false">
      <c r="A72" s="0" t="n">
        <f aca="false">'Solutions&amp;Grade'!A72</f>
        <v>70</v>
      </c>
      <c r="B72" s="0" t="n">
        <f aca="false">'Solutions&amp;Grade'!B72</f>
        <v>6.52344316273584</v>
      </c>
      <c r="C72" s="0" t="n">
        <f aca="false">ABS(B72-I$3)/I$4</f>
        <v>1.52732861566471</v>
      </c>
      <c r="D72" s="0" t="str">
        <f aca="false">IF(C72&gt;I$5,"Outlier","")</f>
        <v/>
      </c>
      <c r="E72" s="0" t="n">
        <f aca="false">B72</f>
        <v>6.52344316273584</v>
      </c>
    </row>
    <row r="73" customFormat="false" ht="12.75" hidden="false" customHeight="true" outlineLevel="0" collapsed="false">
      <c r="A73" s="0" t="n">
        <f aca="false">'Solutions&amp;Grade'!A73</f>
        <v>71</v>
      </c>
      <c r="B73" s="0" t="n">
        <f aca="false">'Solutions&amp;Grade'!B73</f>
        <v>7.08068903902599</v>
      </c>
      <c r="C73" s="0" t="n">
        <f aca="false">ABS(B73-I$3)/I$4</f>
        <v>0.000369331318931737</v>
      </c>
      <c r="D73" s="0" t="str">
        <f aca="false">IF(C73&gt;I$5,"Outlier","")</f>
        <v/>
      </c>
      <c r="E73" s="0" t="n">
        <f aca="false">B73</f>
        <v>7.08068903902599</v>
      </c>
    </row>
    <row r="74" customFormat="false" ht="12.75" hidden="false" customHeight="true" outlineLevel="0" collapsed="false">
      <c r="A74" s="0" t="n">
        <f aca="false">'Solutions&amp;Grade'!A74</f>
        <v>72</v>
      </c>
      <c r="B74" s="0" t="n">
        <f aca="false">'Solutions&amp;Grade'!B74</f>
        <v>6.89891995582622</v>
      </c>
      <c r="C74" s="0" t="n">
        <f aca="false">ABS(B74-I$3)/I$4</f>
        <v>0.498451059705534</v>
      </c>
      <c r="D74" s="0" t="str">
        <f aca="false">IF(C74&gt;I$5,"Outlier","")</f>
        <v/>
      </c>
      <c r="E74" s="0" t="n">
        <f aca="false">B74</f>
        <v>6.89891995582622</v>
      </c>
    </row>
    <row r="75" customFormat="false" ht="12.75" hidden="false" customHeight="true" outlineLevel="0" collapsed="false">
      <c r="A75" s="0" t="n">
        <f aca="false">'Solutions&amp;Grade'!A75</f>
        <v>73</v>
      </c>
      <c r="B75" s="0" t="n">
        <f aca="false">'Solutions&amp;Grade'!B75</f>
        <v>6.35309331216804</v>
      </c>
      <c r="C75" s="0" t="n">
        <f aca="false">ABS(B75-I$3)/I$4</f>
        <v>1.99411948299809</v>
      </c>
      <c r="D75" s="0" t="str">
        <f aca="false">IF(C75&gt;I$5,"Outlier","")</f>
        <v/>
      </c>
      <c r="E75" s="0" t="n">
        <f aca="false">B75</f>
        <v>6.35309331216804</v>
      </c>
    </row>
    <row r="76" customFormat="false" ht="12.75" hidden="false" customHeight="true" outlineLevel="0" collapsed="false">
      <c r="A76" s="0" t="n">
        <f aca="false">'Solutions&amp;Grade'!A76</f>
        <v>74</v>
      </c>
      <c r="B76" s="0" t="n">
        <f aca="false">'Solutions&amp;Grade'!B76</f>
        <v>6.43372615555255</v>
      </c>
      <c r="C76" s="0" t="n">
        <f aca="false">ABS(B76-I$3)/I$4</f>
        <v>1.77317021433976</v>
      </c>
      <c r="D76" s="0" t="str">
        <f aca="false">IF(C76&gt;I$5,"Outlier","")</f>
        <v/>
      </c>
      <c r="E76" s="0" t="n">
        <f aca="false">B76</f>
        <v>6.43372615555255</v>
      </c>
    </row>
    <row r="77" customFormat="false" ht="12.75" hidden="false" customHeight="true" outlineLevel="0" collapsed="false">
      <c r="A77" s="0" t="n">
        <f aca="false">'Solutions&amp;Grade'!A77</f>
        <v>75</v>
      </c>
      <c r="B77" s="0" t="n">
        <f aca="false">'Solutions&amp;Grade'!B77</f>
        <v>7.28749112488414</v>
      </c>
      <c r="C77" s="0" t="n">
        <f aca="false">ABS(B77-I$3)/I$4</f>
        <v>0.566307567441592</v>
      </c>
      <c r="D77" s="0" t="str">
        <f aca="false">IF(C77&gt;I$5,"Outlier","")</f>
        <v/>
      </c>
      <c r="E77" s="0" t="n">
        <f aca="false">B77</f>
        <v>7.28749112488414</v>
      </c>
    </row>
    <row r="78" customFormat="false" ht="12.75" hidden="false" customHeight="true" outlineLevel="0" collapsed="false">
      <c r="A78" s="0" t="n">
        <f aca="false">'Solutions&amp;Grade'!A78</f>
        <v>76</v>
      </c>
      <c r="B78" s="0" t="n">
        <f aca="false">'Solutions&amp;Grade'!B78</f>
        <v>6.89685395993594</v>
      </c>
      <c r="C78" s="0" t="n">
        <f aca="false">ABS(B78-I$3)/I$4</f>
        <v>0.504112279896324</v>
      </c>
      <c r="D78" s="0" t="str">
        <f aca="false">IF(C78&gt;I$5,"Outlier","")</f>
        <v/>
      </c>
      <c r="E78" s="0" t="n">
        <f aca="false">B78</f>
        <v>6.89685395993594</v>
      </c>
    </row>
    <row r="79" customFormat="false" ht="12.75" hidden="false" customHeight="true" outlineLevel="0" collapsed="false">
      <c r="A79" s="0" t="n">
        <f aca="false">'Solutions&amp;Grade'!A79</f>
        <v>77</v>
      </c>
      <c r="B79" s="0" t="n">
        <f aca="false">'Solutions&amp;Grade'!B79</f>
        <v>7.2520930948768</v>
      </c>
      <c r="C79" s="0" t="n">
        <f aca="false">ABS(B79-I$3)/I$4</f>
        <v>0.469310258233824</v>
      </c>
      <c r="D79" s="0" t="str">
        <f aca="false">IF(C79&gt;I$5,"Outlier","")</f>
        <v/>
      </c>
      <c r="E79" s="0" t="n">
        <f aca="false">B79</f>
        <v>7.2520930948768</v>
      </c>
    </row>
    <row r="80" customFormat="false" ht="12.75" hidden="false" customHeight="true" outlineLevel="0" collapsed="false">
      <c r="A80" s="0" t="n">
        <f aca="false">'Solutions&amp;Grade'!A80</f>
        <v>78</v>
      </c>
      <c r="B80" s="0" t="n">
        <f aca="false">'Solutions&amp;Grade'!B80</f>
        <v>7.32493860366493</v>
      </c>
      <c r="C80" s="0" t="n">
        <f aca="false">ABS(B80-I$3)/I$4</f>
        <v>0.668920754604748</v>
      </c>
      <c r="D80" s="0" t="str">
        <f aca="false">IF(C80&gt;I$5,"Outlier","")</f>
        <v/>
      </c>
      <c r="E80" s="0" t="n">
        <f aca="false">B80</f>
        <v>7.32493860366493</v>
      </c>
    </row>
    <row r="81" customFormat="false" ht="12.75" hidden="false" customHeight="true" outlineLevel="0" collapsed="false">
      <c r="A81" s="0" t="n">
        <f aca="false">'Solutions&amp;Grade'!A81</f>
        <v>79</v>
      </c>
      <c r="B81" s="0" t="n">
        <f aca="false">'Solutions&amp;Grade'!B81</f>
        <v>6.60267178848808</v>
      </c>
      <c r="C81" s="0" t="n">
        <f aca="false">ABS(B81-I$3)/I$4</f>
        <v>1.3102271693808</v>
      </c>
      <c r="D81" s="0" t="str">
        <f aca="false">IF(C81&gt;I$5,"Outlier","")</f>
        <v/>
      </c>
      <c r="E81" s="0" t="n">
        <f aca="false">B81</f>
        <v>6.60267178848808</v>
      </c>
    </row>
    <row r="82" customFormat="false" ht="12.75" hidden="false" customHeight="true" outlineLevel="0" collapsed="false">
      <c r="A82" s="0" t="n">
        <f aca="false">'Solutions&amp;Grade'!A82</f>
        <v>80</v>
      </c>
      <c r="B82" s="0" t="n">
        <f aca="false">'Solutions&amp;Grade'!B82</f>
        <v>6.87495750257496</v>
      </c>
      <c r="C82" s="0" t="n">
        <f aca="false">ABS(B82-I$3)/I$4</f>
        <v>0.564112721863207</v>
      </c>
      <c r="D82" s="0" t="str">
        <f aca="false">IF(C82&gt;I$5,"Outlier","")</f>
        <v/>
      </c>
      <c r="E82" s="0" t="n">
        <f aca="false">B82</f>
        <v>6.87495750257496</v>
      </c>
    </row>
    <row r="83" customFormat="false" ht="12.75" hidden="false" customHeight="true" outlineLevel="0" collapsed="false">
      <c r="A83" s="0" t="n">
        <f aca="false">'Solutions&amp;Grade'!A83</f>
        <v>81</v>
      </c>
      <c r="B83" s="0" t="n">
        <f aca="false">'Solutions&amp;Grade'!B83</f>
        <v>6.69968304285101</v>
      </c>
      <c r="C83" s="0" t="n">
        <f aca="false">ABS(B83-I$3)/I$4</f>
        <v>1.04439795136721</v>
      </c>
      <c r="D83" s="0" t="str">
        <f aca="false">IF(C83&gt;I$5,"Outlier","")</f>
        <v/>
      </c>
      <c r="E83" s="0" t="n">
        <f aca="false">B83</f>
        <v>6.69968304285101</v>
      </c>
    </row>
    <row r="84" customFormat="false" ht="12.75" hidden="false" customHeight="true" outlineLevel="0" collapsed="false">
      <c r="A84" s="0" t="n">
        <f aca="false">'Solutions&amp;Grade'!A84</f>
        <v>82</v>
      </c>
      <c r="B84" s="0" t="n">
        <f aca="false">'Solutions&amp;Grade'!B84</f>
        <v>6.69650606342038</v>
      </c>
      <c r="C84" s="0" t="n">
        <f aca="false">ABS(B84-I$3)/I$4</f>
        <v>1.05310347696047</v>
      </c>
      <c r="D84" s="0" t="str">
        <f aca="false">IF(C84&gt;I$5,"Outlier","")</f>
        <v/>
      </c>
      <c r="E84" s="0" t="n">
        <f aca="false">B84</f>
        <v>6.69650606342038</v>
      </c>
    </row>
    <row r="85" customFormat="false" ht="12.75" hidden="false" customHeight="true" outlineLevel="0" collapsed="false">
      <c r="A85" s="0" t="n">
        <f aca="false">'Solutions&amp;Grade'!A85</f>
        <v>83</v>
      </c>
      <c r="B85" s="0" t="n">
        <f aca="false">'Solutions&amp;Grade'!B85</f>
        <v>6.86810954097195</v>
      </c>
      <c r="C85" s="0" t="n">
        <f aca="false">ABS(B85-I$3)/I$4</f>
        <v>0.582877434162512</v>
      </c>
      <c r="D85" s="0" t="str">
        <f aca="false">IF(C85&gt;I$5,"Outlier","")</f>
        <v/>
      </c>
      <c r="E85" s="0" t="n">
        <f aca="false">B85</f>
        <v>6.86810954097195</v>
      </c>
    </row>
    <row r="86" customFormat="false" ht="12.75" hidden="false" customHeight="true" outlineLevel="0" collapsed="false">
      <c r="A86" s="0" t="n">
        <f aca="false">'Solutions&amp;Grade'!A86</f>
        <v>84</v>
      </c>
      <c r="B86" s="0" t="n">
        <f aca="false">'Solutions&amp;Grade'!B86</f>
        <v>7.37304868871734</v>
      </c>
      <c r="C86" s="0" t="n">
        <f aca="false">ABS(B86-I$3)/I$4</f>
        <v>0.800751503233204</v>
      </c>
      <c r="D86" s="0" t="str">
        <f aca="false">IF(C86&gt;I$5,"Outlier","")</f>
        <v/>
      </c>
      <c r="E86" s="0" t="n">
        <f aca="false">B86</f>
        <v>7.37304868871734</v>
      </c>
    </row>
    <row r="87" customFormat="false" ht="12.75" hidden="false" customHeight="true" outlineLevel="0" collapsed="false">
      <c r="A87" s="0" t="n">
        <f aca="false">'Solutions&amp;Grade'!A87</f>
        <v>85</v>
      </c>
      <c r="B87" s="0" t="n">
        <f aca="false">'Solutions&amp;Grade'!B87</f>
        <v>6.80095924090608</v>
      </c>
      <c r="C87" s="0" t="n">
        <f aca="false">ABS(B87-I$3)/I$4</f>
        <v>0.766881979543469</v>
      </c>
      <c r="D87" s="0" t="str">
        <f aca="false">IF(C87&gt;I$5,"Outlier","")</f>
        <v/>
      </c>
      <c r="E87" s="0" t="n">
        <f aca="false">B87</f>
        <v>6.80095924090608</v>
      </c>
    </row>
    <row r="88" customFormat="false" ht="12.75" hidden="false" customHeight="true" outlineLevel="0" collapsed="false">
      <c r="A88" s="0" t="n">
        <f aca="false">'Solutions&amp;Grade'!A88</f>
        <v>86</v>
      </c>
      <c r="B88" s="0" t="n">
        <f aca="false">'Solutions&amp;Grade'!B88</f>
        <v>7.25111636567923</v>
      </c>
      <c r="C88" s="0" t="n">
        <f aca="false">ABS(B88-I$3)/I$4</f>
        <v>0.466633835168224</v>
      </c>
      <c r="D88" s="0" t="str">
        <f aca="false">IF(C88&gt;I$5,"Outlier","")</f>
        <v/>
      </c>
      <c r="E88" s="0" t="n">
        <f aca="false">B88</f>
        <v>7.25111636567923</v>
      </c>
    </row>
    <row r="89" customFormat="false" ht="12.75" hidden="false" customHeight="true" outlineLevel="0" collapsed="false">
      <c r="A89" s="0" t="n">
        <f aca="false">'Solutions&amp;Grade'!A89</f>
        <v>87</v>
      </c>
      <c r="B89" s="0" t="n">
        <f aca="false">'Solutions&amp;Grade'!B89</f>
        <v>7.17170051502612</v>
      </c>
      <c r="C89" s="0" t="n">
        <f aca="false">ABS(B89-I$3)/I$4</f>
        <v>0.24901935718176</v>
      </c>
      <c r="D89" s="0" t="str">
        <f aca="false">IF(C89&gt;I$5,"Outlier","")</f>
        <v/>
      </c>
      <c r="E89" s="0" t="n">
        <f aca="false">B89</f>
        <v>7.17170051502612</v>
      </c>
    </row>
    <row r="90" customFormat="false" ht="12.75" hidden="false" customHeight="true" outlineLevel="0" collapsed="false">
      <c r="A90" s="0" t="n">
        <f aca="false">'Solutions&amp;Grade'!A90</f>
        <v>88</v>
      </c>
      <c r="B90" s="0" t="n">
        <f aca="false">'Solutions&amp;Grade'!B90</f>
        <v>7.25636995436273</v>
      </c>
      <c r="C90" s="0" t="n">
        <f aca="false">ABS(B90-I$3)/I$4</f>
        <v>0.481029663576688</v>
      </c>
      <c r="D90" s="0" t="str">
        <f aca="false">IF(C90&gt;I$5,"Outlier","")</f>
        <v/>
      </c>
      <c r="E90" s="0" t="n">
        <f aca="false">B90</f>
        <v>7.25636995436273</v>
      </c>
    </row>
    <row r="91" customFormat="false" ht="12.75" hidden="false" customHeight="true" outlineLevel="0" collapsed="false">
      <c r="A91" s="0" t="n">
        <f aca="false">'Solutions&amp;Grade'!A91</f>
        <v>89</v>
      </c>
      <c r="B91" s="0" t="n">
        <f aca="false">'Solutions&amp;Grade'!B91</f>
        <v>7.00258029234086</v>
      </c>
      <c r="C91" s="0" t="n">
        <f aca="false">ABS(B91-I$3)/I$4</f>
        <v>0.21440209677159</v>
      </c>
      <c r="D91" s="0" t="str">
        <f aca="false">IF(C91&gt;I$5,"Outlier","")</f>
        <v/>
      </c>
      <c r="E91" s="0" t="n">
        <f aca="false">B91</f>
        <v>7.00258029234086</v>
      </c>
    </row>
    <row r="92" customFormat="false" ht="12.75" hidden="false" customHeight="true" outlineLevel="0" collapsed="false">
      <c r="A92" s="0" t="n">
        <f aca="false">'Solutions&amp;Grade'!A92</f>
        <v>90</v>
      </c>
      <c r="B92" s="0" t="n">
        <f aca="false">'Solutions&amp;Grade'!B92</f>
        <v>7.38547337510536</v>
      </c>
      <c r="C92" s="0" t="n">
        <f aca="false">ABS(B92-I$3)/I$4</f>
        <v>0.834797498084833</v>
      </c>
      <c r="D92" s="0" t="str">
        <f aca="false">IF(C92&gt;I$5,"Outlier","")</f>
        <v/>
      </c>
      <c r="E92" s="0" t="n">
        <f aca="false">B92</f>
        <v>7.38547337510536</v>
      </c>
    </row>
    <row r="93" customFormat="false" ht="12.75" hidden="false" customHeight="true" outlineLevel="0" collapsed="false">
      <c r="A93" s="0" t="n">
        <f aca="false">'Solutions&amp;Grade'!A93</f>
        <v>91</v>
      </c>
      <c r="B93" s="0" t="n">
        <f aca="false">'Solutions&amp;Grade'!B93</f>
        <v>7.60295585381699</v>
      </c>
      <c r="C93" s="0" t="n">
        <f aca="false">ABS(B93-I$3)/I$4</f>
        <v>1.43074069691498</v>
      </c>
      <c r="D93" s="0" t="str">
        <f aca="false">IF(C93&gt;I$5,"Outlier","")</f>
        <v/>
      </c>
      <c r="E93" s="0" t="n">
        <f aca="false">B93</f>
        <v>7.60295585381699</v>
      </c>
    </row>
    <row r="94" customFormat="false" ht="12.75" hidden="false" customHeight="true" outlineLevel="0" collapsed="false">
      <c r="A94" s="0" t="n">
        <f aca="false">'Solutions&amp;Grade'!A94</f>
        <v>92</v>
      </c>
      <c r="B94" s="0" t="n">
        <f aca="false">'Solutions&amp;Grade'!B94</f>
        <v>7.49023049340617</v>
      </c>
      <c r="C94" s="0" t="n">
        <f aca="false">ABS(B94-I$3)/I$4</f>
        <v>1.12185185092396</v>
      </c>
      <c r="D94" s="0" t="str">
        <f aca="false">IF(C94&gt;I$5,"Outlier","")</f>
        <v/>
      </c>
      <c r="E94" s="0" t="n">
        <f aca="false">B94</f>
        <v>7.49023049340617</v>
      </c>
    </row>
    <row r="95" customFormat="false" ht="12.75" hidden="false" customHeight="true" outlineLevel="0" collapsed="false">
      <c r="A95" s="0" t="n">
        <f aca="false">'Solutions&amp;Grade'!A95</f>
        <v>93</v>
      </c>
      <c r="B95" s="0" t="n">
        <f aca="false">'Solutions&amp;Grade'!B95</f>
        <v>6.89395431641398</v>
      </c>
      <c r="C95" s="0" t="n">
        <f aca="false">ABS(B95-I$3)/I$4</f>
        <v>0.51205785255202</v>
      </c>
      <c r="D95" s="0" t="str">
        <f aca="false">IF(C95&gt;I$5,"Outlier","")</f>
        <v/>
      </c>
      <c r="E95" s="0" t="n">
        <f aca="false">B95</f>
        <v>6.89395431641398</v>
      </c>
    </row>
    <row r="96" customFormat="false" ht="12.75" hidden="false" customHeight="true" outlineLevel="0" collapsed="false">
      <c r="A96" s="0" t="n">
        <f aca="false">'Solutions&amp;Grade'!A96</f>
        <v>94</v>
      </c>
      <c r="B96" s="0" t="n">
        <f aca="false">'Solutions&amp;Grade'!B96</f>
        <v>7.03620168787632</v>
      </c>
      <c r="C96" s="0" t="n">
        <f aca="false">ABS(B96-I$3)/I$4</f>
        <v>0.122273102641877</v>
      </c>
      <c r="D96" s="0" t="str">
        <f aca="false">IF(C96&gt;I$5,"Outlier","")</f>
        <v/>
      </c>
      <c r="E96" s="0" t="n">
        <f aca="false">B96</f>
        <v>7.03620168787632</v>
      </c>
    </row>
    <row r="97" customFormat="false" ht="12.75" hidden="false" customHeight="true" outlineLevel="0" collapsed="false">
      <c r="A97" s="0" t="n">
        <f aca="false">'Solutions&amp;Grade'!A97</f>
        <v>95</v>
      </c>
      <c r="B97" s="0" t="n">
        <f aca="false">'Solutions&amp;Grade'!B97</f>
        <v>6.74601755295719</v>
      </c>
      <c r="C97" s="0" t="n">
        <f aca="false">ABS(B97-I$3)/I$4</f>
        <v>0.917432614515787</v>
      </c>
      <c r="D97" s="0" t="str">
        <f aca="false">IF(C97&gt;I$5,"Outlier","")</f>
        <v/>
      </c>
      <c r="E97" s="0" t="n">
        <f aca="false">B97</f>
        <v>6.74601755295719</v>
      </c>
    </row>
    <row r="98" customFormat="false" ht="12.75" hidden="false" customHeight="true" outlineLevel="0" collapsed="false">
      <c r="A98" s="0" t="n">
        <f aca="false">'Solutions&amp;Grade'!A98</f>
        <v>96</v>
      </c>
      <c r="B98" s="0" t="n">
        <f aca="false">'Solutions&amp;Grade'!B98</f>
        <v>7.52765824169326</v>
      </c>
      <c r="C98" s="0" t="n">
        <f aca="false">ABS(B98-I$3)/I$4</f>
        <v>1.22441097279598</v>
      </c>
      <c r="D98" s="0" t="str">
        <f aca="false">IF(C98&gt;I$5,"Outlier","")</f>
        <v/>
      </c>
      <c r="E98" s="0" t="n">
        <f aca="false">B98</f>
        <v>7.52765824169326</v>
      </c>
    </row>
    <row r="99" customFormat="false" ht="12.75" hidden="false" customHeight="true" outlineLevel="0" collapsed="false">
      <c r="A99" s="0" t="n">
        <f aca="false">'Solutions&amp;Grade'!A99</f>
        <v>97</v>
      </c>
      <c r="B99" s="0" t="n">
        <f aca="false">'Solutions&amp;Grade'!B99</f>
        <v>7.49241331083203</v>
      </c>
      <c r="C99" s="0" t="n">
        <f aca="false">ABS(B99-I$3)/I$4</f>
        <v>1.1278331842568</v>
      </c>
      <c r="D99" s="0" t="str">
        <f aca="false">IF(C99&gt;I$5,"Outlier","")</f>
        <v/>
      </c>
      <c r="E99" s="0" t="n">
        <f aca="false">B99</f>
        <v>7.49241331083203</v>
      </c>
    </row>
    <row r="100" customFormat="false" ht="12.75" hidden="false" customHeight="true" outlineLevel="0" collapsed="false">
      <c r="A100" s="0" t="n">
        <f aca="false">'Solutions&amp;Grade'!A100</f>
        <v>98</v>
      </c>
      <c r="B100" s="0" t="n">
        <f aca="false">'Solutions&amp;Grade'!B100</f>
        <v>7.35738983460148</v>
      </c>
      <c r="C100" s="0" t="n">
        <f aca="false">ABS(B100-I$3)/I$4</f>
        <v>0.757843276018285</v>
      </c>
      <c r="D100" s="0" t="str">
        <f aca="false">IF(C100&gt;I$5,"Outlier","")</f>
        <v/>
      </c>
      <c r="E100" s="0" t="n">
        <f aca="false">B100</f>
        <v>7.35738983460148</v>
      </c>
    </row>
    <row r="101" customFormat="false" ht="12.75" hidden="false" customHeight="true" outlineLevel="0" collapsed="false">
      <c r="A101" s="0" t="n">
        <f aca="false">'Solutions&amp;Grade'!A101</f>
        <v>99</v>
      </c>
      <c r="B101" s="0" t="n">
        <f aca="false">'Solutions&amp;Grade'!B101</f>
        <v>7.1662171683951</v>
      </c>
      <c r="C101" s="0" t="n">
        <f aca="false">ABS(B101-I$3)/I$4</f>
        <v>0.233993948464033</v>
      </c>
      <c r="D101" s="0" t="str">
        <f aca="false">IF(C101&gt;I$5,"Outlier","")</f>
        <v/>
      </c>
      <c r="E101" s="0" t="n">
        <f aca="false">B101</f>
        <v>7.1662171683951</v>
      </c>
    </row>
    <row r="102" customFormat="false" ht="12.75" hidden="false" customHeight="true" outlineLevel="0" collapsed="false">
      <c r="A102" s="0" t="n">
        <f aca="false">'Solutions&amp;Grade'!A102</f>
        <v>100</v>
      </c>
      <c r="B102" s="0" t="n">
        <f aca="false">'Solutions&amp;Grade'!B102</f>
        <v>7.01427565997745</v>
      </c>
      <c r="C102" s="0" t="n">
        <f aca="false">ABS(B102-I$3)/I$4</f>
        <v>0.182354573485424</v>
      </c>
      <c r="D102" s="0" t="str">
        <f aca="false">IF(C102&gt;I$5,"Outlier","")</f>
        <v/>
      </c>
      <c r="E102" s="0" t="n">
        <f aca="false">B102</f>
        <v>7.01427565997745</v>
      </c>
    </row>
    <row r="103" customFormat="false" ht="12.75" hidden="false" customHeight="true" outlineLevel="0" collapsed="false">
      <c r="A103" s="0" t="n">
        <f aca="false">'Solutions&amp;Grade'!A103</f>
        <v>101</v>
      </c>
      <c r="B103" s="0" t="n">
        <f aca="false">'Solutions&amp;Grade'!B103</f>
        <v>7.28852355971933</v>
      </c>
      <c r="C103" s="0" t="n">
        <f aca="false">ABS(B103-I$3)/I$4</f>
        <v>0.569136634509024</v>
      </c>
      <c r="D103" s="0" t="str">
        <f aca="false">IF(C103&gt;I$5,"Outlier","")</f>
        <v/>
      </c>
      <c r="E103" s="0" t="n">
        <f aca="false">B103</f>
        <v>7.28852355971933</v>
      </c>
    </row>
    <row r="104" customFormat="false" ht="12.75" hidden="false" customHeight="true" outlineLevel="0" collapsed="false">
      <c r="A104" s="0" t="n">
        <f aca="false">'Solutions&amp;Grade'!A104</f>
        <v>102</v>
      </c>
      <c r="B104" s="0" t="n">
        <f aca="false">'Solutions&amp;Grade'!B104</f>
        <v>7.23737847771021</v>
      </c>
      <c r="C104" s="0" t="n">
        <f aca="false">ABS(B104-I$3)/I$4</f>
        <v>0.428989419167789</v>
      </c>
      <c r="D104" s="0" t="str">
        <f aca="false">IF(C104&gt;I$5,"Outlier","")</f>
        <v/>
      </c>
      <c r="E104" s="0" t="n">
        <f aca="false">B104</f>
        <v>7.23737847771021</v>
      </c>
    </row>
    <row r="105" customFormat="false" ht="12.75" hidden="false" customHeight="true" outlineLevel="0" collapsed="false">
      <c r="A105" s="0" t="n">
        <f aca="false">'Solutions&amp;Grade'!A105</f>
        <v>103</v>
      </c>
      <c r="B105" s="0" t="n">
        <f aca="false">'Solutions&amp;Grade'!B105</f>
        <v>7.05988332856346</v>
      </c>
      <c r="C105" s="0" t="n">
        <f aca="false">ABS(B105-I$3)/I$4</f>
        <v>0.057380920116435</v>
      </c>
      <c r="D105" s="0" t="str">
        <f aca="false">IF(C105&gt;I$5,"Outlier","")</f>
        <v/>
      </c>
      <c r="E105" s="0" t="n">
        <f aca="false">B105</f>
        <v>7.05988332856346</v>
      </c>
    </row>
    <row r="106" customFormat="false" ht="12.75" hidden="false" customHeight="true" outlineLevel="0" collapsed="false">
      <c r="A106" s="0" t="n">
        <f aca="false">'Solutions&amp;Grade'!A106</f>
        <v>104</v>
      </c>
      <c r="B106" s="0" t="n">
        <f aca="false">'Solutions&amp;Grade'!B106</f>
        <v>6.92235515408365</v>
      </c>
      <c r="C106" s="0" t="n">
        <f aca="false">ABS(B106-I$3)/I$4</f>
        <v>0.434234176131804</v>
      </c>
      <c r="D106" s="0" t="str">
        <f aca="false">IF(C106&gt;I$5,"Outlier","")</f>
        <v/>
      </c>
      <c r="E106" s="0" t="n">
        <f aca="false">B106</f>
        <v>6.92235515408365</v>
      </c>
    </row>
    <row r="107" customFormat="false" ht="12.75" hidden="false" customHeight="true" outlineLevel="0" collapsed="false">
      <c r="A107" s="0" t="n">
        <f aca="false">'Solutions&amp;Grade'!A107</f>
        <v>105</v>
      </c>
      <c r="B107" s="0" t="n">
        <f aca="false">'Solutions&amp;Grade'!B107</f>
        <v>6.8196057364229</v>
      </c>
      <c r="C107" s="0" t="n">
        <f aca="false">ABS(B107-I$3)/I$4</f>
        <v>0.715787048811131</v>
      </c>
      <c r="D107" s="0" t="str">
        <f aca="false">IF(C107&gt;I$5,"Outlier","")</f>
        <v/>
      </c>
      <c r="E107" s="0" t="n">
        <f aca="false">B107</f>
        <v>6.8196057364229</v>
      </c>
    </row>
    <row r="108" customFormat="false" ht="12.75" hidden="false" customHeight="true" outlineLevel="0" collapsed="false">
      <c r="A108" s="0" t="n">
        <f aca="false">'Solutions&amp;Grade'!A108</f>
        <v>106</v>
      </c>
      <c r="B108" s="0" t="n">
        <f aca="false">'Solutions&amp;Grade'!B108</f>
        <v>7.17173953142152</v>
      </c>
      <c r="C108" s="0" t="n">
        <f aca="false">ABS(B108-I$3)/I$4</f>
        <v>0.249126269497724</v>
      </c>
      <c r="D108" s="0" t="str">
        <f aca="false">IF(C108&gt;I$5,"Outlier","")</f>
        <v/>
      </c>
      <c r="E108" s="0" t="n">
        <f aca="false">B108</f>
        <v>7.17173953142152</v>
      </c>
    </row>
    <row r="109" customFormat="false" ht="12.75" hidden="false" customHeight="true" outlineLevel="0" collapsed="false">
      <c r="A109" s="0" t="n">
        <f aca="false">'Solutions&amp;Grade'!A109</f>
        <v>107</v>
      </c>
      <c r="B109" s="0" t="n">
        <f aca="false">'Solutions&amp;Grade'!B109</f>
        <v>6.01519830304525</v>
      </c>
      <c r="C109" s="0" t="n">
        <f aca="false">ABS(B109-I$3)/I$4</f>
        <v>2.920015830135</v>
      </c>
      <c r="D109" s="0" t="str">
        <f aca="false">IF(C109&gt;I$5,"Outlier","")</f>
        <v/>
      </c>
      <c r="E109" s="0" t="n">
        <f aca="false">B109</f>
        <v>6.01519830304525</v>
      </c>
    </row>
    <row r="110" customFormat="false" ht="12.75" hidden="false" customHeight="true" outlineLevel="0" collapsed="false">
      <c r="A110" s="0" t="n">
        <f aca="false">'Solutions&amp;Grade'!A110</f>
        <v>108</v>
      </c>
      <c r="B110" s="0" t="n">
        <f aca="false">'Solutions&amp;Grade'!B110</f>
        <v>7.42932509416809</v>
      </c>
      <c r="C110" s="0" t="n">
        <f aca="false">ABS(B110-I$3)/I$4</f>
        <v>0.954959517054169</v>
      </c>
      <c r="D110" s="0" t="str">
        <f aca="false">IF(C110&gt;I$5,"Outlier","")</f>
        <v/>
      </c>
      <c r="E110" s="0" t="n">
        <f aca="false">B110</f>
        <v>7.42932509416809</v>
      </c>
    </row>
    <row r="111" customFormat="false" ht="12.75" hidden="false" customHeight="true" outlineLevel="0" collapsed="false">
      <c r="A111" s="0" t="n">
        <f aca="false">'Solutions&amp;Grade'!A111</f>
        <v>109</v>
      </c>
      <c r="B111" s="0" t="n">
        <f aca="false">'Solutions&amp;Grade'!B111</f>
        <v>7.01356139516235</v>
      </c>
      <c r="C111" s="0" t="n">
        <f aca="false">ABS(B111-I$3)/I$4</f>
        <v>0.184311794413028</v>
      </c>
      <c r="D111" s="0" t="str">
        <f aca="false">IF(C111&gt;I$5,"Outlier","")</f>
        <v/>
      </c>
      <c r="E111" s="0" t="n">
        <f aca="false">B111</f>
        <v>7.01356139516235</v>
      </c>
    </row>
    <row r="112" customFormat="false" ht="12.75" hidden="false" customHeight="true" outlineLevel="0" collapsed="false">
      <c r="A112" s="0" t="n">
        <f aca="false">'Solutions&amp;Grade'!A112</f>
        <v>110</v>
      </c>
      <c r="B112" s="0" t="n">
        <f aca="false">'Solutions&amp;Grade'!B112</f>
        <v>6.97395405417292</v>
      </c>
      <c r="C112" s="0" t="n">
        <f aca="false">ABS(B112-I$3)/I$4</f>
        <v>0.292843413264478</v>
      </c>
      <c r="D112" s="0" t="str">
        <f aca="false">IF(C112&gt;I$5,"Outlier","")</f>
        <v/>
      </c>
      <c r="E112" s="0" t="n">
        <f aca="false">B112</f>
        <v>6.97395405417292</v>
      </c>
    </row>
    <row r="113" customFormat="false" ht="12.75" hidden="false" customHeight="true" outlineLevel="0" collapsed="false">
      <c r="A113" s="0" t="n">
        <f aca="false">'Solutions&amp;Grade'!A113</f>
        <v>111</v>
      </c>
      <c r="B113" s="0" t="n">
        <f aca="false">'Solutions&amp;Grade'!B113</f>
        <v>6.71486830487561</v>
      </c>
      <c r="C113" s="0" t="n">
        <f aca="false">ABS(B113-I$3)/I$4</f>
        <v>1.0027874562155</v>
      </c>
      <c r="D113" s="0" t="str">
        <f aca="false">IF(C113&gt;I$5,"Outlier","")</f>
        <v/>
      </c>
      <c r="E113" s="0" t="n">
        <f aca="false">B113</f>
        <v>6.71486830487561</v>
      </c>
    </row>
    <row r="114" customFormat="false" ht="12.75" hidden="false" customHeight="true" outlineLevel="0" collapsed="false">
      <c r="A114" s="0" t="n">
        <f aca="false">'Solutions&amp;Grade'!A114</f>
        <v>112</v>
      </c>
      <c r="B114" s="0" t="n">
        <f aca="false">'Solutions&amp;Grade'!B114</f>
        <v>6.89093992947087</v>
      </c>
      <c r="C114" s="0" t="n">
        <f aca="false">ABS(B114-I$3)/I$4</f>
        <v>0.520317843922491</v>
      </c>
      <c r="D114" s="0" t="str">
        <f aca="false">IF(C114&gt;I$5,"Outlier","")</f>
        <v/>
      </c>
      <c r="E114" s="0" t="n">
        <f aca="false">B114</f>
        <v>6.89093992947087</v>
      </c>
    </row>
    <row r="115" customFormat="false" ht="12.75" hidden="false" customHeight="true" outlineLevel="0" collapsed="false">
      <c r="A115" s="0" t="n">
        <f aca="false">'Solutions&amp;Grade'!A115</f>
        <v>113</v>
      </c>
      <c r="B115" s="0" t="n">
        <f aca="false">'Solutions&amp;Grade'!B115</f>
        <v>7.55270848419803</v>
      </c>
      <c r="C115" s="0" t="n">
        <f aca="false">ABS(B115-I$3)/I$4</f>
        <v>1.29305338361549</v>
      </c>
      <c r="D115" s="0" t="str">
        <f aca="false">IF(C115&gt;I$5,"Outlier","")</f>
        <v/>
      </c>
      <c r="E115" s="0" t="n">
        <f aca="false">B115</f>
        <v>7.55270848419803</v>
      </c>
    </row>
    <row r="116" customFormat="false" ht="12.75" hidden="false" customHeight="true" outlineLevel="0" collapsed="false">
      <c r="A116" s="0" t="n">
        <f aca="false">'Solutions&amp;Grade'!A116</f>
        <v>114</v>
      </c>
      <c r="B116" s="0" t="n">
        <f aca="false">'Solutions&amp;Grade'!B116</f>
        <v>6.56571097162062</v>
      </c>
      <c r="C116" s="0" t="n">
        <f aca="false">ABS(B116-I$3)/I$4</f>
        <v>1.41150681069193</v>
      </c>
      <c r="D116" s="0" t="str">
        <f aca="false">IF(C116&gt;I$5,"Outlier","")</f>
        <v/>
      </c>
      <c r="E116" s="0" t="n">
        <f aca="false">B116</f>
        <v>6.56571097162062</v>
      </c>
    </row>
    <row r="117" customFormat="false" ht="12.75" hidden="false" customHeight="true" outlineLevel="0" collapsed="false">
      <c r="A117" s="0" t="n">
        <f aca="false">'Solutions&amp;Grade'!A117</f>
        <v>115</v>
      </c>
      <c r="B117" s="0" t="n">
        <f aca="false">'Solutions&amp;Grade'!B117</f>
        <v>7.21777511888457</v>
      </c>
      <c r="C117" s="0" t="n">
        <f aca="false">ABS(B117-I$3)/I$4</f>
        <v>0.37527250166908</v>
      </c>
      <c r="D117" s="0" t="str">
        <f aca="false">IF(C117&gt;I$5,"Outlier","")</f>
        <v/>
      </c>
      <c r="E117" s="0" t="n">
        <f aca="false">B117</f>
        <v>7.21777511888457</v>
      </c>
    </row>
    <row r="118" customFormat="false" ht="12.75" hidden="false" customHeight="true" outlineLevel="0" collapsed="false">
      <c r="A118" s="0" t="n">
        <f aca="false">'Solutions&amp;Grade'!A118</f>
        <v>116</v>
      </c>
      <c r="B118" s="0" t="n">
        <f aca="false">'Solutions&amp;Grade'!B118</f>
        <v>7.15910476749206</v>
      </c>
      <c r="C118" s="0" t="n">
        <f aca="false">ABS(B118-I$3)/I$4</f>
        <v>0.214504622378434</v>
      </c>
      <c r="D118" s="0" t="str">
        <f aca="false">IF(C118&gt;I$5,"Outlier","")</f>
        <v/>
      </c>
      <c r="E118" s="0" t="n">
        <f aca="false">B118</f>
        <v>7.15910476749206</v>
      </c>
    </row>
    <row r="119" customFormat="false" ht="12.75" hidden="false" customHeight="true" outlineLevel="0" collapsed="false">
      <c r="A119" s="0" t="n">
        <f aca="false">'Solutions&amp;Grade'!A119</f>
        <v>117</v>
      </c>
      <c r="B119" s="0" t="n">
        <f aca="false">'Solutions&amp;Grade'!B119</f>
        <v>7.11746533539166</v>
      </c>
      <c r="C119" s="0" t="n">
        <f aca="false">ABS(B119-I$3)/I$4</f>
        <v>0.10040468885556</v>
      </c>
      <c r="D119" s="0" t="str">
        <f aca="false">IF(C119&gt;I$5,"Outlier","")</f>
        <v/>
      </c>
      <c r="E119" s="0" t="n">
        <f aca="false">B119</f>
        <v>7.11746533539166</v>
      </c>
    </row>
    <row r="120" customFormat="false" ht="12.75" hidden="false" customHeight="true" outlineLevel="0" collapsed="false">
      <c r="A120" s="0" t="n">
        <f aca="false">'Solutions&amp;Grade'!A120</f>
        <v>118</v>
      </c>
      <c r="B120" s="0" t="n">
        <f aca="false">'Solutions&amp;Grade'!B120</f>
        <v>7.73800198543298</v>
      </c>
      <c r="C120" s="0" t="n">
        <f aca="false">ABS(B120-I$3)/I$4</f>
        <v>1.80079268520219</v>
      </c>
      <c r="D120" s="0" t="str">
        <f aca="false">IF(C120&gt;I$5,"Outlier","")</f>
        <v/>
      </c>
      <c r="E120" s="0" t="n">
        <f aca="false">B120</f>
        <v>7.73800198543298</v>
      </c>
    </row>
    <row r="121" customFormat="false" ht="12.75" hidden="false" customHeight="true" outlineLevel="0" collapsed="false">
      <c r="A121" s="0" t="n">
        <f aca="false">'Solutions&amp;Grade'!A121</f>
        <v>119</v>
      </c>
      <c r="B121" s="0" t="n">
        <f aca="false">'Solutions&amp;Grade'!B121</f>
        <v>7.18372594556958</v>
      </c>
      <c r="C121" s="0" t="n">
        <f aca="false">ABS(B121-I$3)/I$4</f>
        <v>0.281971315370926</v>
      </c>
      <c r="D121" s="0" t="str">
        <f aca="false">IF(C121&gt;I$5,"Outlier","")</f>
        <v/>
      </c>
      <c r="E121" s="0" t="n">
        <f aca="false">B121</f>
        <v>7.18372594556958</v>
      </c>
    </row>
    <row r="122" customFormat="false" ht="12.75" hidden="false" customHeight="true" outlineLevel="0" collapsed="false">
      <c r="A122" s="0" t="n">
        <f aca="false">'Solutions&amp;Grade'!A122</f>
        <v>120</v>
      </c>
      <c r="B122" s="0" t="n">
        <f aca="false">'Solutions&amp;Grade'!B122</f>
        <v>7.59222941956905</v>
      </c>
      <c r="C122" s="0" t="n">
        <f aca="false">ABS(B122-I$3)/I$4</f>
        <v>1.40134823470091</v>
      </c>
      <c r="D122" s="0" t="str">
        <f aca="false">IF(C122&gt;I$5,"Outlier","")</f>
        <v/>
      </c>
      <c r="E122" s="0" t="n">
        <f aca="false">B122</f>
        <v>7.59222941956905</v>
      </c>
    </row>
    <row r="123" customFormat="false" ht="12.75" hidden="false" customHeight="true" outlineLevel="0" collapsed="false">
      <c r="A123" s="0" t="n">
        <f aca="false">'Solutions&amp;Grade'!A123</f>
        <v>121</v>
      </c>
      <c r="B123" s="0" t="n">
        <f aca="false">'Solutions&amp;Grade'!B123</f>
        <v>7.77302694166085</v>
      </c>
      <c r="C123" s="0" t="n">
        <f aca="false">ABS(B123-I$3)/I$4</f>
        <v>1.89676770156663</v>
      </c>
      <c r="D123" s="0" t="str">
        <f aca="false">IF(C123&gt;I$5,"Outlier","")</f>
        <v/>
      </c>
      <c r="E123" s="0" t="n">
        <f aca="false">B123</f>
        <v>7.77302694166085</v>
      </c>
    </row>
    <row r="124" customFormat="false" ht="12.75" hidden="false" customHeight="true" outlineLevel="0" collapsed="false">
      <c r="A124" s="0" t="n">
        <f aca="false">'Solutions&amp;Grade'!A124</f>
        <v>122</v>
      </c>
      <c r="B124" s="0" t="n">
        <f aca="false">'Solutions&amp;Grade'!B124</f>
        <v>7.57335452674034</v>
      </c>
      <c r="C124" s="0" t="n">
        <f aca="false">ABS(B124-I$3)/I$4</f>
        <v>1.34962745205876</v>
      </c>
      <c r="D124" s="0" t="str">
        <f aca="false">IF(C124&gt;I$5,"Outlier","")</f>
        <v/>
      </c>
      <c r="E124" s="0" t="n">
        <f aca="false">B124</f>
        <v>7.57335452674034</v>
      </c>
    </row>
    <row r="125" customFormat="false" ht="12.75" hidden="false" customHeight="true" outlineLevel="0" collapsed="false">
      <c r="A125" s="0" t="n">
        <f aca="false">'Solutions&amp;Grade'!A125</f>
        <v>123</v>
      </c>
      <c r="B125" s="0" t="n">
        <f aca="false">'Solutions&amp;Grade'!B125</f>
        <v>7.04332848251323</v>
      </c>
      <c r="C125" s="0" t="n">
        <f aca="false">ABS(B125-I$3)/I$4</f>
        <v>0.102744334998238</v>
      </c>
      <c r="D125" s="0" t="str">
        <f aca="false">IF(C125&gt;I$5,"Outlier","")</f>
        <v/>
      </c>
      <c r="E125" s="0" t="n">
        <f aca="false">B125</f>
        <v>7.04332848251323</v>
      </c>
    </row>
    <row r="126" customFormat="false" ht="12.75" hidden="false" customHeight="true" outlineLevel="0" collapsed="false">
      <c r="A126" s="0" t="n">
        <f aca="false">'Solutions&amp;Grade'!A126</f>
        <v>124</v>
      </c>
      <c r="B126" s="0" t="n">
        <f aca="false">'Solutions&amp;Grade'!B126</f>
        <v>7.5071355450345</v>
      </c>
      <c r="C126" s="0" t="n">
        <f aca="false">ABS(B126-I$3)/I$4</f>
        <v>1.16817489544439</v>
      </c>
      <c r="D126" s="0" t="str">
        <f aca="false">IF(C126&gt;I$5,"Outlier","")</f>
        <v/>
      </c>
      <c r="E126" s="0" t="n">
        <f aca="false">B126</f>
        <v>7.5071355450345</v>
      </c>
    </row>
    <row r="127" customFormat="false" ht="12.75" hidden="false" customHeight="true" outlineLevel="0" collapsed="false">
      <c r="A127" s="0" t="n">
        <f aca="false">'Solutions&amp;Grade'!A127</f>
        <v>125</v>
      </c>
      <c r="B127" s="0" t="n">
        <f aca="false">'Solutions&amp;Grade'!B127</f>
        <v>7.02113731038348</v>
      </c>
      <c r="C127" s="0" t="n">
        <f aca="false">ABS(B127-I$3)/I$4</f>
        <v>0.163552351272158</v>
      </c>
      <c r="D127" s="0" t="str">
        <f aca="false">IF(C127&gt;I$5,"Outlier","")</f>
        <v/>
      </c>
      <c r="E127" s="0" t="n">
        <f aca="false">B127</f>
        <v>7.02113731038348</v>
      </c>
    </row>
    <row r="128" customFormat="false" ht="12.75" hidden="false" customHeight="true" outlineLevel="0" collapsed="false">
      <c r="A128" s="0" t="n">
        <f aca="false">'Solutions&amp;Grade'!A128</f>
        <v>126</v>
      </c>
      <c r="B128" s="0" t="n">
        <f aca="false">'Solutions&amp;Grade'!B128</f>
        <v>7.07501817758548</v>
      </c>
      <c r="C128" s="0" t="n">
        <f aca="false">ABS(B128-I$3)/I$4</f>
        <v>0.01590856614373</v>
      </c>
      <c r="D128" s="0" t="str">
        <f aca="false">IF(C128&gt;I$5,"Outlier","")</f>
        <v/>
      </c>
      <c r="E128" s="0" t="n">
        <f aca="false">B128</f>
        <v>7.07501817758548</v>
      </c>
    </row>
    <row r="129" customFormat="false" ht="12.75" hidden="false" customHeight="true" outlineLevel="0" collapsed="false">
      <c r="A129" s="0" t="n">
        <f aca="false">'Solutions&amp;Grade'!A129</f>
        <v>127</v>
      </c>
      <c r="B129" s="0" t="n">
        <f aca="false">'Solutions&amp;Grade'!B129</f>
        <v>6.69570565274965</v>
      </c>
      <c r="C129" s="0" t="n">
        <f aca="false">ABS(B129-I$3)/I$4</f>
        <v>1.05529675385485</v>
      </c>
      <c r="D129" s="0" t="str">
        <f aca="false">IF(C129&gt;I$5,"Outlier","")</f>
        <v/>
      </c>
      <c r="E129" s="0" t="n">
        <f aca="false">B129</f>
        <v>6.69570565274965</v>
      </c>
    </row>
    <row r="130" customFormat="false" ht="12.75" hidden="false" customHeight="true" outlineLevel="0" collapsed="false">
      <c r="A130" s="0" t="n">
        <f aca="false">'Solutions&amp;Grade'!A130</f>
        <v>128</v>
      </c>
      <c r="B130" s="0" t="n">
        <f aca="false">'Solutions&amp;Grade'!B130</f>
        <v>7.16260410140561</v>
      </c>
      <c r="C130" s="0" t="n">
        <f aca="false">ABS(B130-I$3)/I$4</f>
        <v>0.224093460332489</v>
      </c>
      <c r="D130" s="0" t="str">
        <f aca="false">IF(C130&gt;I$5,"Outlier","")</f>
        <v/>
      </c>
      <c r="E130" s="0" t="n">
        <f aca="false">B130</f>
        <v>7.16260410140561</v>
      </c>
    </row>
    <row r="131" customFormat="false" ht="12.75" hidden="false" customHeight="true" outlineLevel="0" collapsed="false">
      <c r="A131" s="0" t="n">
        <f aca="false">'Solutions&amp;Grade'!A131</f>
        <v>129</v>
      </c>
      <c r="B131" s="0" t="n">
        <f aca="false">'Solutions&amp;Grade'!B131</f>
        <v>6.80371787647009</v>
      </c>
      <c r="C131" s="0" t="n">
        <f aca="false">ABS(B131-I$3)/I$4</f>
        <v>0.759322795409816</v>
      </c>
      <c r="D131" s="0" t="str">
        <f aca="false">IF(C131&gt;I$5,"Outlier","")</f>
        <v/>
      </c>
      <c r="E131" s="0" t="n">
        <f aca="false">B131</f>
        <v>6.80371787647009</v>
      </c>
    </row>
    <row r="132" customFormat="false" ht="12.75" hidden="false" customHeight="true" outlineLevel="0" collapsed="false">
      <c r="A132" s="0" t="n">
        <f aca="false">'Solutions&amp;Grade'!A132</f>
        <v>130</v>
      </c>
      <c r="B132" s="0" t="n">
        <f aca="false">'Solutions&amp;Grade'!B132</f>
        <v>7.55906179450076</v>
      </c>
      <c r="C132" s="0" t="n">
        <f aca="false">ABS(B132-I$3)/I$4</f>
        <v>1.31046265762872</v>
      </c>
      <c r="D132" s="0" t="str">
        <f aca="false">IF(C132&gt;I$5,"Outlier","")</f>
        <v/>
      </c>
      <c r="E132" s="0" t="n">
        <f aca="false">B132</f>
        <v>7.55906179450076</v>
      </c>
    </row>
    <row r="133" customFormat="false" ht="12.75" hidden="false" customHeight="true" outlineLevel="0" collapsed="false">
      <c r="A133" s="0" t="n">
        <f aca="false">'Solutions&amp;Grade'!A133</f>
        <v>131</v>
      </c>
      <c r="B133" s="0" t="n">
        <f aca="false">'Solutions&amp;Grade'!B133</f>
        <v>7.14888971290683</v>
      </c>
      <c r="C133" s="0" t="n">
        <f aca="false">ABS(B133-I$3)/I$4</f>
        <v>0.186513437333049</v>
      </c>
      <c r="D133" s="0" t="str">
        <f aca="false">IF(C133&gt;I$5,"Outlier","")</f>
        <v/>
      </c>
      <c r="E133" s="0" t="n">
        <f aca="false">B133</f>
        <v>7.14888971290683</v>
      </c>
    </row>
    <row r="134" customFormat="false" ht="12.75" hidden="false" customHeight="true" outlineLevel="0" collapsed="false">
      <c r="A134" s="0" t="n">
        <f aca="false">'Solutions&amp;Grade'!A134</f>
        <v>132</v>
      </c>
      <c r="B134" s="0" t="n">
        <f aca="false">'Solutions&amp;Grade'!B134</f>
        <v>7.22270104286739</v>
      </c>
      <c r="C134" s="0" t="n">
        <f aca="false">ABS(B134-I$3)/I$4</f>
        <v>0.388770466713911</v>
      </c>
      <c r="D134" s="0" t="str">
        <f aca="false">IF(C134&gt;I$5,"Outlier","")</f>
        <v/>
      </c>
      <c r="E134" s="0" t="n">
        <f aca="false">B134</f>
        <v>7.22270104286739</v>
      </c>
    </row>
    <row r="135" customFormat="false" ht="12.75" hidden="false" customHeight="true" outlineLevel="0" collapsed="false">
      <c r="A135" s="0" t="n">
        <f aca="false">'Solutions&amp;Grade'!A135</f>
        <v>133</v>
      </c>
      <c r="B135" s="0" t="n">
        <f aca="false">'Solutions&amp;Grade'!B135</f>
        <v>7.49965214051254</v>
      </c>
      <c r="C135" s="0" t="n">
        <f aca="false">ABS(B135-I$3)/I$4</f>
        <v>1.14766894914759</v>
      </c>
      <c r="D135" s="0" t="str">
        <f aca="false">IF(C135&gt;I$5,"Outlier","")</f>
        <v/>
      </c>
      <c r="E135" s="0" t="n">
        <f aca="false">B135</f>
        <v>7.49965214051254</v>
      </c>
    </row>
    <row r="136" customFormat="false" ht="12.75" hidden="false" customHeight="true" outlineLevel="0" collapsed="false">
      <c r="A136" s="0" t="n">
        <f aca="false">'Solutions&amp;Grade'!A136</f>
        <v>134</v>
      </c>
      <c r="B136" s="0" t="n">
        <f aca="false">'Solutions&amp;Grade'!B136</f>
        <v>6.74096059979157</v>
      </c>
      <c r="C136" s="0" t="n">
        <f aca="false">ABS(B136-I$3)/I$4</f>
        <v>0.931289624348063</v>
      </c>
      <c r="D136" s="0" t="str">
        <f aca="false">IF(C136&gt;I$5,"Outlier","")</f>
        <v/>
      </c>
      <c r="E136" s="0" t="n">
        <f aca="false">B136</f>
        <v>6.74096059979157</v>
      </c>
    </row>
    <row r="137" customFormat="false" ht="12.75" hidden="false" customHeight="true" outlineLevel="0" collapsed="false">
      <c r="A137" s="0" t="n">
        <f aca="false">'Solutions&amp;Grade'!A137</f>
        <v>135</v>
      </c>
      <c r="B137" s="0" t="n">
        <f aca="false">'Solutions&amp;Grade'!B137</f>
        <v>6.97456134570012</v>
      </c>
      <c r="C137" s="0" t="n">
        <f aca="false">ABS(B137-I$3)/I$4</f>
        <v>0.291179319414316</v>
      </c>
      <c r="D137" s="0" t="str">
        <f aca="false">IF(C137&gt;I$5,"Outlier","")</f>
        <v/>
      </c>
      <c r="E137" s="0" t="n">
        <f aca="false">B137</f>
        <v>6.97456134570012</v>
      </c>
    </row>
    <row r="138" customFormat="false" ht="12.75" hidden="false" customHeight="true" outlineLevel="0" collapsed="false">
      <c r="A138" s="0" t="n">
        <f aca="false">'Solutions&amp;Grade'!A138</f>
        <v>136</v>
      </c>
      <c r="B138" s="0" t="n">
        <f aca="false">'Solutions&amp;Grade'!B138</f>
        <v>7.04850913547307</v>
      </c>
      <c r="C138" s="0" t="n">
        <f aca="false">ABS(B138-I$3)/I$4</f>
        <v>0.0885483642919758</v>
      </c>
      <c r="D138" s="0" t="str">
        <f aca="false">IF(C138&gt;I$5,"Outlier","")</f>
        <v/>
      </c>
      <c r="E138" s="0" t="n">
        <f aca="false">B138</f>
        <v>7.04850913547307</v>
      </c>
    </row>
    <row r="139" customFormat="false" ht="12.75" hidden="false" customHeight="true" outlineLevel="0" collapsed="false">
      <c r="A139" s="0" t="n">
        <f aca="false">'Solutions&amp;Grade'!A139</f>
        <v>137</v>
      </c>
      <c r="B139" s="0" t="n">
        <f aca="false">'Solutions&amp;Grade'!B139</f>
        <v>7.58969269355191</v>
      </c>
      <c r="C139" s="0" t="n">
        <f aca="false">ABS(B139-I$3)/I$4</f>
        <v>1.39439712477166</v>
      </c>
      <c r="D139" s="0" t="str">
        <f aca="false">IF(C139&gt;I$5,"Outlier","")</f>
        <v/>
      </c>
      <c r="E139" s="0" t="n">
        <f aca="false">B139</f>
        <v>7.58969269355191</v>
      </c>
    </row>
    <row r="140" customFormat="false" ht="12.75" hidden="false" customHeight="true" outlineLevel="0" collapsed="false">
      <c r="A140" s="0" t="n">
        <f aca="false">'Solutions&amp;Grade'!A140</f>
        <v>138</v>
      </c>
      <c r="B140" s="0" t="n">
        <f aca="false">'Solutions&amp;Grade'!B140</f>
        <v>6.81784435229765</v>
      </c>
      <c r="C140" s="0" t="n">
        <f aca="false">ABS(B140-I$3)/I$4</f>
        <v>0.720613575049901</v>
      </c>
      <c r="D140" s="0" t="str">
        <f aca="false">IF(C140&gt;I$5,"Outlier","")</f>
        <v/>
      </c>
      <c r="E140" s="0" t="n">
        <f aca="false">B140</f>
        <v>6.81784435229765</v>
      </c>
    </row>
    <row r="141" customFormat="false" ht="12.75" hidden="false" customHeight="true" outlineLevel="0" collapsed="false">
      <c r="A141" s="0" t="n">
        <f aca="false">'Solutions&amp;Grade'!A141</f>
        <v>139</v>
      </c>
      <c r="B141" s="0" t="n">
        <f aca="false">'Solutions&amp;Grade'!B141</f>
        <v>7.50109192285691</v>
      </c>
      <c r="C141" s="0" t="n">
        <f aca="false">ABS(B141-I$3)/I$4</f>
        <v>1.15161422557174</v>
      </c>
      <c r="D141" s="0" t="str">
        <f aca="false">IF(C141&gt;I$5,"Outlier","")</f>
        <v/>
      </c>
      <c r="E141" s="0" t="n">
        <f aca="false">B141</f>
        <v>7.50109192285691</v>
      </c>
    </row>
    <row r="142" customFormat="false" ht="12.75" hidden="false" customHeight="true" outlineLevel="0" collapsed="false">
      <c r="A142" s="0" t="n">
        <f aca="false">'Solutions&amp;Grade'!A142</f>
        <v>140</v>
      </c>
      <c r="B142" s="0" t="n">
        <f aca="false">'Solutions&amp;Grade'!B142</f>
        <v>7.66753525613391</v>
      </c>
      <c r="C142" s="0" t="n">
        <f aca="false">ABS(B142-I$3)/I$4</f>
        <v>1.60770049534691</v>
      </c>
      <c r="D142" s="0" t="str">
        <f aca="false">IF(C142&gt;I$5,"Outlier","")</f>
        <v/>
      </c>
      <c r="E142" s="0" t="n">
        <f aca="false">B142</f>
        <v>7.66753525613391</v>
      </c>
    </row>
    <row r="143" customFormat="false" ht="12.75" hidden="false" customHeight="true" outlineLevel="0" collapsed="false">
      <c r="A143" s="0" t="n">
        <f aca="false">'Solutions&amp;Grade'!A143</f>
        <v>141</v>
      </c>
      <c r="B143" s="0" t="n">
        <f aca="false">'Solutions&amp;Grade'!B143</f>
        <v>8.30759496925528</v>
      </c>
      <c r="C143" s="0" t="n">
        <f aca="false">ABS(B143-I$3)/I$4</f>
        <v>3.36158538363544</v>
      </c>
      <c r="D143" s="0" t="str">
        <f aca="false">IF(C143&gt;I$5,"Outlier","")</f>
        <v/>
      </c>
      <c r="E143" s="0" t="n">
        <f aca="false">B143</f>
        <v>8.30759496925528</v>
      </c>
    </row>
    <row r="144" customFormat="false" ht="12.75" hidden="false" customHeight="true" outlineLevel="0" collapsed="false">
      <c r="A144" s="0" t="n">
        <f aca="false">'Solutions&amp;Grade'!A144</f>
        <v>142</v>
      </c>
      <c r="B144" s="0" t="n">
        <f aca="false">'Solutions&amp;Grade'!B144</f>
        <v>6.47455468550186</v>
      </c>
      <c r="C144" s="0" t="n">
        <f aca="false">ABS(B144-I$3)/I$4</f>
        <v>1.66129230635534</v>
      </c>
      <c r="D144" s="0" t="str">
        <f aca="false">IF(C144&gt;I$5,"Outlier","")</f>
        <v/>
      </c>
      <c r="E144" s="0" t="n">
        <f aca="false">B144</f>
        <v>6.47455468550186</v>
      </c>
    </row>
    <row r="145" customFormat="false" ht="12.75" hidden="false" customHeight="true" outlineLevel="0" collapsed="false">
      <c r="A145" s="0" t="n">
        <f aca="false">'Solutions&amp;Grade'!A145</f>
        <v>143</v>
      </c>
      <c r="B145" s="0" t="n">
        <f aca="false">'Solutions&amp;Grade'!B145</f>
        <v>6.96012831184479</v>
      </c>
      <c r="C145" s="0" t="n">
        <f aca="false">ABS(B145-I$3)/I$4</f>
        <v>0.330728566854927</v>
      </c>
      <c r="D145" s="0" t="str">
        <f aca="false">IF(C145&gt;I$5,"Outlier","")</f>
        <v/>
      </c>
      <c r="E145" s="0" t="n">
        <f aca="false">B145</f>
        <v>6.96012831184479</v>
      </c>
    </row>
    <row r="146" customFormat="false" ht="12.75" hidden="false" customHeight="true" outlineLevel="0" collapsed="false">
      <c r="A146" s="0" t="n">
        <f aca="false">'Solutions&amp;Grade'!A146</f>
        <v>144</v>
      </c>
      <c r="B146" s="0" t="n">
        <f aca="false">'Solutions&amp;Grade'!B146</f>
        <v>6.49255393522276</v>
      </c>
      <c r="C146" s="0" t="n">
        <f aca="false">ABS(B146-I$3)/I$4</f>
        <v>1.61197095173973</v>
      </c>
      <c r="D146" s="0" t="str">
        <f aca="false">IF(C146&gt;I$5,"Outlier","")</f>
        <v/>
      </c>
      <c r="E146" s="0" t="n">
        <f aca="false">B146</f>
        <v>6.49255393522276</v>
      </c>
    </row>
    <row r="147" customFormat="false" ht="12.75" hidden="false" customHeight="true" outlineLevel="0" collapsed="false">
      <c r="A147" s="0" t="n">
        <f aca="false">'Solutions&amp;Grade'!A147</f>
        <v>145</v>
      </c>
      <c r="B147" s="0" t="n">
        <f aca="false">'Solutions&amp;Grade'!B147</f>
        <v>6.93001567167983</v>
      </c>
      <c r="C147" s="0" t="n">
        <f aca="false">ABS(B147-I$3)/I$4</f>
        <v>0.413242906453419</v>
      </c>
      <c r="D147" s="0" t="str">
        <f aca="false">IF(C147&gt;I$5,"Outlier","")</f>
        <v/>
      </c>
      <c r="E147" s="0" t="n">
        <f aca="false">B147</f>
        <v>6.93001567167983</v>
      </c>
    </row>
    <row r="148" customFormat="false" ht="12.75" hidden="false" customHeight="true" outlineLevel="0" collapsed="false">
      <c r="A148" s="0" t="n">
        <f aca="false">'Solutions&amp;Grade'!A148</f>
        <v>146</v>
      </c>
      <c r="B148" s="0" t="n">
        <f aca="false">'Solutions&amp;Grade'!B148</f>
        <v>6.85762123152748</v>
      </c>
      <c r="C148" s="0" t="n">
        <f aca="false">ABS(B148-I$3)/I$4</f>
        <v>0.611617389296754</v>
      </c>
      <c r="D148" s="0" t="str">
        <f aca="false">IF(C148&gt;I$5,"Outlier","")</f>
        <v/>
      </c>
      <c r="E148" s="0" t="n">
        <f aca="false">B148</f>
        <v>6.85762123152748</v>
      </c>
    </row>
    <row r="149" customFormat="false" ht="12.75" hidden="false" customHeight="true" outlineLevel="0" collapsed="false">
      <c r="A149" s="0" t="n">
        <f aca="false">'Solutions&amp;Grade'!A149</f>
        <v>147</v>
      </c>
      <c r="B149" s="0" t="n">
        <f aca="false">'Solutions&amp;Grade'!B149</f>
        <v>7.08413574889064</v>
      </c>
      <c r="C149" s="0" t="n">
        <f aca="false">ABS(B149-I$3)/I$4</f>
        <v>0.00907530677031775</v>
      </c>
      <c r="D149" s="0" t="str">
        <f aca="false">IF(C149&gt;I$5,"Outlier","")</f>
        <v/>
      </c>
      <c r="E149" s="0" t="n">
        <f aca="false">B149</f>
        <v>7.08413574889064</v>
      </c>
    </row>
    <row r="150" customFormat="false" ht="12.75" hidden="false" customHeight="true" outlineLevel="0" collapsed="false">
      <c r="A150" s="0" t="n">
        <f aca="false">'Solutions&amp;Grade'!A150</f>
        <v>148</v>
      </c>
      <c r="B150" s="0" t="n">
        <f aca="false">'Solutions&amp;Grade'!B150</f>
        <v>7.02273566200312</v>
      </c>
      <c r="C150" s="0" t="n">
        <f aca="false">ABS(B150-I$3)/I$4</f>
        <v>0.159172564989115</v>
      </c>
      <c r="D150" s="0" t="str">
        <f aca="false">IF(C150&gt;I$5,"Outlier","")</f>
        <v/>
      </c>
      <c r="E150" s="0" t="n">
        <f aca="false">B150</f>
        <v>7.02273566200312</v>
      </c>
    </row>
    <row r="151" customFormat="false" ht="12.75" hidden="false" customHeight="true" outlineLevel="0" collapsed="false">
      <c r="A151" s="0" t="n">
        <f aca="false">'Solutions&amp;Grade'!A151</f>
        <v>149</v>
      </c>
      <c r="B151" s="0" t="n">
        <f aca="false">'Solutions&amp;Grade'!B151</f>
        <v>7.0444236077905</v>
      </c>
      <c r="C151" s="0" t="n">
        <f aca="false">ABS(B151-I$3)/I$4</f>
        <v>0.0997434842413277</v>
      </c>
      <c r="D151" s="0" t="str">
        <f aca="false">IF(C151&gt;I$5,"Outlier","")</f>
        <v/>
      </c>
      <c r="E151" s="0" t="n">
        <f aca="false">B151</f>
        <v>7.0444236077905</v>
      </c>
    </row>
    <row r="152" customFormat="false" ht="12.75" hidden="false" customHeight="true" outlineLevel="0" collapsed="false">
      <c r="A152" s="0" t="n">
        <f aca="false">'Solutions&amp;Grade'!A152</f>
        <v>150</v>
      </c>
      <c r="B152" s="0" t="n">
        <f aca="false">'Solutions&amp;Grade'!B152</f>
        <v>6.78212134653709</v>
      </c>
      <c r="C152" s="0" t="n">
        <f aca="false">ABS(B152-I$3)/I$4</f>
        <v>0.818501379395745</v>
      </c>
      <c r="D152" s="0" t="str">
        <f aca="false">IF(C152&gt;I$5,"Outlier","")</f>
        <v/>
      </c>
      <c r="E152" s="0" t="n">
        <f aca="false">B152</f>
        <v>6.78212134653709</v>
      </c>
    </row>
    <row r="153" customFormat="false" ht="12.75" hidden="false" customHeight="true" outlineLevel="0" collapsed="false">
      <c r="A153" s="0" t="n">
        <f aca="false">'Solutions&amp;Grade'!A153</f>
        <v>151</v>
      </c>
      <c r="B153" s="0" t="n">
        <f aca="false">'Solutions&amp;Grade'!B153</f>
        <v>6.78693317255869</v>
      </c>
      <c r="C153" s="0" t="n">
        <f aca="false">ABS(B153-I$3)/I$4</f>
        <v>0.805316064383178</v>
      </c>
      <c r="D153" s="0" t="str">
        <f aca="false">IF(C153&gt;I$5,"Outlier","")</f>
        <v/>
      </c>
      <c r="E153" s="0" t="n">
        <f aca="false">B153</f>
        <v>6.78693317255869</v>
      </c>
    </row>
    <row r="154" customFormat="false" ht="12.75" hidden="false" customHeight="true" outlineLevel="0" collapsed="false">
      <c r="A154" s="0" t="n">
        <f aca="false">'Solutions&amp;Grade'!A154</f>
        <v>152</v>
      </c>
      <c r="B154" s="0" t="n">
        <f aca="false">'Solutions&amp;Grade'!B154</f>
        <v>6.43439761569874</v>
      </c>
      <c r="C154" s="0" t="n">
        <f aca="false">ABS(B154-I$3)/I$4</f>
        <v>1.77133028631532</v>
      </c>
      <c r="D154" s="0" t="str">
        <f aca="false">IF(C154&gt;I$5,"Outlier","")</f>
        <v/>
      </c>
      <c r="E154" s="0" t="n">
        <f aca="false">B154</f>
        <v>6.43439761569874</v>
      </c>
    </row>
    <row r="155" customFormat="false" ht="12.75" hidden="false" customHeight="true" outlineLevel="0" collapsed="false">
      <c r="A155" s="0" t="n">
        <f aca="false">'Solutions&amp;Grade'!A155</f>
        <v>153</v>
      </c>
      <c r="B155" s="0" t="n">
        <f aca="false">'Solutions&amp;Grade'!B155</f>
        <v>7.42151063301874</v>
      </c>
      <c r="C155" s="0" t="n">
        <f aca="false">ABS(B155-I$3)/I$4</f>
        <v>0.933546412871882</v>
      </c>
      <c r="D155" s="0" t="str">
        <f aca="false">IF(C155&gt;I$5,"Outlier","")</f>
        <v/>
      </c>
      <c r="E155" s="0" t="n">
        <f aca="false">B155</f>
        <v>7.42151063301874</v>
      </c>
    </row>
    <row r="156" customFormat="false" ht="12.75" hidden="false" customHeight="true" outlineLevel="0" collapsed="false">
      <c r="A156" s="0" t="n">
        <f aca="false">'Solutions&amp;Grade'!A156</f>
        <v>154</v>
      </c>
      <c r="B156" s="0" t="n">
        <f aca="false">'Solutions&amp;Grade'!B156</f>
        <v>7.59040238796059</v>
      </c>
      <c r="C156" s="0" t="n">
        <f aca="false">ABS(B156-I$3)/I$4</f>
        <v>1.39634182191969</v>
      </c>
      <c r="D156" s="0" t="str">
        <f aca="false">IF(C156&gt;I$5,"Outlier","")</f>
        <v/>
      </c>
      <c r="E156" s="0" t="n">
        <f aca="false">B156</f>
        <v>7.59040238796059</v>
      </c>
    </row>
    <row r="157" customFormat="false" ht="12.75" hidden="false" customHeight="true" outlineLevel="0" collapsed="false">
      <c r="A157" s="0" t="n">
        <f aca="false">'Solutions&amp;Grade'!A157</f>
        <v>155</v>
      </c>
      <c r="B157" s="0" t="n">
        <f aca="false">'Solutions&amp;Grade'!B157</f>
        <v>7.26665422238932</v>
      </c>
      <c r="C157" s="0" t="n">
        <f aca="false">ABS(B157-I$3)/I$4</f>
        <v>0.509210506565526</v>
      </c>
      <c r="D157" s="0" t="str">
        <f aca="false">IF(C157&gt;I$5,"Outlier","")</f>
        <v/>
      </c>
      <c r="E157" s="0" t="n">
        <f aca="false">B157</f>
        <v>7.26665422238932</v>
      </c>
    </row>
    <row r="158" customFormat="false" ht="12.75" hidden="false" customHeight="true" outlineLevel="0" collapsed="false">
      <c r="A158" s="0" t="n">
        <f aca="false">'Solutions&amp;Grade'!A158</f>
        <v>156</v>
      </c>
      <c r="B158" s="0" t="n">
        <f aca="false">'Solutions&amp;Grade'!B158</f>
        <v>7.17266282726246</v>
      </c>
      <c r="C158" s="0" t="n">
        <f aca="false">ABS(B158-I$3)/I$4</f>
        <v>0.251656275041972</v>
      </c>
      <c r="D158" s="0" t="str">
        <f aca="false">IF(C158&gt;I$5,"Outlier","")</f>
        <v/>
      </c>
      <c r="E158" s="0" t="n">
        <f aca="false">B158</f>
        <v>7.17266282726246</v>
      </c>
    </row>
    <row r="159" customFormat="false" ht="12.75" hidden="false" customHeight="true" outlineLevel="0" collapsed="false">
      <c r="A159" s="0" t="n">
        <f aca="false">'Solutions&amp;Grade'!A159</f>
        <v>157</v>
      </c>
      <c r="B159" s="0" t="n">
        <f aca="false">'Solutions&amp;Grade'!B159</f>
        <v>6.86289269743664</v>
      </c>
      <c r="C159" s="0" t="n">
        <f aca="false">ABS(B159-I$3)/I$4</f>
        <v>0.597172573902719</v>
      </c>
      <c r="D159" s="0" t="str">
        <f aca="false">IF(C159&gt;I$5,"Outlier","")</f>
        <v/>
      </c>
      <c r="E159" s="0" t="n">
        <f aca="false">B159</f>
        <v>6.86289269743664</v>
      </c>
    </row>
    <row r="160" customFormat="false" ht="12.75" hidden="false" customHeight="true" outlineLevel="0" collapsed="false">
      <c r="A160" s="0" t="n">
        <f aca="false">'Solutions&amp;Grade'!A160</f>
        <v>158</v>
      </c>
      <c r="B160" s="0" t="n">
        <f aca="false">'Solutions&amp;Grade'!B160</f>
        <v>7.52591423893828</v>
      </c>
      <c r="C160" s="0" t="n">
        <f aca="false">ABS(B160-I$3)/I$4</f>
        <v>1.21963207480509</v>
      </c>
      <c r="D160" s="0" t="str">
        <f aca="false">IF(C160&gt;I$5,"Outlier","")</f>
        <v/>
      </c>
      <c r="E160" s="0" t="n">
        <f aca="false">B160</f>
        <v>7.52591423893828</v>
      </c>
    </row>
    <row r="161" customFormat="false" ht="12.75" hidden="false" customHeight="true" outlineLevel="0" collapsed="false">
      <c r="A161" s="0" t="n">
        <f aca="false">'Solutions&amp;Grade'!A161</f>
        <v>159</v>
      </c>
      <c r="B161" s="0" t="n">
        <f aca="false">'Solutions&amp;Grade'!B161</f>
        <v>7.15627998399189</v>
      </c>
      <c r="C161" s="0" t="n">
        <f aca="false">ABS(B161-I$3)/I$4</f>
        <v>0.206764180366429</v>
      </c>
      <c r="D161" s="0" t="str">
        <f aca="false">IF(C161&gt;I$5,"Outlier","")</f>
        <v/>
      </c>
      <c r="E161" s="0" t="n">
        <f aca="false">B161</f>
        <v>7.15627998399189</v>
      </c>
    </row>
    <row r="162" customFormat="false" ht="12.75" hidden="false" customHeight="true" outlineLevel="0" collapsed="false">
      <c r="A162" s="0" t="n">
        <f aca="false">'Solutions&amp;Grade'!A162</f>
        <v>160</v>
      </c>
      <c r="B162" s="0" t="n">
        <f aca="false">'Solutions&amp;Grade'!B162</f>
        <v>7.55289777912227</v>
      </c>
      <c r="C162" s="0" t="n">
        <f aca="false">ABS(B162-I$3)/I$4</f>
        <v>1.29357208757426</v>
      </c>
      <c r="D162" s="0" t="str">
        <f aca="false">IF(C162&gt;I$5,"Outlier","")</f>
        <v/>
      </c>
      <c r="E162" s="0" t="n">
        <f aca="false">B162</f>
        <v>7.55289777912227</v>
      </c>
    </row>
    <row r="163" customFormat="false" ht="12.75" hidden="false" customHeight="true" outlineLevel="0" collapsed="false">
      <c r="A163" s="0" t="n">
        <f aca="false">'Solutions&amp;Grade'!A163</f>
        <v>161</v>
      </c>
      <c r="B163" s="0" t="n">
        <f aca="false">'Solutions&amp;Grade'!B163</f>
        <v>6.87205250313656</v>
      </c>
      <c r="C163" s="0" t="n">
        <f aca="false">ABS(B163-I$3)/I$4</f>
        <v>0.572072970744753</v>
      </c>
      <c r="D163" s="0" t="str">
        <f aca="false">IF(C163&gt;I$5,"Outlier","")</f>
        <v/>
      </c>
      <c r="E163" s="0" t="n">
        <f aca="false">B163</f>
        <v>6.87205250313656</v>
      </c>
    </row>
    <row r="164" customFormat="false" ht="12.75" hidden="false" customHeight="true" outlineLevel="0" collapsed="false">
      <c r="A164" s="0" t="n">
        <f aca="false">'Solutions&amp;Grade'!A164</f>
        <v>162</v>
      </c>
      <c r="B164" s="0" t="n">
        <f aca="false">'Solutions&amp;Grade'!B164</f>
        <v>8.44279361133822</v>
      </c>
      <c r="C164" s="0" t="n">
        <f aca="false">ABS(B164-I$3)/I$4</f>
        <v>3.73205527949879</v>
      </c>
      <c r="D164" s="0" t="str">
        <f aca="false">IF(C164&gt;I$5,"Outlier","")</f>
        <v>Outlier</v>
      </c>
    </row>
    <row r="165" customFormat="false" ht="12.75" hidden="false" customHeight="true" outlineLevel="0" collapsed="false">
      <c r="A165" s="0" t="n">
        <f aca="false">'Solutions&amp;Grade'!A165</f>
        <v>163</v>
      </c>
      <c r="B165" s="0" t="n">
        <f aca="false">'Solutions&amp;Grade'!B165</f>
        <v>6.81547283946009</v>
      </c>
      <c r="C165" s="0" t="n">
        <f aca="false">ABS(B165-I$3)/I$4</f>
        <v>0.727111969563584</v>
      </c>
      <c r="D165" s="0" t="str">
        <f aca="false">IF(C165&gt;I$5,"Outlier","")</f>
        <v/>
      </c>
      <c r="E165" s="0" t="n">
        <f aca="false">B165</f>
        <v>6.81547283946009</v>
      </c>
    </row>
    <row r="166" customFormat="false" ht="12.75" hidden="false" customHeight="true" outlineLevel="0" collapsed="false">
      <c r="A166" s="0" t="n">
        <f aca="false">'Solutions&amp;Grade'!A166</f>
        <v>164</v>
      </c>
      <c r="B166" s="0" t="n">
        <f aca="false">'Solutions&amp;Grade'!B166</f>
        <v>7.15962085042134</v>
      </c>
      <c r="C166" s="0" t="n">
        <f aca="false">ABS(B166-I$3)/I$4</f>
        <v>0.215918787388687</v>
      </c>
      <c r="D166" s="0" t="str">
        <f aca="false">IF(C166&gt;I$5,"Outlier","")</f>
        <v/>
      </c>
      <c r="E166" s="0" t="n">
        <f aca="false">B166</f>
        <v>7.15962085042134</v>
      </c>
    </row>
    <row r="167" customFormat="false" ht="12.75" hidden="false" customHeight="true" outlineLevel="0" collapsed="false">
      <c r="A167" s="0" t="n">
        <f aca="false">'Solutions&amp;Grade'!A167</f>
        <v>165</v>
      </c>
      <c r="B167" s="0" t="n">
        <f aca="false">'Solutions&amp;Grade'!B167</f>
        <v>6.92441428797831</v>
      </c>
      <c r="C167" s="0" t="n">
        <f aca="false">ABS(B167-I$3)/I$4</f>
        <v>0.428591759109176</v>
      </c>
      <c r="D167" s="0" t="str">
        <f aca="false">IF(C167&gt;I$5,"Outlier","")</f>
        <v/>
      </c>
      <c r="E167" s="0" t="n">
        <f aca="false">B167</f>
        <v>6.92441428797831</v>
      </c>
    </row>
    <row r="168" customFormat="false" ht="12.75" hidden="false" customHeight="true" outlineLevel="0" collapsed="false">
      <c r="A168" s="0" t="n">
        <f aca="false">'Solutions&amp;Grade'!A168</f>
        <v>166</v>
      </c>
      <c r="B168" s="0" t="n">
        <f aca="false">'Solutions&amp;Grade'!B168</f>
        <v>7.39533671542823</v>
      </c>
      <c r="C168" s="0" t="n">
        <f aca="false">ABS(B168-I$3)/I$4</f>
        <v>0.861824919410829</v>
      </c>
      <c r="D168" s="0" t="str">
        <f aca="false">IF(C168&gt;I$5,"Outlier","")</f>
        <v/>
      </c>
      <c r="E168" s="0" t="n">
        <f aca="false">B168</f>
        <v>7.39533671542823</v>
      </c>
    </row>
    <row r="169" customFormat="false" ht="12.75" hidden="false" customHeight="true" outlineLevel="0" collapsed="false">
      <c r="A169" s="0" t="n">
        <f aca="false">'Solutions&amp;Grade'!A169</f>
        <v>167</v>
      </c>
      <c r="B169" s="0" t="n">
        <f aca="false">'Solutions&amp;Grade'!B169</f>
        <v>6.48963998949371</v>
      </c>
      <c r="C169" s="0" t="n">
        <f aca="false">ABS(B169-I$3)/I$4</f>
        <v>1.61995571515273</v>
      </c>
      <c r="D169" s="0" t="str">
        <f aca="false">IF(C169&gt;I$5,"Outlier","")</f>
        <v/>
      </c>
      <c r="E169" s="0" t="n">
        <f aca="false">B169</f>
        <v>6.48963998949371</v>
      </c>
    </row>
    <row r="170" customFormat="false" ht="12.75" hidden="false" customHeight="true" outlineLevel="0" collapsed="false">
      <c r="A170" s="0" t="n">
        <f aca="false">'Solutions&amp;Grade'!A170</f>
        <v>168</v>
      </c>
      <c r="B170" s="0" t="n">
        <f aca="false">'Solutions&amp;Grade'!B170</f>
        <v>6.79712814281229</v>
      </c>
      <c r="C170" s="0" t="n">
        <f aca="false">ABS(B170-I$3)/I$4</f>
        <v>0.7773799142119</v>
      </c>
      <c r="D170" s="0" t="str">
        <f aca="false">IF(C170&gt;I$5,"Outlier","")</f>
        <v/>
      </c>
      <c r="E170" s="0" t="n">
        <f aca="false">B170</f>
        <v>6.79712814281229</v>
      </c>
    </row>
    <row r="171" customFormat="false" ht="12.75" hidden="false" customHeight="true" outlineLevel="0" collapsed="false">
      <c r="A171" s="0" t="n">
        <f aca="false">'Solutions&amp;Grade'!A171</f>
        <v>169</v>
      </c>
      <c r="B171" s="0" t="n">
        <f aca="false">'Solutions&amp;Grade'!B171</f>
        <v>7.28686523093606</v>
      </c>
      <c r="C171" s="0" t="n">
        <f aca="false">ABS(B171-I$3)/I$4</f>
        <v>0.564592499433555</v>
      </c>
      <c r="D171" s="0" t="str">
        <f aca="false">IF(C171&gt;I$5,"Outlier","")</f>
        <v/>
      </c>
      <c r="E171" s="0" t="n">
        <f aca="false">B171</f>
        <v>7.28686523093606</v>
      </c>
    </row>
    <row r="172" customFormat="false" ht="12.75" hidden="false" customHeight="true" outlineLevel="0" collapsed="false">
      <c r="A172" s="0" t="n">
        <f aca="false">'Solutions&amp;Grade'!A172</f>
        <v>170</v>
      </c>
      <c r="B172" s="0" t="n">
        <f aca="false">'Solutions&amp;Grade'!B172</f>
        <v>6.78892439671074</v>
      </c>
      <c r="C172" s="0" t="n">
        <f aca="false">ABS(B172-I$3)/I$4</f>
        <v>0.799859732922403</v>
      </c>
      <c r="D172" s="0" t="str">
        <f aca="false">IF(C172&gt;I$5,"Outlier","")</f>
        <v/>
      </c>
      <c r="E172" s="0" t="n">
        <f aca="false">B172</f>
        <v>6.78892439671074</v>
      </c>
    </row>
    <row r="173" customFormat="false" ht="12.75" hidden="false" customHeight="true" outlineLevel="0" collapsed="false">
      <c r="A173" s="0" t="n">
        <f aca="false">'Solutions&amp;Grade'!A173</f>
        <v>171</v>
      </c>
      <c r="B173" s="0" t="n">
        <f aca="false">'Solutions&amp;Grade'!B173</f>
        <v>6.7369139458215</v>
      </c>
      <c r="C173" s="0" t="n">
        <f aca="false">ABS(B173-I$3)/I$4</f>
        <v>0.942378222959616</v>
      </c>
      <c r="D173" s="0" t="str">
        <f aca="false">IF(C173&gt;I$5,"Outlier","")</f>
        <v/>
      </c>
      <c r="E173" s="0" t="n">
        <f aca="false">B173</f>
        <v>6.7369139458215</v>
      </c>
    </row>
    <row r="174" customFormat="false" ht="12.75" hidden="false" customHeight="true" outlineLevel="0" collapsed="false">
      <c r="A174" s="0" t="n">
        <f aca="false">'Solutions&amp;Grade'!A174</f>
        <v>172</v>
      </c>
      <c r="B174" s="0" t="n">
        <f aca="false">'Solutions&amp;Grade'!B174</f>
        <v>6.35207193704062</v>
      </c>
      <c r="C174" s="0" t="n">
        <f aca="false">ABS(B174-I$3)/I$4</f>
        <v>1.99691824437072</v>
      </c>
      <c r="D174" s="0" t="str">
        <f aca="false">IF(C174&gt;I$5,"Outlier","")</f>
        <v/>
      </c>
      <c r="E174" s="0" t="n">
        <f aca="false">B174</f>
        <v>6.35207193704062</v>
      </c>
    </row>
    <row r="175" customFormat="false" ht="12.75" hidden="false" customHeight="true" outlineLevel="0" collapsed="false">
      <c r="A175" s="0" t="n">
        <f aca="false">'Solutions&amp;Grade'!A175</f>
        <v>173</v>
      </c>
      <c r="B175" s="0" t="n">
        <f aca="false">'Solutions&amp;Grade'!B175</f>
        <v>7.20137931393765</v>
      </c>
      <c r="C175" s="0" t="n">
        <f aca="false">ABS(B175-I$3)/I$4</f>
        <v>0.330344889544429</v>
      </c>
      <c r="D175" s="0" t="str">
        <f aca="false">IF(C175&gt;I$5,"Outlier","")</f>
        <v/>
      </c>
      <c r="E175" s="0" t="n">
        <f aca="false">B175</f>
        <v>7.20137931393765</v>
      </c>
    </row>
    <row r="176" customFormat="false" ht="12.75" hidden="false" customHeight="true" outlineLevel="0" collapsed="false">
      <c r="A176" s="0" t="n">
        <f aca="false">'Solutions&amp;Grade'!A176</f>
        <v>174</v>
      </c>
      <c r="B176" s="0" t="n">
        <f aca="false">'Solutions&amp;Grade'!B176</f>
        <v>7.31599772888637</v>
      </c>
      <c r="C176" s="0" t="n">
        <f aca="false">ABS(B176-I$3)/I$4</f>
        <v>0.644421063652927</v>
      </c>
      <c r="D176" s="0" t="str">
        <f aca="false">IF(C176&gt;I$5,"Outlier","")</f>
        <v/>
      </c>
      <c r="E176" s="0" t="n">
        <f aca="false">B176</f>
        <v>7.31599772888637</v>
      </c>
    </row>
    <row r="177" customFormat="false" ht="12.75" hidden="false" customHeight="true" outlineLevel="0" collapsed="false">
      <c r="A177" s="0" t="n">
        <f aca="false">'Solutions&amp;Grade'!A177</f>
        <v>175</v>
      </c>
      <c r="B177" s="0" t="n">
        <f aca="false">'Solutions&amp;Grade'!B177</f>
        <v>6.90279048602338</v>
      </c>
      <c r="C177" s="0" t="n">
        <f aca="false">ABS(B177-I$3)/I$4</f>
        <v>0.487845073602512</v>
      </c>
      <c r="D177" s="0" t="str">
        <f aca="false">IF(C177&gt;I$5,"Outlier","")</f>
        <v/>
      </c>
      <c r="E177" s="0" t="n">
        <f aca="false">B177</f>
        <v>6.90279048602338</v>
      </c>
    </row>
    <row r="178" customFormat="false" ht="12.75" hidden="false" customHeight="true" outlineLevel="0" collapsed="false">
      <c r="A178" s="0" t="n">
        <f aca="false">'Solutions&amp;Grade'!A178</f>
        <v>176</v>
      </c>
      <c r="B178" s="0" t="n">
        <f aca="false">'Solutions&amp;Grade'!B178</f>
        <v>7.26531792808055</v>
      </c>
      <c r="C178" s="0" t="n">
        <f aca="false">ABS(B178-I$3)/I$4</f>
        <v>0.505548806967171</v>
      </c>
      <c r="D178" s="0" t="str">
        <f aca="false">IF(C178&gt;I$5,"Outlier","")</f>
        <v/>
      </c>
      <c r="E178" s="0" t="n">
        <f aca="false">B178</f>
        <v>7.26531792808055</v>
      </c>
    </row>
    <row r="179" customFormat="false" ht="12.75" hidden="false" customHeight="true" outlineLevel="0" collapsed="false">
      <c r="A179" s="0" t="n">
        <f aca="false">'Solutions&amp;Grade'!A179</f>
        <v>177</v>
      </c>
      <c r="B179" s="0" t="n">
        <f aca="false">'Solutions&amp;Grade'!B179</f>
        <v>6.77895524067055</v>
      </c>
      <c r="C179" s="0" t="n">
        <f aca="false">ABS(B179-I$3)/I$4</f>
        <v>0.827177109363147</v>
      </c>
      <c r="D179" s="0" t="str">
        <f aca="false">IF(C179&gt;I$5,"Outlier","")</f>
        <v/>
      </c>
      <c r="E179" s="0" t="n">
        <f aca="false">B179</f>
        <v>6.77895524067055</v>
      </c>
    </row>
    <row r="180" customFormat="false" ht="12.75" hidden="false" customHeight="true" outlineLevel="0" collapsed="false">
      <c r="A180" s="0" t="n">
        <f aca="false">'Solutions&amp;Grade'!A180</f>
        <v>178</v>
      </c>
      <c r="B180" s="0" t="n">
        <f aca="false">'Solutions&amp;Grade'!B180</f>
        <v>6.94996509981282</v>
      </c>
      <c r="C180" s="0" t="n">
        <f aca="false">ABS(B180-I$3)/I$4</f>
        <v>0.35857769348161</v>
      </c>
      <c r="D180" s="0" t="str">
        <f aca="false">IF(C180&gt;I$5,"Outlier","")</f>
        <v/>
      </c>
      <c r="E180" s="0" t="n">
        <f aca="false">B180</f>
        <v>6.94996509981282</v>
      </c>
    </row>
    <row r="181" customFormat="false" ht="12.75" hidden="false" customHeight="true" outlineLevel="0" collapsed="false">
      <c r="A181" s="0" t="n">
        <f aca="false">'Solutions&amp;Grade'!A181</f>
        <v>179</v>
      </c>
      <c r="B181" s="0" t="n">
        <f aca="false">'Solutions&amp;Grade'!B181</f>
        <v>7.58650293440441</v>
      </c>
      <c r="C181" s="0" t="n">
        <f aca="false">ABS(B181-I$3)/I$4</f>
        <v>1.38565658033277</v>
      </c>
      <c r="D181" s="0" t="str">
        <f aca="false">IF(C181&gt;I$5,"Outlier","")</f>
        <v/>
      </c>
      <c r="E181" s="0" t="n">
        <f aca="false">B181</f>
        <v>7.58650293440441</v>
      </c>
    </row>
    <row r="182" customFormat="false" ht="12.75" hidden="false" customHeight="true" outlineLevel="0" collapsed="false">
      <c r="A182" s="0" t="n">
        <f aca="false">'Solutions&amp;Grade'!A182</f>
        <v>180</v>
      </c>
      <c r="B182" s="0" t="n">
        <f aca="false">'Solutions&amp;Grade'!B182</f>
        <v>6.99140225296281</v>
      </c>
      <c r="C182" s="0" t="n">
        <f aca="false">ABS(B182-I$3)/I$4</f>
        <v>0.245032042609364</v>
      </c>
      <c r="D182" s="0" t="str">
        <f aca="false">IF(C182&gt;I$5,"Outlier","")</f>
        <v/>
      </c>
      <c r="E182" s="0" t="n">
        <f aca="false">B182</f>
        <v>6.99140225296281</v>
      </c>
    </row>
    <row r="183" customFormat="false" ht="12.75" hidden="false" customHeight="true" outlineLevel="0" collapsed="false">
      <c r="A183" s="0" t="n">
        <f aca="false">'Solutions&amp;Grade'!A183</f>
        <v>181</v>
      </c>
      <c r="B183" s="0" t="n">
        <f aca="false">'Solutions&amp;Grade'!B183</f>
        <v>7.39978249525386</v>
      </c>
      <c r="C183" s="0" t="n">
        <f aca="false">ABS(B183-I$3)/I$4</f>
        <v>0.874007198490419</v>
      </c>
      <c r="D183" s="0" t="str">
        <f aca="false">IF(C183&gt;I$5,"Outlier","")</f>
        <v/>
      </c>
      <c r="E183" s="0" t="n">
        <f aca="false">B183</f>
        <v>7.39978249525386</v>
      </c>
    </row>
    <row r="184" customFormat="false" ht="12.75" hidden="false" customHeight="true" outlineLevel="0" collapsed="false">
      <c r="A184" s="0" t="n">
        <f aca="false">'Solutions&amp;Grade'!A184</f>
        <v>182</v>
      </c>
      <c r="B184" s="0" t="n">
        <f aca="false">'Solutions&amp;Grade'!B184</f>
        <v>7.54484837539881</v>
      </c>
      <c r="C184" s="0" t="n">
        <f aca="false">ABS(B184-I$3)/I$4</f>
        <v>1.2715151962235</v>
      </c>
      <c r="D184" s="0" t="str">
        <f aca="false">IF(C184&gt;I$5,"Outlier","")</f>
        <v/>
      </c>
      <c r="E184" s="0" t="n">
        <f aca="false">B184</f>
        <v>7.54484837539881</v>
      </c>
    </row>
    <row r="185" customFormat="false" ht="12.75" hidden="false" customHeight="true" outlineLevel="0" collapsed="false">
      <c r="A185" s="0" t="n">
        <f aca="false">'Solutions&amp;Grade'!A185</f>
        <v>183</v>
      </c>
      <c r="B185" s="0" t="n">
        <f aca="false">'Solutions&amp;Grade'!B185</f>
        <v>6.87003876190294</v>
      </c>
      <c r="C185" s="0" t="n">
        <f aca="false">ABS(B185-I$3)/I$4</f>
        <v>0.577591003275396</v>
      </c>
      <c r="D185" s="0" t="str">
        <f aca="false">IF(C185&gt;I$5,"Outlier","")</f>
        <v/>
      </c>
      <c r="E185" s="0" t="n">
        <f aca="false">B185</f>
        <v>6.87003876190294</v>
      </c>
    </row>
    <row r="186" customFormat="false" ht="12.75" hidden="false" customHeight="true" outlineLevel="0" collapsed="false">
      <c r="A186" s="0" t="n">
        <f aca="false">'Solutions&amp;Grade'!A186</f>
        <v>184</v>
      </c>
      <c r="B186" s="0" t="n">
        <f aca="false">'Solutions&amp;Grade'!B186</f>
        <v>7.19606450733089</v>
      </c>
      <c r="C186" s="0" t="n">
        <f aca="false">ABS(B186-I$3)/I$4</f>
        <v>0.315781312427049</v>
      </c>
      <c r="D186" s="0" t="str">
        <f aca="false">IF(C186&gt;I$5,"Outlier","")</f>
        <v/>
      </c>
      <c r="E186" s="0" t="n">
        <f aca="false">B186</f>
        <v>7.19606450733089</v>
      </c>
    </row>
    <row r="187" customFormat="false" ht="12.75" hidden="false" customHeight="true" outlineLevel="0" collapsed="false">
      <c r="A187" s="0" t="n">
        <f aca="false">'Solutions&amp;Grade'!A187</f>
        <v>185</v>
      </c>
      <c r="B187" s="0" t="n">
        <f aca="false">'Solutions&amp;Grade'!B187</f>
        <v>7.32129397935296</v>
      </c>
      <c r="C187" s="0" t="n">
        <f aca="false">ABS(B187-I$3)/I$4</f>
        <v>0.658933793430327</v>
      </c>
      <c r="D187" s="0" t="str">
        <f aca="false">IF(C187&gt;I$5,"Outlier","")</f>
        <v/>
      </c>
      <c r="E187" s="0" t="n">
        <f aca="false">B187</f>
        <v>7.32129397935296</v>
      </c>
    </row>
    <row r="188" customFormat="false" ht="12.75" hidden="false" customHeight="true" outlineLevel="0" collapsed="false">
      <c r="A188" s="0" t="n">
        <f aca="false">'Solutions&amp;Grade'!A188</f>
        <v>186</v>
      </c>
      <c r="B188" s="0" t="n">
        <f aca="false">'Solutions&amp;Grade'!B188</f>
        <v>6.99837016542762</v>
      </c>
      <c r="C188" s="0" t="n">
        <f aca="false">ABS(B188-I$3)/I$4</f>
        <v>0.22593864222122</v>
      </c>
      <c r="D188" s="0" t="str">
        <f aca="false">IF(C188&gt;I$5,"Outlier","")</f>
        <v/>
      </c>
      <c r="E188" s="0" t="n">
        <f aca="false">B188</f>
        <v>6.99837016542762</v>
      </c>
    </row>
    <row r="189" customFormat="false" ht="12.75" hidden="false" customHeight="true" outlineLevel="0" collapsed="false">
      <c r="A189" s="0" t="n">
        <f aca="false">'Solutions&amp;Grade'!A189</f>
        <v>187</v>
      </c>
      <c r="B189" s="0" t="n">
        <f aca="false">'Solutions&amp;Grade'!B189</f>
        <v>6.2213044004316</v>
      </c>
      <c r="C189" s="0" t="n">
        <f aca="false">ABS(B189-I$3)/I$4</f>
        <v>2.35524607165859</v>
      </c>
      <c r="D189" s="0" t="str">
        <f aca="false">IF(C189&gt;I$5,"Outlier","")</f>
        <v/>
      </c>
      <c r="E189" s="0" t="n">
        <f aca="false">B189</f>
        <v>6.2213044004316</v>
      </c>
    </row>
    <row r="190" customFormat="false" ht="12.75" hidden="false" customHeight="true" outlineLevel="0" collapsed="false">
      <c r="A190" s="0" t="n">
        <f aca="false">'Solutions&amp;Grade'!A190</f>
        <v>188</v>
      </c>
      <c r="B190" s="0" t="n">
        <f aca="false">'Solutions&amp;Grade'!B190</f>
        <v>7.29838485500737</v>
      </c>
      <c r="C190" s="0" t="n">
        <f aca="false">ABS(B190-I$3)/I$4</f>
        <v>0.596158452052096</v>
      </c>
      <c r="D190" s="0" t="str">
        <f aca="false">IF(C190&gt;I$5,"Outlier","")</f>
        <v/>
      </c>
      <c r="E190" s="0" t="n">
        <f aca="false">B190</f>
        <v>7.29838485500737</v>
      </c>
    </row>
    <row r="191" customFormat="false" ht="12.75" hidden="false" customHeight="true" outlineLevel="0" collapsed="false">
      <c r="A191" s="0" t="n">
        <f aca="false">'Solutions&amp;Grade'!A191</f>
        <v>189</v>
      </c>
      <c r="B191" s="0" t="n">
        <f aca="false">'Solutions&amp;Grade'!B191</f>
        <v>7.30354225087854</v>
      </c>
      <c r="C191" s="0" t="n">
        <f aca="false">ABS(B191-I$3)/I$4</f>
        <v>0.610290693928803</v>
      </c>
      <c r="D191" s="0" t="str">
        <f aca="false">IF(C191&gt;I$5,"Outlier","")</f>
        <v/>
      </c>
      <c r="E191" s="0" t="n">
        <f aca="false">B191</f>
        <v>7.30354225087854</v>
      </c>
    </row>
    <row r="192" customFormat="false" ht="12.75" hidden="false" customHeight="true" outlineLevel="0" collapsed="false">
      <c r="A192" s="0" t="n">
        <f aca="false">'Solutions&amp;Grade'!A192</f>
        <v>190</v>
      </c>
      <c r="B192" s="0" t="n">
        <f aca="false">'Solutions&amp;Grade'!B192</f>
        <v>6.8626790765142</v>
      </c>
      <c r="C192" s="0" t="n">
        <f aca="false">ABS(B192-I$3)/I$4</f>
        <v>0.597757935705706</v>
      </c>
      <c r="D192" s="0" t="str">
        <f aca="false">IF(C192&gt;I$5,"Outlier","")</f>
        <v/>
      </c>
      <c r="E192" s="0" t="n">
        <f aca="false">B192</f>
        <v>6.8626790765142</v>
      </c>
    </row>
    <row r="193" customFormat="false" ht="12.75" hidden="false" customHeight="true" outlineLevel="0" collapsed="false">
      <c r="A193" s="0" t="n">
        <f aca="false">'Solutions&amp;Grade'!A193</f>
        <v>191</v>
      </c>
      <c r="B193" s="0" t="n">
        <f aca="false">'Solutions&amp;Grade'!B193</f>
        <v>6.77941120837063</v>
      </c>
      <c r="C193" s="0" t="n">
        <f aca="false">ABS(B193-I$3)/I$4</f>
        <v>0.825927671471143</v>
      </c>
      <c r="D193" s="0" t="str">
        <f aca="false">IF(C193&gt;I$5,"Outlier","")</f>
        <v/>
      </c>
      <c r="E193" s="0" t="n">
        <f aca="false">B193</f>
        <v>6.77941120837063</v>
      </c>
    </row>
    <row r="194" customFormat="false" ht="12.75" hidden="false" customHeight="true" outlineLevel="0" collapsed="false">
      <c r="A194" s="0" t="n">
        <f aca="false">'Solutions&amp;Grade'!A194</f>
        <v>192</v>
      </c>
      <c r="B194" s="0" t="n">
        <f aca="false">'Solutions&amp;Grade'!B194</f>
        <v>7.26319144422105</v>
      </c>
      <c r="C194" s="0" t="n">
        <f aca="false">ABS(B194-I$3)/I$4</f>
        <v>0.499721838279848</v>
      </c>
      <c r="D194" s="0" t="str">
        <f aca="false">IF(C194&gt;I$5,"Outlier","")</f>
        <v/>
      </c>
      <c r="E194" s="0" t="n">
        <f aca="false">B194</f>
        <v>7.26319144422105</v>
      </c>
    </row>
    <row r="195" customFormat="false" ht="12.75" hidden="false" customHeight="true" outlineLevel="0" collapsed="false">
      <c r="A195" s="0" t="n">
        <f aca="false">'Solutions&amp;Grade'!A195</f>
        <v>193</v>
      </c>
      <c r="B195" s="0" t="n">
        <f aca="false">'Solutions&amp;Grade'!B195</f>
        <v>6.62700626175683</v>
      </c>
      <c r="C195" s="0" t="n">
        <f aca="false">ABS(B195-I$3)/I$4</f>
        <v>1.2435461018873</v>
      </c>
      <c r="D195" s="0" t="str">
        <f aca="false">IF(C195&gt;I$5,"Outlier","")</f>
        <v/>
      </c>
      <c r="E195" s="0" t="n">
        <f aca="false">B195</f>
        <v>6.62700626175683</v>
      </c>
    </row>
    <row r="196" customFormat="false" ht="12.75" hidden="false" customHeight="true" outlineLevel="0" collapsed="false">
      <c r="A196" s="0" t="n">
        <f aca="false">'Solutions&amp;Grade'!A196</f>
        <v>194</v>
      </c>
      <c r="B196" s="0" t="n">
        <f aca="false">'Solutions&amp;Grade'!B196</f>
        <v>7.07708819191063</v>
      </c>
      <c r="C196" s="0" t="n">
        <f aca="false">ABS(B196-I$3)/I$4</f>
        <v>0.0102363346799971</v>
      </c>
      <c r="D196" s="0" t="str">
        <f aca="false">IF(C196&gt;I$5,"Outlier","")</f>
        <v/>
      </c>
      <c r="E196" s="0" t="n">
        <f aca="false">B196</f>
        <v>7.07708819191063</v>
      </c>
    </row>
    <row r="197" customFormat="false" ht="12.75" hidden="false" customHeight="true" outlineLevel="0" collapsed="false">
      <c r="A197" s="0" t="n">
        <f aca="false">'Solutions&amp;Grade'!A197</f>
        <v>195</v>
      </c>
      <c r="B197" s="0" t="n">
        <f aca="false">'Solutions&amp;Grade'!B197</f>
        <v>6.60597230802032</v>
      </c>
      <c r="C197" s="0" t="n">
        <f aca="false">ABS(B197-I$3)/I$4</f>
        <v>1.30118312050157</v>
      </c>
      <c r="D197" s="0" t="str">
        <f aca="false">IF(C197&gt;I$5,"Outlier","")</f>
        <v/>
      </c>
      <c r="E197" s="0" t="n">
        <f aca="false">B197</f>
        <v>6.60597230802032</v>
      </c>
    </row>
    <row r="198" customFormat="false" ht="12.75" hidden="false" customHeight="true" outlineLevel="0" collapsed="false">
      <c r="A198" s="0" t="n">
        <f aca="false">'Solutions&amp;Grade'!A198</f>
        <v>196</v>
      </c>
      <c r="B198" s="0" t="n">
        <f aca="false">'Solutions&amp;Grade'!B198</f>
        <v>6.74361852436844</v>
      </c>
      <c r="C198" s="0" t="n">
        <f aca="false">ABS(B198-I$3)/I$4</f>
        <v>0.924006407401234</v>
      </c>
      <c r="D198" s="0" t="str">
        <f aca="false">IF(C198&gt;I$5,"Outlier","")</f>
        <v/>
      </c>
      <c r="E198" s="0" t="n">
        <f aca="false">B198</f>
        <v>6.74361852436844</v>
      </c>
    </row>
    <row r="199" customFormat="false" ht="12.75" hidden="false" customHeight="true" outlineLevel="0" collapsed="false">
      <c r="A199" s="0" t="n">
        <f aca="false">'Solutions&amp;Grade'!A199</f>
        <v>197</v>
      </c>
      <c r="B199" s="0" t="n">
        <f aca="false">'Solutions&amp;Grade'!B199</f>
        <v>7.41253357639565</v>
      </c>
      <c r="C199" s="0" t="n">
        <f aca="false">ABS(B199-I$3)/I$4</f>
        <v>0.908947576810509</v>
      </c>
      <c r="D199" s="0" t="str">
        <f aca="false">IF(C199&gt;I$5,"Outlier","")</f>
        <v/>
      </c>
      <c r="E199" s="0" t="n">
        <f aca="false">B199</f>
        <v>7.41253357639565</v>
      </c>
    </row>
    <row r="200" customFormat="false" ht="12.75" hidden="false" customHeight="true" outlineLevel="0" collapsed="false">
      <c r="A200" s="0" t="n">
        <f aca="false">'Solutions&amp;Grade'!A200</f>
        <v>198</v>
      </c>
      <c r="B200" s="0" t="n">
        <f aca="false">'Solutions&amp;Grade'!B200</f>
        <v>7.29242209609713</v>
      </c>
      <c r="C200" s="0" t="n">
        <f aca="false">ABS(B200-I$3)/I$4</f>
        <v>0.579819362853412</v>
      </c>
      <c r="D200" s="0" t="str">
        <f aca="false">IF(C200&gt;I$5,"Outlier","")</f>
        <v/>
      </c>
      <c r="E200" s="0" t="n">
        <f aca="false">B200</f>
        <v>7.29242209609713</v>
      </c>
    </row>
    <row r="201" customFormat="false" ht="12.75" hidden="false" customHeight="true" outlineLevel="0" collapsed="false">
      <c r="A201" s="0" t="n">
        <f aca="false">'Solutions&amp;Grade'!A201</f>
        <v>199</v>
      </c>
      <c r="B201" s="0" t="n">
        <f aca="false">'Solutions&amp;Grade'!B201</f>
        <v>7.34026425565509</v>
      </c>
      <c r="C201" s="0" t="n">
        <f aca="false">ABS(B201-I$3)/I$4</f>
        <v>0.710915944862274</v>
      </c>
      <c r="D201" s="0" t="str">
        <f aca="false">IF(C201&gt;I$5,"Outlier","")</f>
        <v/>
      </c>
      <c r="E201" s="0" t="n">
        <f aca="false">B201</f>
        <v>7.34026425565509</v>
      </c>
    </row>
    <row r="202" customFormat="false" ht="12.75" hidden="false" customHeight="true" outlineLevel="0" collapsed="false">
      <c r="A202" s="0" t="n">
        <f aca="false">'Solutions&amp;Grade'!A202</f>
        <v>200</v>
      </c>
      <c r="B202" s="0" t="n">
        <f aca="false">'Solutions&amp;Grade'!B202</f>
        <v>6.92221288069973</v>
      </c>
      <c r="C202" s="0" t="n">
        <f aca="false">ABS(B202-I$3)/I$4</f>
        <v>0.434624032160777</v>
      </c>
      <c r="D202" s="0" t="str">
        <f aca="false">IF(C202&gt;I$5,"Outlier","")</f>
        <v/>
      </c>
      <c r="E202" s="0" t="n">
        <f aca="false">B202</f>
        <v>6.92221288069973</v>
      </c>
    </row>
    <row r="203" customFormat="false" ht="12.75" hidden="false" customHeight="true" outlineLevel="0" collapsed="false">
      <c r="A203" s="0" t="n">
        <f aca="false">'Solutions&amp;Grade'!A203</f>
        <v>201</v>
      </c>
      <c r="B203" s="0" t="n">
        <f aca="false">'Solutions&amp;Grade'!B203</f>
        <v>7.24099940859259</v>
      </c>
      <c r="C203" s="0" t="n">
        <f aca="false">ABS(B203-I$3)/I$4</f>
        <v>0.43891145585584</v>
      </c>
      <c r="D203" s="0" t="str">
        <f aca="false">IF(C203&gt;I$5,"Outlier","")</f>
        <v/>
      </c>
      <c r="E203" s="0" t="n">
        <f aca="false">B203</f>
        <v>7.24099940859259</v>
      </c>
    </row>
    <row r="204" customFormat="false" ht="12.75" hidden="false" customHeight="true" outlineLevel="0" collapsed="false">
      <c r="A204" s="0" t="n">
        <f aca="false">'Solutions&amp;Grade'!A204</f>
        <v>202</v>
      </c>
      <c r="B204" s="0" t="n">
        <f aca="false">'Solutions&amp;Grade'!B204</f>
        <v>7.27783290686531</v>
      </c>
      <c r="C204" s="0" t="n">
        <f aca="false">ABS(B204-I$3)/I$4</f>
        <v>0.539842220093893</v>
      </c>
      <c r="D204" s="0" t="str">
        <f aca="false">IF(C204&gt;I$5,"Outlier","")</f>
        <v/>
      </c>
      <c r="E204" s="0" t="n">
        <f aca="false">B204</f>
        <v>7.27783290686531</v>
      </c>
    </row>
    <row r="205" customFormat="false" ht="12.75" hidden="false" customHeight="true" outlineLevel="0" collapsed="false">
      <c r="A205" s="0" t="n">
        <f aca="false">'Solutions&amp;Grade'!A205</f>
        <v>203</v>
      </c>
      <c r="B205" s="0" t="n">
        <f aca="false">'Solutions&amp;Grade'!B205</f>
        <v>7.05242301140305</v>
      </c>
      <c r="C205" s="0" t="n">
        <f aca="false">ABS(B205-I$3)/I$4</f>
        <v>0.0778236026681533</v>
      </c>
      <c r="D205" s="0" t="str">
        <f aca="false">IF(C205&gt;I$5,"Outlier","")</f>
        <v/>
      </c>
      <c r="E205" s="0" t="n">
        <f aca="false">B205</f>
        <v>7.05242301140305</v>
      </c>
    </row>
    <row r="206" customFormat="false" ht="12.75" hidden="false" customHeight="true" outlineLevel="0" collapsed="false">
      <c r="A206" s="0" t="n">
        <f aca="false">'Solutions&amp;Grade'!A206</f>
        <v>204</v>
      </c>
      <c r="B206" s="0" t="n">
        <f aca="false">'Solutions&amp;Grade'!B206</f>
        <v>7.16290351346483</v>
      </c>
      <c r="C206" s="0" t="n">
        <f aca="false">ABS(B206-I$3)/I$4</f>
        <v>0.22491390610541</v>
      </c>
      <c r="D206" s="0" t="str">
        <f aca="false">IF(C206&gt;I$5,"Outlier","")</f>
        <v/>
      </c>
      <c r="E206" s="0" t="n">
        <f aca="false">B206</f>
        <v>7.16290351346483</v>
      </c>
    </row>
    <row r="207" customFormat="false" ht="12.75" hidden="false" customHeight="true" outlineLevel="0" collapsed="false">
      <c r="A207" s="0" t="n">
        <f aca="false">'Solutions&amp;Grade'!A207</f>
        <v>205</v>
      </c>
      <c r="B207" s="0" t="n">
        <f aca="false">'Solutions&amp;Grade'!B207</f>
        <v>6.69134033224246</v>
      </c>
      <c r="C207" s="0" t="n">
        <f aca="false">ABS(B207-I$3)/I$4</f>
        <v>1.06725855915699</v>
      </c>
      <c r="D207" s="0" t="str">
        <f aca="false">IF(C207&gt;I$5,"Outlier","")</f>
        <v/>
      </c>
      <c r="E207" s="0" t="n">
        <f aca="false">B207</f>
        <v>6.69134033224246</v>
      </c>
    </row>
    <row r="208" customFormat="false" ht="12.75" hidden="false" customHeight="true" outlineLevel="0" collapsed="false">
      <c r="A208" s="0" t="n">
        <f aca="false">'Solutions&amp;Grade'!A208</f>
        <v>206</v>
      </c>
      <c r="B208" s="0" t="n">
        <f aca="false">'Solutions&amp;Grade'!B208</f>
        <v>7.39552189887596</v>
      </c>
      <c r="C208" s="0" t="n">
        <f aca="false">ABS(B208-I$3)/I$4</f>
        <v>0.862332357144982</v>
      </c>
      <c r="D208" s="0" t="str">
        <f aca="false">IF(C208&gt;I$5,"Outlier","")</f>
        <v/>
      </c>
      <c r="E208" s="0" t="n">
        <f aca="false">B208</f>
        <v>7.39552189887596</v>
      </c>
    </row>
    <row r="209" customFormat="false" ht="12.75" hidden="false" customHeight="true" outlineLevel="0" collapsed="false">
      <c r="A209" s="0" t="n">
        <f aca="false">'Solutions&amp;Grade'!A209</f>
        <v>207</v>
      </c>
      <c r="B209" s="0" t="n">
        <f aca="false">'Solutions&amp;Grade'!B209</f>
        <v>7.15157827575954</v>
      </c>
      <c r="C209" s="0" t="n">
        <f aca="false">ABS(B209-I$3)/I$4</f>
        <v>0.193880608960813</v>
      </c>
      <c r="D209" s="0" t="str">
        <f aca="false">IF(C209&gt;I$5,"Outlier","")</f>
        <v/>
      </c>
      <c r="E209" s="0" t="n">
        <f aca="false">B209</f>
        <v>7.15157827575954</v>
      </c>
    </row>
    <row r="210" customFormat="false" ht="12.75" hidden="false" customHeight="true" outlineLevel="0" collapsed="false">
      <c r="A210" s="0" t="n">
        <f aca="false">'Solutions&amp;Grade'!A210</f>
        <v>208</v>
      </c>
      <c r="B210" s="0" t="n">
        <f aca="false">'Solutions&amp;Grade'!B210</f>
        <v>7.80919774816315</v>
      </c>
      <c r="C210" s="0" t="n">
        <f aca="false">ABS(B210-I$3)/I$4</f>
        <v>1.9958825647912</v>
      </c>
      <c r="D210" s="0" t="str">
        <f aca="false">IF(C210&gt;I$5,"Outlier","")</f>
        <v/>
      </c>
      <c r="E210" s="0" t="n">
        <f aca="false">B210</f>
        <v>7.80919774816315</v>
      </c>
    </row>
    <row r="211" customFormat="false" ht="12.75" hidden="false" customHeight="true" outlineLevel="0" collapsed="false">
      <c r="A211" s="0" t="n">
        <f aca="false">'Solutions&amp;Grade'!A211</f>
        <v>209</v>
      </c>
      <c r="B211" s="0" t="n">
        <f aca="false">'Solutions&amp;Grade'!B211</f>
        <v>7.00164725182621</v>
      </c>
      <c r="C211" s="0" t="n">
        <f aca="false">ABS(B211-I$3)/I$4</f>
        <v>0.216958804568155</v>
      </c>
      <c r="D211" s="0" t="str">
        <f aca="false">IF(C211&gt;I$5,"Outlier","")</f>
        <v/>
      </c>
      <c r="E211" s="0" t="n">
        <f aca="false">B211</f>
        <v>7.00164725182621</v>
      </c>
    </row>
    <row r="212" customFormat="false" ht="12.75" hidden="false" customHeight="true" outlineLevel="0" collapsed="false">
      <c r="A212" s="0" t="n">
        <f aca="false">'Solutions&amp;Grade'!A212</f>
        <v>210</v>
      </c>
      <c r="B212" s="0" t="n">
        <f aca="false">'Solutions&amp;Grade'!B212</f>
        <v>7.15805277625023</v>
      </c>
      <c r="C212" s="0" t="n">
        <f aca="false">ABS(B212-I$3)/I$4</f>
        <v>0.211621967051376</v>
      </c>
      <c r="D212" s="0" t="str">
        <f aca="false">IF(C212&gt;I$5,"Outlier","")</f>
        <v/>
      </c>
      <c r="E212" s="0" t="n">
        <f aca="false">B212</f>
        <v>7.15805277625023</v>
      </c>
    </row>
    <row r="213" customFormat="false" ht="12.75" hidden="false" customHeight="true" outlineLevel="0" collapsed="false">
      <c r="A213" s="0" t="n">
        <f aca="false">'Solutions&amp;Grade'!A213</f>
        <v>211</v>
      </c>
      <c r="B213" s="0" t="n">
        <f aca="false">'Solutions&amp;Grade'!B213</f>
        <v>6.87142613660767</v>
      </c>
      <c r="C213" s="0" t="n">
        <f aca="false">ABS(B213-I$3)/I$4</f>
        <v>0.573789333713737</v>
      </c>
      <c r="D213" s="0" t="str">
        <f aca="false">IF(C213&gt;I$5,"Outlier","")</f>
        <v/>
      </c>
      <c r="E213" s="0" t="n">
        <f aca="false">B213</f>
        <v>6.87142613660767</v>
      </c>
    </row>
    <row r="214" customFormat="false" ht="12.75" hidden="false" customHeight="true" outlineLevel="0" collapsed="false">
      <c r="A214" s="0" t="n">
        <f aca="false">'Solutions&amp;Grade'!A214</f>
        <v>212</v>
      </c>
      <c r="B214" s="0" t="n">
        <f aca="false">'Solutions&amp;Grade'!B214</f>
        <v>6.56295601389896</v>
      </c>
      <c r="C214" s="0" t="n">
        <f aca="false">ABS(B214-I$3)/I$4</f>
        <v>1.41905591684068</v>
      </c>
      <c r="D214" s="0" t="str">
        <f aca="false">IF(C214&gt;I$5,"Outlier","")</f>
        <v/>
      </c>
      <c r="E214" s="0" t="n">
        <f aca="false">B214</f>
        <v>6.56295601389896</v>
      </c>
    </row>
    <row r="215" customFormat="false" ht="12.75" hidden="false" customHeight="true" outlineLevel="0" collapsed="false">
      <c r="A215" s="0" t="n">
        <f aca="false">'Solutions&amp;Grade'!A215</f>
        <v>213</v>
      </c>
      <c r="B215" s="0" t="n">
        <f aca="false">'Solutions&amp;Grade'!B215</f>
        <v>7.40353935378357</v>
      </c>
      <c r="C215" s="0" t="n">
        <f aca="false">ABS(B215-I$3)/I$4</f>
        <v>0.88430170268683</v>
      </c>
      <c r="D215" s="0" t="str">
        <f aca="false">IF(C215&gt;I$5,"Outlier","")</f>
        <v/>
      </c>
      <c r="E215" s="0" t="n">
        <f aca="false">B215</f>
        <v>7.40353935378357</v>
      </c>
    </row>
    <row r="216" customFormat="false" ht="12.75" hidden="false" customHeight="true" outlineLevel="0" collapsed="false">
      <c r="A216" s="0" t="n">
        <f aca="false">'Solutions&amp;Grade'!A216</f>
        <v>214</v>
      </c>
      <c r="B216" s="0" t="n">
        <f aca="false">'Solutions&amp;Grade'!B216</f>
        <v>7.45429885710969</v>
      </c>
      <c r="C216" s="0" t="n">
        <f aca="false">ABS(B216-I$3)/I$4</f>
        <v>1.02339235937974</v>
      </c>
      <c r="D216" s="0" t="str">
        <f aca="false">IF(C216&gt;I$5,"Outlier","")</f>
        <v/>
      </c>
      <c r="E216" s="0" t="n">
        <f aca="false">B216</f>
        <v>7.45429885710969</v>
      </c>
    </row>
    <row r="217" customFormat="false" ht="12.75" hidden="false" customHeight="true" outlineLevel="0" collapsed="false">
      <c r="A217" s="0" t="n">
        <f aca="false">'Solutions&amp;Grade'!A217</f>
        <v>215</v>
      </c>
      <c r="B217" s="0" t="n">
        <f aca="false">'Solutions&amp;Grade'!B217</f>
        <v>7.35418582603942</v>
      </c>
      <c r="C217" s="0" t="n">
        <f aca="false">ABS(B217-I$3)/I$4</f>
        <v>0.749063685483611</v>
      </c>
      <c r="D217" s="0" t="str">
        <f aca="false">IF(C217&gt;I$5,"Outlier","")</f>
        <v/>
      </c>
      <c r="E217" s="0" t="n">
        <f aca="false">B217</f>
        <v>7.35418582603942</v>
      </c>
    </row>
    <row r="218" customFormat="false" ht="12.75" hidden="false" customHeight="true" outlineLevel="0" collapsed="false">
      <c r="A218" s="0" t="n">
        <f aca="false">'Solutions&amp;Grade'!A218</f>
        <v>216</v>
      </c>
      <c r="B218" s="0" t="n">
        <f aca="false">'Solutions&amp;Grade'!B218</f>
        <v>7.02859821083388</v>
      </c>
      <c r="C218" s="0" t="n">
        <f aca="false">ABS(B218-I$3)/I$4</f>
        <v>0.14310807039536</v>
      </c>
      <c r="D218" s="0" t="str">
        <f aca="false">IF(C218&gt;I$5,"Outlier","")</f>
        <v/>
      </c>
      <c r="E218" s="0" t="n">
        <f aca="false">B218</f>
        <v>7.02859821083388</v>
      </c>
    </row>
    <row r="219" customFormat="false" ht="12.75" hidden="false" customHeight="true" outlineLevel="0" collapsed="false">
      <c r="A219" s="0" t="n">
        <f aca="false">'Solutions&amp;Grade'!A219</f>
        <v>217</v>
      </c>
      <c r="B219" s="0" t="n">
        <f aca="false">'Solutions&amp;Grade'!B219</f>
        <v>7.27564589774211</v>
      </c>
      <c r="C219" s="0" t="n">
        <f aca="false">ABS(B219-I$3)/I$4</f>
        <v>0.533849400716118</v>
      </c>
      <c r="D219" s="0" t="str">
        <f aca="false">IF(C219&gt;I$5,"Outlier","")</f>
        <v/>
      </c>
      <c r="E219" s="0" t="n">
        <f aca="false">B219</f>
        <v>7.27564589774211</v>
      </c>
    </row>
    <row r="220" customFormat="false" ht="12.75" hidden="false" customHeight="true" outlineLevel="0" collapsed="false">
      <c r="A220" s="0" t="n">
        <f aca="false">'Solutions&amp;Grade'!A220</f>
        <v>218</v>
      </c>
      <c r="B220" s="0" t="n">
        <f aca="false">'Solutions&amp;Grade'!B220</f>
        <v>6.25109562178373</v>
      </c>
      <c r="C220" s="0" t="n">
        <f aca="false">ABS(B220-I$3)/I$4</f>
        <v>2.27361248050761</v>
      </c>
      <c r="D220" s="0" t="str">
        <f aca="false">IF(C220&gt;I$5,"Outlier","")</f>
        <v/>
      </c>
      <c r="E220" s="0" t="n">
        <f aca="false">B220</f>
        <v>6.25109562178373</v>
      </c>
    </row>
    <row r="221" customFormat="false" ht="12.75" hidden="false" customHeight="true" outlineLevel="0" collapsed="false">
      <c r="A221" s="0" t="n">
        <f aca="false">'Solutions&amp;Grade'!A221</f>
        <v>219</v>
      </c>
      <c r="B221" s="0" t="n">
        <f aca="false">'Solutions&amp;Grade'!B221</f>
        <v>6.80970807521522</v>
      </c>
      <c r="C221" s="0" t="n">
        <f aca="false">ABS(B221-I$3)/I$4</f>
        <v>0.742908515864426</v>
      </c>
      <c r="D221" s="0" t="str">
        <f aca="false">IF(C221&gt;I$5,"Outlier","")</f>
        <v/>
      </c>
      <c r="E221" s="0" t="n">
        <f aca="false">B221</f>
        <v>6.80970807521522</v>
      </c>
    </row>
    <row r="222" customFormat="false" ht="12.75" hidden="false" customHeight="true" outlineLevel="0" collapsed="false">
      <c r="A222" s="0" t="n">
        <f aca="false">'Solutions&amp;Grade'!A222</f>
        <v>220</v>
      </c>
      <c r="B222" s="0" t="n">
        <f aca="false">'Solutions&amp;Grade'!B222</f>
        <v>7.55172157600418</v>
      </c>
      <c r="C222" s="0" t="n">
        <f aca="false">ABS(B222-I$3)/I$4</f>
        <v>1.29034906817142</v>
      </c>
      <c r="D222" s="0" t="str">
        <f aca="false">IF(C222&gt;I$5,"Outlier","")</f>
        <v/>
      </c>
      <c r="E222" s="0" t="n">
        <f aca="false">B222</f>
        <v>7.55172157600418</v>
      </c>
    </row>
    <row r="223" customFormat="false" ht="12.75" hidden="false" customHeight="true" outlineLevel="0" collapsed="false">
      <c r="A223" s="0" t="n">
        <f aca="false">'Solutions&amp;Grade'!A223</f>
        <v>221</v>
      </c>
      <c r="B223" s="0" t="n">
        <f aca="false">'Solutions&amp;Grade'!B223</f>
        <v>5.82889122337296</v>
      </c>
      <c r="C223" s="0" t="n">
        <f aca="false">ABS(B223-I$3)/I$4</f>
        <v>3.43053252868627</v>
      </c>
      <c r="D223" s="0" t="str">
        <f aca="false">IF(C223&gt;I$5,"Outlier","")</f>
        <v/>
      </c>
      <c r="E223" s="0" t="n">
        <f aca="false">B223</f>
        <v>5.82889122337296</v>
      </c>
    </row>
    <row r="224" customFormat="false" ht="12.75" hidden="false" customHeight="true" outlineLevel="0" collapsed="false">
      <c r="A224" s="0" t="n">
        <f aca="false">'Solutions&amp;Grade'!A224</f>
        <v>222</v>
      </c>
      <c r="B224" s="0" t="n">
        <f aca="false">'Solutions&amp;Grade'!B224</f>
        <v>7.08212862710258</v>
      </c>
      <c r="C224" s="0" t="n">
        <f aca="false">ABS(B224-I$3)/I$4</f>
        <v>0.00357541277469889</v>
      </c>
      <c r="D224" s="0" t="str">
        <f aca="false">IF(C224&gt;I$5,"Outlier","")</f>
        <v/>
      </c>
      <c r="E224" s="0" t="n">
        <f aca="false">B224</f>
        <v>7.08212862710258</v>
      </c>
    </row>
    <row r="225" customFormat="false" ht="12.75" hidden="false" customHeight="true" outlineLevel="0" collapsed="false">
      <c r="A225" s="0" t="n">
        <f aca="false">'Solutions&amp;Grade'!A225</f>
        <v>223</v>
      </c>
      <c r="B225" s="0" t="n">
        <f aca="false">'Solutions&amp;Grade'!B225</f>
        <v>7.04992348410761</v>
      </c>
      <c r="C225" s="0" t="n">
        <f aca="false">ABS(B225-I$3)/I$4</f>
        <v>0.0846727810517672</v>
      </c>
      <c r="D225" s="0" t="str">
        <f aca="false">IF(C225&gt;I$5,"Outlier","")</f>
        <v/>
      </c>
      <c r="E225" s="0" t="n">
        <f aca="false">B225</f>
        <v>7.04992348410761</v>
      </c>
    </row>
    <row r="226" customFormat="false" ht="12.75" hidden="false" customHeight="true" outlineLevel="0" collapsed="false">
      <c r="A226" s="0" t="n">
        <f aca="false">'Solutions&amp;Grade'!A226</f>
        <v>224</v>
      </c>
      <c r="B226" s="0" t="n">
        <f aca="false">'Solutions&amp;Grade'!B226</f>
        <v>7.10219864860652</v>
      </c>
      <c r="C226" s="0" t="n">
        <f aca="false">ABS(B226-I$3)/I$4</f>
        <v>0.0585710744321478</v>
      </c>
      <c r="D226" s="0" t="str">
        <f aca="false">IF(C226&gt;I$5,"Outlier","")</f>
        <v/>
      </c>
      <c r="E226" s="0" t="n">
        <f aca="false">B226</f>
        <v>7.10219864860652</v>
      </c>
    </row>
    <row r="227" customFormat="false" ht="12.75" hidden="false" customHeight="true" outlineLevel="0" collapsed="false">
      <c r="A227" s="0" t="n">
        <f aca="false">'Solutions&amp;Grade'!A227</f>
        <v>225</v>
      </c>
      <c r="B227" s="0" t="n">
        <f aca="false">'Solutions&amp;Grade'!B227</f>
        <v>6.2488989705917</v>
      </c>
      <c r="C227" s="0" t="n">
        <f aca="false">ABS(B227-I$3)/I$4</f>
        <v>2.2796317209809</v>
      </c>
      <c r="D227" s="0" t="str">
        <f aca="false">IF(C227&gt;I$5,"Outlier","")</f>
        <v/>
      </c>
      <c r="E227" s="0" t="n">
        <f aca="false">B227</f>
        <v>6.2488989705917</v>
      </c>
    </row>
    <row r="228" customFormat="false" ht="12.75" hidden="false" customHeight="true" outlineLevel="0" collapsed="false">
      <c r="A228" s="0" t="n">
        <f aca="false">'Solutions&amp;Grade'!A228</f>
        <v>226</v>
      </c>
      <c r="B228" s="0" t="n">
        <f aca="false">'Solutions&amp;Grade'!B228</f>
        <v>7.17392352844623</v>
      </c>
      <c r="C228" s="0" t="n">
        <f aca="false">ABS(B228-I$3)/I$4</f>
        <v>0.255110835154922</v>
      </c>
      <c r="D228" s="0" t="str">
        <f aca="false">IF(C228&gt;I$5,"Outlier","")</f>
        <v/>
      </c>
      <c r="E228" s="0" t="n">
        <f aca="false">B228</f>
        <v>7.17392352844623</v>
      </c>
    </row>
    <row r="229" customFormat="false" ht="12.75" hidden="false" customHeight="true" outlineLevel="0" collapsed="false">
      <c r="A229" s="0" t="n">
        <f aca="false">'Solutions&amp;Grade'!A229</f>
        <v>227</v>
      </c>
      <c r="B229" s="0" t="n">
        <f aca="false">'Solutions&amp;Grade'!B229</f>
        <v>7.09561534518575</v>
      </c>
      <c r="C229" s="0" t="n">
        <f aca="false">ABS(B229-I$3)/I$4</f>
        <v>0.0405315756978802</v>
      </c>
      <c r="D229" s="0" t="str">
        <f aca="false">IF(C229&gt;I$5,"Outlier","")</f>
        <v/>
      </c>
      <c r="E229" s="0" t="n">
        <f aca="false">B229</f>
        <v>7.09561534518575</v>
      </c>
    </row>
    <row r="230" customFormat="false" ht="12.75" hidden="false" customHeight="true" outlineLevel="0" collapsed="false">
      <c r="A230" s="0" t="n">
        <f aca="false">'Solutions&amp;Grade'!A230</f>
        <v>228</v>
      </c>
      <c r="B230" s="0" t="n">
        <f aca="false">'Solutions&amp;Grade'!B230</f>
        <v>7.22956622134301</v>
      </c>
      <c r="C230" s="0" t="n">
        <f aca="false">ABS(B230-I$3)/I$4</f>
        <v>0.407582356506313</v>
      </c>
      <c r="D230" s="0" t="str">
        <f aca="false">IF(C230&gt;I$5,"Outlier","")</f>
        <v/>
      </c>
      <c r="E230" s="0" t="n">
        <f aca="false">B230</f>
        <v>7.22956622134301</v>
      </c>
    </row>
    <row r="231" customFormat="false" ht="12.75" hidden="false" customHeight="true" outlineLevel="0" collapsed="false">
      <c r="A231" s="0" t="n">
        <f aca="false">'Solutions&amp;Grade'!A231</f>
        <v>229</v>
      </c>
      <c r="B231" s="0" t="n">
        <f aca="false">'Solutions&amp;Grade'!B231</f>
        <v>7.19973615602132</v>
      </c>
      <c r="C231" s="0" t="n">
        <f aca="false">ABS(B231-I$3)/I$4</f>
        <v>0.325842325518839</v>
      </c>
      <c r="D231" s="0" t="str">
        <f aca="false">IF(C231&gt;I$5,"Outlier","")</f>
        <v/>
      </c>
      <c r="E231" s="0" t="n">
        <f aca="false">B231</f>
        <v>7.19973615602132</v>
      </c>
    </row>
    <row r="232" customFormat="false" ht="12.75" hidden="false" customHeight="true" outlineLevel="0" collapsed="false">
      <c r="A232" s="0" t="n">
        <f aca="false">'Solutions&amp;Grade'!A232</f>
        <v>230</v>
      </c>
      <c r="B232" s="0" t="n">
        <f aca="false">'Solutions&amp;Grade'!B232</f>
        <v>6.88534041849441</v>
      </c>
      <c r="C232" s="0" t="n">
        <f aca="false">ABS(B232-I$3)/I$4</f>
        <v>0.535661564956765</v>
      </c>
      <c r="D232" s="0" t="str">
        <f aca="false">IF(C232&gt;I$5,"Outlier","")</f>
        <v/>
      </c>
      <c r="E232" s="0" t="n">
        <f aca="false">B232</f>
        <v>6.88534041849441</v>
      </c>
    </row>
    <row r="233" customFormat="false" ht="12.75" hidden="false" customHeight="true" outlineLevel="0" collapsed="false">
      <c r="A233" s="0" t="n">
        <f aca="false">'Solutions&amp;Grade'!A233</f>
        <v>231</v>
      </c>
      <c r="B233" s="0" t="n">
        <f aca="false">'Solutions&amp;Grade'!B233</f>
        <v>7.17178063825649</v>
      </c>
      <c r="C233" s="0" t="n">
        <f aca="false">ABS(B233-I$3)/I$4</f>
        <v>0.249238910014206</v>
      </c>
      <c r="D233" s="0" t="str">
        <f aca="false">IF(C233&gt;I$5,"Outlier","")</f>
        <v/>
      </c>
      <c r="E233" s="0" t="n">
        <f aca="false">B233</f>
        <v>7.17178063825649</v>
      </c>
    </row>
    <row r="234" customFormat="false" ht="12.75" hidden="false" customHeight="true" outlineLevel="0" collapsed="false">
      <c r="A234" s="0" t="n">
        <f aca="false">'Solutions&amp;Grade'!A234</f>
        <v>232</v>
      </c>
      <c r="B234" s="0" t="n">
        <f aca="false">'Solutions&amp;Grade'!B234</f>
        <v>6.98106139250065</v>
      </c>
      <c r="C234" s="0" t="n">
        <f aca="false">ABS(B234-I$3)/I$4</f>
        <v>0.273367959594414</v>
      </c>
      <c r="D234" s="0" t="str">
        <f aca="false">IF(C234&gt;I$5,"Outlier","")</f>
        <v/>
      </c>
      <c r="E234" s="0" t="n">
        <f aca="false">B234</f>
        <v>6.98106139250065</v>
      </c>
    </row>
    <row r="235" customFormat="false" ht="12.75" hidden="false" customHeight="true" outlineLevel="0" collapsed="false">
      <c r="A235" s="0" t="n">
        <f aca="false">'Solutions&amp;Grade'!A235</f>
        <v>233</v>
      </c>
      <c r="B235" s="0" t="n">
        <f aca="false">'Solutions&amp;Grade'!B235</f>
        <v>7.41634292841652</v>
      </c>
      <c r="C235" s="0" t="n">
        <f aca="false">ABS(B235-I$3)/I$4</f>
        <v>0.919385923118859</v>
      </c>
      <c r="D235" s="0" t="str">
        <f aca="false">IF(C235&gt;I$5,"Outlier","")</f>
        <v/>
      </c>
      <c r="E235" s="0" t="n">
        <f aca="false">B235</f>
        <v>7.41634292841652</v>
      </c>
    </row>
    <row r="236" customFormat="false" ht="12.75" hidden="false" customHeight="true" outlineLevel="0" collapsed="false">
      <c r="A236" s="0" t="n">
        <f aca="false">'Solutions&amp;Grade'!A236</f>
        <v>234</v>
      </c>
      <c r="B236" s="0" t="n">
        <f aca="false">'Solutions&amp;Grade'!B236</f>
        <v>7.26404362750643</v>
      </c>
      <c r="C236" s="0" t="n">
        <f aca="false">ABS(B236-I$3)/I$4</f>
        <v>0.502056981947934</v>
      </c>
      <c r="D236" s="0" t="str">
        <f aca="false">IF(C236&gt;I$5,"Outlier","")</f>
        <v/>
      </c>
      <c r="E236" s="0" t="n">
        <f aca="false">B236</f>
        <v>7.26404362750643</v>
      </c>
    </row>
    <row r="237" customFormat="false" ht="12.75" hidden="false" customHeight="true" outlineLevel="0" collapsed="false">
      <c r="A237" s="0" t="n">
        <f aca="false">'Solutions&amp;Grade'!A237</f>
        <v>235</v>
      </c>
      <c r="B237" s="0" t="n">
        <f aca="false">'Solutions&amp;Grade'!B237</f>
        <v>7.52332471614721</v>
      </c>
      <c r="C237" s="0" t="n">
        <f aca="false">ABS(B237-I$3)/I$4</f>
        <v>1.21253629171168</v>
      </c>
      <c r="D237" s="0" t="str">
        <f aca="false">IF(C237&gt;I$5,"Outlier","")</f>
        <v/>
      </c>
      <c r="E237" s="0" t="n">
        <f aca="false">B237</f>
        <v>7.52332471614721</v>
      </c>
    </row>
    <row r="238" customFormat="false" ht="12.75" hidden="false" customHeight="true" outlineLevel="0" collapsed="false">
      <c r="A238" s="0" t="n">
        <f aca="false">'Solutions&amp;Grade'!A238</f>
        <v>236</v>
      </c>
      <c r="B238" s="0" t="n">
        <f aca="false">'Solutions&amp;Grade'!B238</f>
        <v>7.05715009455319</v>
      </c>
      <c r="C238" s="0" t="n">
        <f aca="false">ABS(B238-I$3)/I$4</f>
        <v>0.0648704991799286</v>
      </c>
      <c r="D238" s="0" t="str">
        <f aca="false">IF(C238&gt;I$5,"Outlier","")</f>
        <v/>
      </c>
      <c r="E238" s="0" t="n">
        <f aca="false">B238</f>
        <v>7.05715009455319</v>
      </c>
    </row>
    <row r="239" customFormat="false" ht="12.75" hidden="false" customHeight="true" outlineLevel="0" collapsed="false">
      <c r="A239" s="0" t="n">
        <f aca="false">'Solutions&amp;Grade'!A239</f>
        <v>237</v>
      </c>
      <c r="B239" s="0" t="n">
        <f aca="false">'Solutions&amp;Grade'!B239</f>
        <v>7.38175873004418</v>
      </c>
      <c r="C239" s="0" t="n">
        <f aca="false">ABS(B239-I$3)/I$4</f>
        <v>0.824618666790513</v>
      </c>
      <c r="D239" s="0" t="str">
        <f aca="false">IF(C239&gt;I$5,"Outlier","")</f>
        <v/>
      </c>
      <c r="E239" s="0" t="n">
        <f aca="false">B239</f>
        <v>7.38175873004418</v>
      </c>
    </row>
    <row r="240" customFormat="false" ht="12.75" hidden="false" customHeight="true" outlineLevel="0" collapsed="false">
      <c r="A240" s="0" t="n">
        <f aca="false">'Solutions&amp;Grade'!A240</f>
        <v>238</v>
      </c>
      <c r="B240" s="0" t="n">
        <f aca="false">'Solutions&amp;Grade'!B240</f>
        <v>7.3523062989744</v>
      </c>
      <c r="C240" s="0" t="n">
        <f aca="false">ABS(B240-I$3)/I$4</f>
        <v>0.743913425204948</v>
      </c>
      <c r="D240" s="0" t="str">
        <f aca="false">IF(C240&gt;I$5,"Outlier","")</f>
        <v/>
      </c>
      <c r="E240" s="0" t="n">
        <f aca="false">B240</f>
        <v>7.3523062989744</v>
      </c>
    </row>
    <row r="241" customFormat="false" ht="12.75" hidden="false" customHeight="true" outlineLevel="0" collapsed="false">
      <c r="A241" s="0" t="n">
        <f aca="false">'Solutions&amp;Grade'!A241</f>
        <v>239</v>
      </c>
      <c r="B241" s="0" t="n">
        <f aca="false">'Solutions&amp;Grade'!B241</f>
        <v>7.33927470247189</v>
      </c>
      <c r="C241" s="0" t="n">
        <f aca="false">ABS(B241-I$3)/I$4</f>
        <v>0.708204381646246</v>
      </c>
      <c r="D241" s="0" t="str">
        <f aca="false">IF(C241&gt;I$5,"Outlier","")</f>
        <v/>
      </c>
      <c r="E241" s="0" t="n">
        <f aca="false">B241</f>
        <v>7.33927470247189</v>
      </c>
    </row>
    <row r="242" customFormat="false" ht="12.75" hidden="false" customHeight="true" outlineLevel="0" collapsed="false">
      <c r="A242" s="0" t="n">
        <f aca="false">'Solutions&amp;Grade'!A242</f>
        <v>240</v>
      </c>
      <c r="B242" s="0" t="n">
        <f aca="false">'Solutions&amp;Grade'!B242</f>
        <v>6.94120940961927</v>
      </c>
      <c r="C242" s="0" t="n">
        <f aca="false">ABS(B242-I$3)/I$4</f>
        <v>0.382569943582938</v>
      </c>
      <c r="D242" s="0" t="str">
        <f aca="false">IF(C242&gt;I$5,"Outlier","")</f>
        <v/>
      </c>
      <c r="E242" s="0" t="n">
        <f aca="false">B242</f>
        <v>6.94120940961927</v>
      </c>
    </row>
    <row r="243" customFormat="false" ht="12.75" hidden="false" customHeight="true" outlineLevel="0" collapsed="false">
      <c r="A243" s="0" t="n">
        <f aca="false">'Solutions&amp;Grade'!A243</f>
        <v>241</v>
      </c>
      <c r="B243" s="0" t="n">
        <f aca="false">'Solutions&amp;Grade'!B243</f>
        <v>7.54340656543368</v>
      </c>
      <c r="C243" s="0" t="n">
        <f aca="false">ABS(B243-I$3)/I$4</f>
        <v>1.26756436373431</v>
      </c>
      <c r="D243" s="0" t="str">
        <f aca="false">IF(C243&gt;I$5,"Outlier","")</f>
        <v/>
      </c>
      <c r="E243" s="0" t="n">
        <f aca="false">B243</f>
        <v>7.54340656543368</v>
      </c>
    </row>
    <row r="244" customFormat="false" ht="12.75" hidden="false" customHeight="true" outlineLevel="0" collapsed="false">
      <c r="A244" s="0" t="n">
        <f aca="false">'Solutions&amp;Grade'!A244</f>
        <v>242</v>
      </c>
      <c r="B244" s="0" t="n">
        <f aca="false">'Solutions&amp;Grade'!B244</f>
        <v>6.81764624189795</v>
      </c>
      <c r="C244" s="0" t="n">
        <f aca="false">ABS(B244-I$3)/I$4</f>
        <v>0.721156435081728</v>
      </c>
      <c r="D244" s="0" t="str">
        <f aca="false">IF(C244&gt;I$5,"Outlier","")</f>
        <v/>
      </c>
      <c r="E244" s="0" t="n">
        <f aca="false">B244</f>
        <v>6.81764624189795</v>
      </c>
    </row>
    <row r="245" customFormat="false" ht="12.75" hidden="false" customHeight="true" outlineLevel="0" collapsed="false">
      <c r="A245" s="0" t="n">
        <f aca="false">'Solutions&amp;Grade'!A245</f>
        <v>243</v>
      </c>
      <c r="B245" s="0" t="n">
        <f aca="false">'Solutions&amp;Grade'!B245</f>
        <v>6.87439189304204</v>
      </c>
      <c r="C245" s="0" t="n">
        <f aca="false">ABS(B245-I$3)/I$4</f>
        <v>0.56566259915139</v>
      </c>
      <c r="D245" s="0" t="str">
        <f aca="false">IF(C245&gt;I$5,"Outlier","")</f>
        <v/>
      </c>
      <c r="E245" s="0" t="n">
        <f aca="false">B245</f>
        <v>6.87439189304204</v>
      </c>
    </row>
    <row r="246" customFormat="false" ht="12.75" hidden="false" customHeight="true" outlineLevel="0" collapsed="false">
      <c r="A246" s="0" t="n">
        <f aca="false">'Solutions&amp;Grade'!A246</f>
        <v>244</v>
      </c>
      <c r="B246" s="0" t="n">
        <f aca="false">'Solutions&amp;Grade'!B246</f>
        <v>7.26859441884826</v>
      </c>
      <c r="C246" s="0" t="n">
        <f aca="false">ABS(B246-I$3)/I$4</f>
        <v>0.514527012478769</v>
      </c>
      <c r="D246" s="0" t="str">
        <f aca="false">IF(C246&gt;I$5,"Outlier","")</f>
        <v/>
      </c>
      <c r="E246" s="0" t="n">
        <f aca="false">B246</f>
        <v>7.26859441884826</v>
      </c>
    </row>
    <row r="247" customFormat="false" ht="12.75" hidden="false" customHeight="true" outlineLevel="0" collapsed="false">
      <c r="A247" s="0" t="n">
        <f aca="false">'Solutions&amp;Grade'!A247</f>
        <v>245</v>
      </c>
      <c r="B247" s="0" t="n">
        <f aca="false">'Solutions&amp;Grade'!B247</f>
        <v>6.95480131071168</v>
      </c>
      <c r="C247" s="0" t="n">
        <f aca="false">ABS(B247-I$3)/I$4</f>
        <v>0.345325559285049</v>
      </c>
      <c r="D247" s="0" t="str">
        <f aca="false">IF(C247&gt;I$5,"Outlier","")</f>
        <v/>
      </c>
      <c r="E247" s="0" t="n">
        <f aca="false">B247</f>
        <v>6.95480131071168</v>
      </c>
    </row>
    <row r="248" customFormat="false" ht="12.75" hidden="false" customHeight="true" outlineLevel="0" collapsed="false">
      <c r="A248" s="0" t="n">
        <f aca="false">'Solutions&amp;Grade'!A248</f>
        <v>246</v>
      </c>
      <c r="B248" s="0" t="n">
        <f aca="false">'Solutions&amp;Grade'!B248</f>
        <v>7.01049418265668</v>
      </c>
      <c r="C248" s="0" t="n">
        <f aca="false">ABS(B248-I$3)/I$4</f>
        <v>0.19271653783395</v>
      </c>
      <c r="D248" s="0" t="str">
        <f aca="false">IF(C248&gt;I$5,"Outlier","")</f>
        <v/>
      </c>
      <c r="E248" s="0" t="n">
        <f aca="false">B248</f>
        <v>7.01049418265668</v>
      </c>
    </row>
    <row r="249" customFormat="false" ht="12.75" hidden="false" customHeight="true" outlineLevel="0" collapsed="false">
      <c r="A249" s="0" t="n">
        <f aca="false">'Solutions&amp;Grade'!A249</f>
        <v>247</v>
      </c>
      <c r="B249" s="0" t="n">
        <f aca="false">'Solutions&amp;Grade'!B249</f>
        <v>6.88003447620351</v>
      </c>
      <c r="C249" s="0" t="n">
        <f aca="false">ABS(B249-I$3)/I$4</f>
        <v>0.550200852169158</v>
      </c>
      <c r="D249" s="0" t="str">
        <f aca="false">IF(C249&gt;I$5,"Outlier","")</f>
        <v/>
      </c>
      <c r="E249" s="0" t="n">
        <f aca="false">B249</f>
        <v>6.88003447620351</v>
      </c>
    </row>
    <row r="250" customFormat="false" ht="12.75" hidden="false" customHeight="true" outlineLevel="0" collapsed="false">
      <c r="A250" s="0" t="n">
        <f aca="false">'Solutions&amp;Grade'!A250</f>
        <v>248</v>
      </c>
      <c r="B250" s="0" t="n">
        <f aca="false">'Solutions&amp;Grade'!B250</f>
        <v>7.14527206650085</v>
      </c>
      <c r="C250" s="0" t="n">
        <f aca="false">ABS(B250-I$3)/I$4</f>
        <v>0.176600400732624</v>
      </c>
      <c r="D250" s="0" t="str">
        <f aca="false">IF(C250&gt;I$5,"Outlier","")</f>
        <v/>
      </c>
      <c r="E250" s="0" t="n">
        <f aca="false">B250</f>
        <v>7.14527206650085</v>
      </c>
    </row>
    <row r="251" customFormat="false" ht="12.75" hidden="false" customHeight="true" outlineLevel="0" collapsed="false">
      <c r="A251" s="0" t="n">
        <f aca="false">'Solutions&amp;Grade'!A251</f>
        <v>249</v>
      </c>
      <c r="B251" s="0" t="n">
        <f aca="false">'Solutions&amp;Grade'!B251</f>
        <v>7.13691540612151</v>
      </c>
      <c r="C251" s="0" t="n">
        <f aca="false">ABS(B251-I$3)/I$4</f>
        <v>0.153701567927774</v>
      </c>
      <c r="D251" s="0" t="str">
        <f aca="false">IF(C251&gt;I$5,"Outlier","")</f>
        <v/>
      </c>
      <c r="E251" s="0" t="n">
        <f aca="false">B251</f>
        <v>7.13691540612151</v>
      </c>
    </row>
    <row r="252" customFormat="false" ht="12.75" hidden="false" customHeight="true" outlineLevel="0" collapsed="false">
      <c r="A252" s="0" t="n">
        <f aca="false">'Solutions&amp;Grade'!A252</f>
        <v>250</v>
      </c>
      <c r="B252" s="0" t="n">
        <f aca="false">'Solutions&amp;Grade'!B252</f>
        <v>7.11823860542043</v>
      </c>
      <c r="C252" s="0" t="n">
        <f aca="false">ABS(B252-I$3)/I$4</f>
        <v>0.102523595248565</v>
      </c>
      <c r="D252" s="0" t="str">
        <f aca="false">IF(C252&gt;I$5,"Outlier","")</f>
        <v/>
      </c>
      <c r="E252" s="0" t="n">
        <f aca="false">B252</f>
        <v>7.11823860542043</v>
      </c>
    </row>
    <row r="253" customFormat="false" ht="12.75" hidden="false" customHeight="true" outlineLevel="0" collapsed="false">
      <c r="A253" s="0" t="n">
        <f aca="false">'Solutions&amp;Grade'!A253</f>
        <v>251</v>
      </c>
      <c r="B253" s="0" t="n">
        <f aca="false">'Solutions&amp;Grade'!B253</f>
        <v>7.15997424886144</v>
      </c>
      <c r="C253" s="0" t="n">
        <f aca="false">ABS(B253-I$3)/I$4</f>
        <v>0.216887166074171</v>
      </c>
      <c r="D253" s="0" t="str">
        <f aca="false">IF(C253&gt;I$5,"Outlier","")</f>
        <v/>
      </c>
      <c r="E253" s="0" t="n">
        <f aca="false">B253</f>
        <v>7.15997424886144</v>
      </c>
    </row>
    <row r="254" customFormat="false" ht="12.75" hidden="false" customHeight="true" outlineLevel="0" collapsed="false">
      <c r="A254" s="0" t="n">
        <f aca="false">'Solutions&amp;Grade'!A254</f>
        <v>252</v>
      </c>
      <c r="B254" s="0" t="n">
        <f aca="false">'Solutions&amp;Grade'!B254</f>
        <v>7.2572035437183</v>
      </c>
      <c r="C254" s="0" t="n">
        <f aca="false">ABS(B254-I$3)/I$4</f>
        <v>0.483313856354021</v>
      </c>
      <c r="D254" s="0" t="str">
        <f aca="false">IF(C254&gt;I$5,"Outlier","")</f>
        <v/>
      </c>
      <c r="E254" s="0" t="n">
        <f aca="false">B254</f>
        <v>7.2572035437183</v>
      </c>
    </row>
    <row r="255" customFormat="false" ht="12.75" hidden="false" customHeight="true" outlineLevel="0" collapsed="false">
      <c r="A255" s="0" t="n">
        <f aca="false">'Solutions&amp;Grade'!A255</f>
        <v>253</v>
      </c>
      <c r="B255" s="0" t="n">
        <f aca="false">'Solutions&amp;Grade'!B255</f>
        <v>6.55020947875433</v>
      </c>
      <c r="C255" s="0" t="n">
        <f aca="false">ABS(B255-I$3)/I$4</f>
        <v>1.45398383826723</v>
      </c>
      <c r="D255" s="0" t="str">
        <f aca="false">IF(C255&gt;I$5,"Outlier","")</f>
        <v/>
      </c>
      <c r="E255" s="0" t="n">
        <f aca="false">B255</f>
        <v>6.55020947875433</v>
      </c>
    </row>
    <row r="256" customFormat="false" ht="12.75" hidden="false" customHeight="true" outlineLevel="0" collapsed="false">
      <c r="A256" s="0" t="n">
        <f aca="false">'Solutions&amp;Grade'!A256</f>
        <v>254</v>
      </c>
      <c r="B256" s="0" t="n">
        <f aca="false">'Solutions&amp;Grade'!B256</f>
        <v>7.21031974939618</v>
      </c>
      <c r="C256" s="0" t="n">
        <f aca="false">ABS(B256-I$3)/I$4</f>
        <v>0.35484337667615</v>
      </c>
      <c r="D256" s="0" t="str">
        <f aca="false">IF(C256&gt;I$5,"Outlier","")</f>
        <v/>
      </c>
      <c r="E256" s="0" t="n">
        <f aca="false">B256</f>
        <v>7.21031974939618</v>
      </c>
    </row>
    <row r="257" customFormat="false" ht="12.75" hidden="false" customHeight="true" outlineLevel="0" collapsed="false">
      <c r="A257" s="0" t="n">
        <f aca="false">'Solutions&amp;Grade'!A257</f>
        <v>255</v>
      </c>
      <c r="B257" s="0" t="n">
        <f aca="false">'Solutions&amp;Grade'!B257</f>
        <v>6.77652513970092</v>
      </c>
      <c r="C257" s="0" t="n">
        <f aca="false">ABS(B257-I$3)/I$4</f>
        <v>0.833836046459599</v>
      </c>
      <c r="D257" s="0" t="str">
        <f aca="false">IF(C257&gt;I$5,"Outlier","")</f>
        <v/>
      </c>
      <c r="E257" s="0" t="n">
        <f aca="false">B257</f>
        <v>6.77652513970092</v>
      </c>
    </row>
    <row r="258" customFormat="false" ht="12.75" hidden="false" customHeight="true" outlineLevel="0" collapsed="false">
      <c r="A258" s="0" t="n">
        <f aca="false">'Solutions&amp;Grade'!A258</f>
        <v>256</v>
      </c>
      <c r="B258" s="0" t="n">
        <f aca="false">'Solutions&amp;Grade'!B258</f>
        <v>7.35819060198172</v>
      </c>
      <c r="C258" s="0" t="n">
        <f aca="false">ABS(B258-I$3)/I$4</f>
        <v>0.760037530364336</v>
      </c>
      <c r="D258" s="0" t="str">
        <f aca="false">IF(C258&gt;I$5,"Outlier","")</f>
        <v/>
      </c>
      <c r="E258" s="0" t="n">
        <f aca="false">B258</f>
        <v>7.35819060198172</v>
      </c>
    </row>
    <row r="259" customFormat="false" ht="12.75" hidden="false" customHeight="true" outlineLevel="0" collapsed="false">
      <c r="A259" s="0" t="n">
        <f aca="false">'Solutions&amp;Grade'!A259</f>
        <v>257</v>
      </c>
      <c r="B259" s="0" t="n">
        <f aca="false">'Solutions&amp;Grade'!B259</f>
        <v>7.084911660706</v>
      </c>
      <c r="C259" s="0" t="n">
        <f aca="false">ABS(B259-I$3)/I$4</f>
        <v>0.0112014521591049</v>
      </c>
      <c r="D259" s="0" t="str">
        <f aca="false">IF(C259&gt;I$5,"Outlier","")</f>
        <v/>
      </c>
      <c r="E259" s="0" t="n">
        <f aca="false">B259</f>
        <v>7.084911660706</v>
      </c>
    </row>
    <row r="260" customFormat="false" ht="12.75" hidden="false" customHeight="true" outlineLevel="0" collapsed="false">
      <c r="A260" s="0" t="n">
        <f aca="false">'Solutions&amp;Grade'!A260</f>
        <v>258</v>
      </c>
      <c r="B260" s="0" t="n">
        <f aca="false">'Solutions&amp;Grade'!B260</f>
        <v>7.48596276494947</v>
      </c>
      <c r="C260" s="0" t="n">
        <f aca="false">ABS(B260-I$3)/I$4</f>
        <v>1.11015746633127</v>
      </c>
      <c r="D260" s="0" t="str">
        <f aca="false">IF(C260&gt;I$5,"Outlier","")</f>
        <v/>
      </c>
      <c r="E260" s="0" t="n">
        <f aca="false">B260</f>
        <v>7.48596276494947</v>
      </c>
    </row>
    <row r="261" customFormat="false" ht="12.75" hidden="false" customHeight="true" outlineLevel="0" collapsed="false">
      <c r="A261" s="0" t="n">
        <f aca="false">'Solutions&amp;Grade'!A261</f>
        <v>259</v>
      </c>
      <c r="B261" s="0" t="n">
        <f aca="false">'Solutions&amp;Grade'!B261</f>
        <v>7.48723692506362</v>
      </c>
      <c r="C261" s="0" t="n">
        <f aca="false">ABS(B261-I$3)/I$4</f>
        <v>1.11364890646359</v>
      </c>
      <c r="D261" s="0" t="str">
        <f aca="false">IF(C261&gt;I$5,"Outlier","")</f>
        <v/>
      </c>
      <c r="E261" s="0" t="n">
        <f aca="false">B261</f>
        <v>7.48723692506362</v>
      </c>
    </row>
    <row r="262" customFormat="false" ht="12.75" hidden="false" customHeight="true" outlineLevel="0" collapsed="false">
      <c r="A262" s="0" t="n">
        <f aca="false">'Solutions&amp;Grade'!A262</f>
        <v>260</v>
      </c>
      <c r="B262" s="0" t="n">
        <f aca="false">'Solutions&amp;Grade'!B262</f>
        <v>7.32070159510732</v>
      </c>
      <c r="C262" s="0" t="n">
        <f aca="false">ABS(B262-I$3)/I$4</f>
        <v>0.657310548356174</v>
      </c>
      <c r="D262" s="0" t="str">
        <f aca="false">IF(C262&gt;I$5,"Outlier","")</f>
        <v/>
      </c>
      <c r="E262" s="0" t="n">
        <f aca="false">B262</f>
        <v>7.32070159510732</v>
      </c>
    </row>
    <row r="263" customFormat="false" ht="12.75" hidden="false" customHeight="true" outlineLevel="0" collapsed="false">
      <c r="A263" s="0" t="n">
        <f aca="false">'Solutions&amp;Grade'!A263</f>
        <v>261</v>
      </c>
      <c r="B263" s="0" t="n">
        <f aca="false">'Solutions&amp;Grade'!B263</f>
        <v>6.93426279914446</v>
      </c>
      <c r="C263" s="0" t="n">
        <f aca="false">ABS(B263-I$3)/I$4</f>
        <v>0.401604972482344</v>
      </c>
      <c r="D263" s="0" t="str">
        <f aca="false">IF(C263&gt;I$5,"Outlier","")</f>
        <v/>
      </c>
      <c r="E263" s="0" t="n">
        <f aca="false">B263</f>
        <v>6.93426279914446</v>
      </c>
    </row>
    <row r="264" customFormat="false" ht="12.75" hidden="false" customHeight="true" outlineLevel="0" collapsed="false">
      <c r="A264" s="0" t="n">
        <f aca="false">'Solutions&amp;Grade'!A264</f>
        <v>262</v>
      </c>
      <c r="B264" s="0" t="n">
        <f aca="false">'Solutions&amp;Grade'!B264</f>
        <v>7.86530386785776</v>
      </c>
      <c r="C264" s="0" t="n">
        <f aca="false">ABS(B264-I$3)/I$4</f>
        <v>2.14962396337573</v>
      </c>
      <c r="D264" s="0" t="str">
        <f aca="false">IF(C264&gt;I$5,"Outlier","")</f>
        <v/>
      </c>
      <c r="E264" s="0" t="n">
        <f aca="false">B264</f>
        <v>7.86530386785776</v>
      </c>
    </row>
    <row r="265" customFormat="false" ht="12.75" hidden="false" customHeight="true" outlineLevel="0" collapsed="false">
      <c r="A265" s="0" t="n">
        <f aca="false">'Solutions&amp;Grade'!A265</f>
        <v>263</v>
      </c>
      <c r="B265" s="0" t="n">
        <f aca="false">'Solutions&amp;Grade'!B265</f>
        <v>7.490263226313</v>
      </c>
      <c r="C265" s="0" t="n">
        <f aca="false">ABS(B265-I$3)/I$4</f>
        <v>1.12194154529069</v>
      </c>
      <c r="D265" s="0" t="str">
        <f aca="false">IF(C265&gt;I$5,"Outlier","")</f>
        <v/>
      </c>
      <c r="E265" s="0" t="n">
        <f aca="false">B265</f>
        <v>7.490263226313</v>
      </c>
    </row>
    <row r="266" customFormat="false" ht="12.75" hidden="false" customHeight="true" outlineLevel="0" collapsed="false">
      <c r="A266" s="0" t="n">
        <f aca="false">'Solutions&amp;Grade'!A266</f>
        <v>264</v>
      </c>
      <c r="B266" s="0" t="n">
        <f aca="false">'Solutions&amp;Grade'!B266</f>
        <v>6.70506797395871</v>
      </c>
      <c r="C266" s="0" t="n">
        <f aca="false">ABS(B266-I$3)/I$4</f>
        <v>1.02964221983051</v>
      </c>
      <c r="D266" s="0" t="str">
        <f aca="false">IF(C266&gt;I$5,"Outlier","")</f>
        <v/>
      </c>
      <c r="E266" s="0" t="n">
        <f aca="false">B266</f>
        <v>6.70506797395871</v>
      </c>
    </row>
    <row r="267" customFormat="false" ht="12.75" hidden="false" customHeight="true" outlineLevel="0" collapsed="false">
      <c r="A267" s="0" t="n">
        <f aca="false">'Solutions&amp;Grade'!A267</f>
        <v>265</v>
      </c>
      <c r="B267" s="0" t="n">
        <f aca="false">'Solutions&amp;Grade'!B267</f>
        <v>6.69240402973185</v>
      </c>
      <c r="C267" s="0" t="n">
        <f aca="false">ABS(B267-I$3)/I$4</f>
        <v>1.06434382649359</v>
      </c>
      <c r="D267" s="0" t="str">
        <f aca="false">IF(C267&gt;I$5,"Outlier","")</f>
        <v/>
      </c>
      <c r="E267" s="0" t="n">
        <f aca="false">B267</f>
        <v>6.69240402973185</v>
      </c>
    </row>
    <row r="268" customFormat="false" ht="12.75" hidden="false" customHeight="true" outlineLevel="0" collapsed="false">
      <c r="A268" s="0" t="n">
        <f aca="false">'Solutions&amp;Grade'!A268</f>
        <v>266</v>
      </c>
      <c r="B268" s="0" t="n">
        <f aca="false">'Solutions&amp;Grade'!B268</f>
        <v>6.25385252981723</v>
      </c>
      <c r="C268" s="0" t="n">
        <f aca="false">ABS(B268-I$3)/I$4</f>
        <v>2.26605803013489</v>
      </c>
      <c r="D268" s="0" t="str">
        <f aca="false">IF(C268&gt;I$5,"Outlier","")</f>
        <v/>
      </c>
      <c r="E268" s="0" t="n">
        <f aca="false">B268</f>
        <v>6.25385252981723</v>
      </c>
    </row>
    <row r="269" customFormat="false" ht="12.75" hidden="false" customHeight="true" outlineLevel="0" collapsed="false">
      <c r="A269" s="0" t="n">
        <f aca="false">'Solutions&amp;Grade'!A269</f>
        <v>267</v>
      </c>
      <c r="B269" s="0" t="n">
        <f aca="false">'Solutions&amp;Grade'!B269</f>
        <v>7.93086463898444</v>
      </c>
      <c r="C269" s="0" t="n">
        <f aca="false">ABS(B269-I$3)/I$4</f>
        <v>2.32927289828975</v>
      </c>
      <c r="D269" s="0" t="str">
        <f aca="false">IF(C269&gt;I$5,"Outlier","")</f>
        <v/>
      </c>
      <c r="E269" s="0" t="n">
        <f aca="false">B269</f>
        <v>7.93086463898444</v>
      </c>
    </row>
    <row r="270" customFormat="false" ht="12.75" hidden="false" customHeight="true" outlineLevel="0" collapsed="false">
      <c r="A270" s="0" t="n">
        <f aca="false">'Solutions&amp;Grade'!A270</f>
        <v>268</v>
      </c>
      <c r="B270" s="0" t="n">
        <f aca="false">'Solutions&amp;Grade'!B270</f>
        <v>7.37450981867131</v>
      </c>
      <c r="C270" s="0" t="n">
        <f aca="false">ABS(B270-I$3)/I$4</f>
        <v>0.804755276152447</v>
      </c>
      <c r="D270" s="0" t="str">
        <f aca="false">IF(C270&gt;I$5,"Outlier","")</f>
        <v/>
      </c>
      <c r="E270" s="0" t="n">
        <f aca="false">B270</f>
        <v>7.37450981867131</v>
      </c>
    </row>
    <row r="271" customFormat="false" ht="12.75" hidden="false" customHeight="true" outlineLevel="0" collapsed="false">
      <c r="A271" s="0" t="n">
        <f aca="false">'Solutions&amp;Grade'!A271</f>
        <v>269</v>
      </c>
      <c r="B271" s="0" t="n">
        <f aca="false">'Solutions&amp;Grade'!B271</f>
        <v>6.46703215413615</v>
      </c>
      <c r="C271" s="0" t="n">
        <f aca="false">ABS(B271-I$3)/I$4</f>
        <v>1.68190546761751</v>
      </c>
      <c r="D271" s="0" t="str">
        <f aca="false">IF(C271&gt;I$5,"Outlier","")</f>
        <v/>
      </c>
      <c r="E271" s="0" t="n">
        <f aca="false">B271</f>
        <v>6.46703215413615</v>
      </c>
    </row>
    <row r="272" customFormat="false" ht="12.75" hidden="false" customHeight="true" outlineLevel="0" collapsed="false">
      <c r="A272" s="0" t="n">
        <f aca="false">'Solutions&amp;Grade'!A272</f>
        <v>270</v>
      </c>
      <c r="B272" s="0" t="n">
        <f aca="false">'Solutions&amp;Grade'!B272</f>
        <v>7.13009486837045</v>
      </c>
      <c r="C272" s="0" t="n">
        <f aca="false">ABS(B272-I$3)/I$4</f>
        <v>0.135012002178923</v>
      </c>
      <c r="D272" s="0" t="str">
        <f aca="false">IF(C272&gt;I$5,"Outlier","")</f>
        <v/>
      </c>
      <c r="E272" s="0" t="n">
        <f aca="false">B272</f>
        <v>7.13009486837045</v>
      </c>
    </row>
    <row r="273" customFormat="false" ht="12.75" hidden="false" customHeight="true" outlineLevel="0" collapsed="false">
      <c r="A273" s="0" t="n">
        <f aca="false">'Solutions&amp;Grade'!A273</f>
        <v>271</v>
      </c>
      <c r="B273" s="0" t="n">
        <f aca="false">'Solutions&amp;Grade'!B273</f>
        <v>7.56807141157934</v>
      </c>
      <c r="C273" s="0" t="n">
        <f aca="false">ABS(B273-I$3)/I$4</f>
        <v>1.33515071550744</v>
      </c>
      <c r="D273" s="0" t="str">
        <f aca="false">IF(C273&gt;I$5,"Outlier","")</f>
        <v/>
      </c>
      <c r="E273" s="0" t="n">
        <f aca="false">B273</f>
        <v>7.56807141157934</v>
      </c>
    </row>
    <row r="274" customFormat="false" ht="12.75" hidden="false" customHeight="true" outlineLevel="0" collapsed="false">
      <c r="A274" s="0" t="n">
        <f aca="false">'Solutions&amp;Grade'!A274</f>
        <v>272</v>
      </c>
      <c r="B274" s="0" t="n">
        <f aca="false">'Solutions&amp;Grade'!B274</f>
        <v>6.76893530154504</v>
      </c>
      <c r="C274" s="0" t="n">
        <f aca="false">ABS(B274-I$3)/I$4</f>
        <v>0.854633641079686</v>
      </c>
      <c r="D274" s="0" t="str">
        <f aca="false">IF(C274&gt;I$5,"Outlier","")</f>
        <v/>
      </c>
      <c r="E274" s="0" t="n">
        <f aca="false">B274</f>
        <v>6.76893530154504</v>
      </c>
    </row>
    <row r="275" customFormat="false" ht="12.75" hidden="false" customHeight="true" outlineLevel="0" collapsed="false">
      <c r="A275" s="0" t="n">
        <f aca="false">'Solutions&amp;Grade'!A275</f>
        <v>273</v>
      </c>
      <c r="B275" s="0" t="n">
        <f aca="false">'Solutions&amp;Grade'!B275</f>
        <v>7.17486026800413</v>
      </c>
      <c r="C275" s="0" t="n">
        <f aca="false">ABS(B275-I$3)/I$4</f>
        <v>0.257677679030866</v>
      </c>
      <c r="D275" s="0" t="str">
        <f aca="false">IF(C275&gt;I$5,"Outlier","")</f>
        <v/>
      </c>
      <c r="E275" s="0" t="n">
        <f aca="false">B275</f>
        <v>7.17486026800413</v>
      </c>
    </row>
    <row r="276" customFormat="false" ht="12.75" hidden="false" customHeight="true" outlineLevel="0" collapsed="false">
      <c r="A276" s="0" t="n">
        <f aca="false">'Solutions&amp;Grade'!A276</f>
        <v>274</v>
      </c>
      <c r="B276" s="0" t="n">
        <f aca="false">'Solutions&amp;Grade'!B276</f>
        <v>7.13334929023535</v>
      </c>
      <c r="C276" s="0" t="n">
        <f aca="false">ABS(B276-I$3)/I$4</f>
        <v>0.143929734715344</v>
      </c>
      <c r="D276" s="0" t="str">
        <f aca="false">IF(C276&gt;I$5,"Outlier","")</f>
        <v/>
      </c>
      <c r="E276" s="0" t="n">
        <f aca="false">B276</f>
        <v>7.13334929023535</v>
      </c>
    </row>
    <row r="277" customFormat="false" ht="12.75" hidden="false" customHeight="true" outlineLevel="0" collapsed="false">
      <c r="A277" s="0" t="n">
        <f aca="false">'Solutions&amp;Grade'!A277</f>
        <v>275</v>
      </c>
      <c r="B277" s="0" t="n">
        <f aca="false">'Solutions&amp;Grade'!B277</f>
        <v>6.97731714150541</v>
      </c>
      <c r="C277" s="0" t="n">
        <f aca="false">ABS(B277-I$3)/I$4</f>
        <v>0.283627916757604</v>
      </c>
      <c r="D277" s="0" t="str">
        <f aca="false">IF(C277&gt;I$5,"Outlier","")</f>
        <v/>
      </c>
      <c r="E277" s="0" t="n">
        <f aca="false">B277</f>
        <v>6.97731714150541</v>
      </c>
    </row>
    <row r="278" customFormat="false" ht="12.75" hidden="false" customHeight="true" outlineLevel="0" collapsed="false">
      <c r="A278" s="0" t="n">
        <f aca="false">'Solutions&amp;Grade'!A278</f>
        <v>276</v>
      </c>
      <c r="B278" s="0" t="n">
        <f aca="false">'Solutions&amp;Grade'!B278</f>
        <v>6.46451116374855</v>
      </c>
      <c r="C278" s="0" t="n">
        <f aca="false">ABS(B278-I$3)/I$4</f>
        <v>1.68881345894033</v>
      </c>
      <c r="D278" s="0" t="str">
        <f aca="false">IF(C278&gt;I$5,"Outlier","")</f>
        <v/>
      </c>
      <c r="E278" s="0" t="n">
        <f aca="false">B278</f>
        <v>6.46451116374855</v>
      </c>
    </row>
    <row r="279" customFormat="false" ht="12.75" hidden="false" customHeight="true" outlineLevel="0" collapsed="false">
      <c r="A279" s="0" t="n">
        <f aca="false">'Solutions&amp;Grade'!A279</f>
        <v>277</v>
      </c>
      <c r="B279" s="0" t="n">
        <f aca="false">'Solutions&amp;Grade'!B279</f>
        <v>7.39634506298576</v>
      </c>
      <c r="C279" s="0" t="n">
        <f aca="false">ABS(B279-I$3)/I$4</f>
        <v>0.864587982773574</v>
      </c>
      <c r="D279" s="0" t="str">
        <f aca="false">IF(C279&gt;I$5,"Outlier","")</f>
        <v/>
      </c>
      <c r="E279" s="0" t="n">
        <f aca="false">B279</f>
        <v>7.39634506298576</v>
      </c>
    </row>
    <row r="280" customFormat="false" ht="12.75" hidden="false" customHeight="true" outlineLevel="0" collapsed="false">
      <c r="A280" s="0" t="n">
        <f aca="false">'Solutions&amp;Grade'!A280</f>
        <v>278</v>
      </c>
      <c r="B280" s="0" t="n">
        <f aca="false">'Solutions&amp;Grade'!B280</f>
        <v>7.3547742154339</v>
      </c>
      <c r="C280" s="0" t="n">
        <f aca="false">ABS(B280-I$3)/I$4</f>
        <v>0.750675983908677</v>
      </c>
      <c r="D280" s="0" t="str">
        <f aca="false">IF(C280&gt;I$5,"Outlier","")</f>
        <v/>
      </c>
      <c r="E280" s="0" t="n">
        <f aca="false">B280</f>
        <v>7.3547742154339</v>
      </c>
    </row>
    <row r="281" customFormat="false" ht="12.75" hidden="false" customHeight="true" outlineLevel="0" collapsed="false">
      <c r="A281" s="0" t="n">
        <f aca="false">'Solutions&amp;Grade'!A281</f>
        <v>279</v>
      </c>
      <c r="B281" s="0" t="n">
        <f aca="false">'Solutions&amp;Grade'!B281</f>
        <v>6.57252068983482</v>
      </c>
      <c r="C281" s="0" t="n">
        <f aca="false">ABS(B281-I$3)/I$4</f>
        <v>1.39284689252406</v>
      </c>
      <c r="D281" s="0" t="str">
        <f aca="false">IF(C281&gt;I$5,"Outlier","")</f>
        <v/>
      </c>
      <c r="E281" s="0" t="n">
        <f aca="false">B281</f>
        <v>6.57252068983482</v>
      </c>
    </row>
    <row r="282" customFormat="false" ht="12.75" hidden="false" customHeight="true" outlineLevel="0" collapsed="false">
      <c r="A282" s="0" t="n">
        <f aca="false">'Solutions&amp;Grade'!A282</f>
        <v>280</v>
      </c>
      <c r="B282" s="0" t="n">
        <f aca="false">'Solutions&amp;Grade'!B282</f>
        <v>7.19327901724961</v>
      </c>
      <c r="C282" s="0" t="n">
        <f aca="false">ABS(B282-I$3)/I$4</f>
        <v>0.308148541827868</v>
      </c>
      <c r="D282" s="0" t="str">
        <f aca="false">IF(C282&gt;I$5,"Outlier","")</f>
        <v/>
      </c>
      <c r="E282" s="0" t="n">
        <f aca="false">B282</f>
        <v>7.19327901724961</v>
      </c>
    </row>
    <row r="283" customFormat="false" ht="12.75" hidden="false" customHeight="true" outlineLevel="0" collapsed="false">
      <c r="A283" s="0" t="n">
        <f aca="false">'Solutions&amp;Grade'!A283</f>
        <v>281</v>
      </c>
      <c r="B283" s="0" t="n">
        <f aca="false">'Solutions&amp;Grade'!B283</f>
        <v>7.29074461345713</v>
      </c>
      <c r="C283" s="0" t="n">
        <f aca="false">ABS(B283-I$3)/I$4</f>
        <v>0.575222742581343</v>
      </c>
      <c r="D283" s="0" t="str">
        <f aca="false">IF(C283&gt;I$5,"Outlier","")</f>
        <v/>
      </c>
      <c r="E283" s="0" t="n">
        <f aca="false">B283</f>
        <v>7.29074461345713</v>
      </c>
    </row>
    <row r="284" customFormat="false" ht="12.75" hidden="false" customHeight="true" outlineLevel="0" collapsed="false">
      <c r="A284" s="0" t="n">
        <f aca="false">'Solutions&amp;Grade'!A284</f>
        <v>282</v>
      </c>
      <c r="B284" s="0" t="n">
        <f aca="false">'Solutions&amp;Grade'!B284</f>
        <v>6.64569710564764</v>
      </c>
      <c r="C284" s="0" t="n">
        <f aca="false">ABS(B284-I$3)/I$4</f>
        <v>1.1923296482074</v>
      </c>
      <c r="D284" s="0" t="str">
        <f aca="false">IF(C284&gt;I$5,"Outlier","")</f>
        <v/>
      </c>
      <c r="E284" s="0" t="n">
        <f aca="false">B284</f>
        <v>6.64569710564764</v>
      </c>
    </row>
    <row r="285" customFormat="false" ht="12.75" hidden="false" customHeight="true" outlineLevel="0" collapsed="false">
      <c r="A285" s="0" t="n">
        <f aca="false">'Solutions&amp;Grade'!A285</f>
        <v>283</v>
      </c>
      <c r="B285" s="0" t="n">
        <f aca="false">'Solutions&amp;Grade'!B285</f>
        <v>7.35851619264617</v>
      </c>
      <c r="C285" s="0" t="n">
        <f aca="false">ABS(B285-I$3)/I$4</f>
        <v>0.760929710475715</v>
      </c>
      <c r="D285" s="0" t="str">
        <f aca="false">IF(C285&gt;I$5,"Outlier","")</f>
        <v/>
      </c>
      <c r="E285" s="0" t="n">
        <f aca="false">B285</f>
        <v>7.35851619264617</v>
      </c>
    </row>
    <row r="286" customFormat="false" ht="12.75" hidden="false" customHeight="true" outlineLevel="0" collapsed="false">
      <c r="A286" s="0" t="n">
        <f aca="false">'Solutions&amp;Grade'!A286</f>
        <v>284</v>
      </c>
      <c r="B286" s="0" t="n">
        <f aca="false">'Solutions&amp;Grade'!B286</f>
        <v>7.17670904298706</v>
      </c>
      <c r="C286" s="0" t="n">
        <f aca="false">ABS(B286-I$3)/I$4</f>
        <v>0.262743672777928</v>
      </c>
      <c r="D286" s="0" t="str">
        <f aca="false">IF(C286&gt;I$5,"Outlier","")</f>
        <v/>
      </c>
      <c r="E286" s="0" t="n">
        <f aca="false">B286</f>
        <v>7.17670904298706</v>
      </c>
    </row>
    <row r="287" customFormat="false" ht="12.75" hidden="false" customHeight="true" outlineLevel="0" collapsed="false">
      <c r="A287" s="0" t="n">
        <f aca="false">'Solutions&amp;Grade'!A287</f>
        <v>285</v>
      </c>
      <c r="B287" s="0" t="n">
        <f aca="false">'Solutions&amp;Grade'!B287</f>
        <v>6.60666430346699</v>
      </c>
      <c r="C287" s="0" t="n">
        <f aca="false">ABS(B287-I$3)/I$4</f>
        <v>1.29928692186291</v>
      </c>
      <c r="D287" s="0" t="str">
        <f aca="false">IF(C287&gt;I$5,"Outlier","")</f>
        <v/>
      </c>
      <c r="E287" s="0" t="n">
        <f aca="false">B287</f>
        <v>6.60666430346699</v>
      </c>
    </row>
    <row r="288" customFormat="false" ht="12.75" hidden="false" customHeight="true" outlineLevel="0" collapsed="false">
      <c r="A288" s="0" t="n">
        <f aca="false">'Solutions&amp;Grade'!A288</f>
        <v>286</v>
      </c>
      <c r="B288" s="0" t="n">
        <f aca="false">'Solutions&amp;Grade'!B288</f>
        <v>7.19278990377444</v>
      </c>
      <c r="C288" s="0" t="n">
        <f aca="false">ABS(B288-I$3)/I$4</f>
        <v>0.306808278231866</v>
      </c>
      <c r="D288" s="0" t="str">
        <f aca="false">IF(C288&gt;I$5,"Outlier","")</f>
        <v/>
      </c>
      <c r="E288" s="0" t="n">
        <f aca="false">B288</f>
        <v>7.19278990377444</v>
      </c>
    </row>
    <row r="289" customFormat="false" ht="12.75" hidden="false" customHeight="true" outlineLevel="0" collapsed="false">
      <c r="A289" s="0" t="n">
        <f aca="false">'Solutions&amp;Grade'!A289</f>
        <v>287</v>
      </c>
      <c r="B289" s="0" t="n">
        <f aca="false">'Solutions&amp;Grade'!B289</f>
        <v>7.37916636580666</v>
      </c>
      <c r="C289" s="0" t="n">
        <f aca="false">ABS(B289-I$3)/I$4</f>
        <v>0.817515097595468</v>
      </c>
      <c r="D289" s="0" t="str">
        <f aca="false">IF(C289&gt;I$5,"Outlier","")</f>
        <v/>
      </c>
      <c r="E289" s="0" t="n">
        <f aca="false">B289</f>
        <v>7.37916636580666</v>
      </c>
    </row>
    <row r="290" customFormat="false" ht="12.75" hidden="false" customHeight="true" outlineLevel="0" collapsed="false">
      <c r="A290" s="0" t="n">
        <f aca="false">'Solutions&amp;Grade'!A290</f>
        <v>288</v>
      </c>
      <c r="B290" s="0" t="n">
        <f aca="false">'Solutions&amp;Grade'!B290</f>
        <v>6.38450250307546</v>
      </c>
      <c r="C290" s="0" t="n">
        <f aca="false">ABS(B290-I$3)/I$4</f>
        <v>1.90805234870332</v>
      </c>
      <c r="D290" s="0" t="str">
        <f aca="false">IF(C290&gt;I$5,"Outlier","")</f>
        <v/>
      </c>
      <c r="E290" s="0" t="n">
        <f aca="false">B290</f>
        <v>6.38450250307546</v>
      </c>
    </row>
    <row r="291" customFormat="false" ht="12.75" hidden="false" customHeight="true" outlineLevel="0" collapsed="false">
      <c r="A291" s="0" t="n">
        <f aca="false">'Solutions&amp;Grade'!A291</f>
        <v>289</v>
      </c>
      <c r="B291" s="0" t="n">
        <f aca="false">'Solutions&amp;Grade'!B291</f>
        <v>6.84743267359467</v>
      </c>
      <c r="C291" s="0" t="n">
        <f aca="false">ABS(B291-I$3)/I$4</f>
        <v>0.639535968494098</v>
      </c>
      <c r="D291" s="0" t="str">
        <f aca="false">IF(C291&gt;I$5,"Outlier","")</f>
        <v/>
      </c>
      <c r="E291" s="0" t="n">
        <f aca="false">B291</f>
        <v>6.84743267359467</v>
      </c>
    </row>
    <row r="292" customFormat="false" ht="12.75" hidden="false" customHeight="true" outlineLevel="0" collapsed="false">
      <c r="A292" s="0" t="n">
        <f aca="false">'Solutions&amp;Grade'!A292</f>
        <v>290</v>
      </c>
      <c r="B292" s="0" t="n">
        <f aca="false">'Solutions&amp;Grade'!B292</f>
        <v>7.55937632397573</v>
      </c>
      <c r="C292" s="0" t="n">
        <f aca="false">ABS(B292-I$3)/I$4</f>
        <v>1.31132452798512</v>
      </c>
      <c r="D292" s="0" t="str">
        <f aca="false">IF(C292&gt;I$5,"Outlier","")</f>
        <v/>
      </c>
      <c r="E292" s="0" t="n">
        <f aca="false">B292</f>
        <v>7.55937632397573</v>
      </c>
    </row>
    <row r="293" customFormat="false" ht="12.75" hidden="false" customHeight="true" outlineLevel="0" collapsed="false">
      <c r="A293" s="0" t="n">
        <f aca="false">'Solutions&amp;Grade'!A293</f>
        <v>291</v>
      </c>
      <c r="B293" s="0" t="n">
        <f aca="false">'Solutions&amp;Grade'!B293</f>
        <v>7.33916634561512</v>
      </c>
      <c r="C293" s="0" t="n">
        <f aca="false">ABS(B293-I$3)/I$4</f>
        <v>0.707907463327953</v>
      </c>
      <c r="D293" s="0" t="str">
        <f aca="false">IF(C293&gt;I$5,"Outlier","")</f>
        <v/>
      </c>
      <c r="E293" s="0" t="n">
        <f aca="false">B293</f>
        <v>7.33916634561512</v>
      </c>
    </row>
    <row r="294" customFormat="false" ht="12.75" hidden="false" customHeight="true" outlineLevel="0" collapsed="false">
      <c r="A294" s="0" t="n">
        <f aca="false">'Solutions&amp;Grade'!A294</f>
        <v>292</v>
      </c>
      <c r="B294" s="0" t="n">
        <f aca="false">'Solutions&amp;Grade'!B294</f>
        <v>6.98964424354196</v>
      </c>
      <c r="C294" s="0" t="n">
        <f aca="false">ABS(B294-I$3)/I$4</f>
        <v>0.24984932151864</v>
      </c>
      <c r="D294" s="0" t="str">
        <f aca="false">IF(C294&gt;I$5,"Outlier","")</f>
        <v/>
      </c>
      <c r="E294" s="0" t="n">
        <f aca="false">B294</f>
        <v>6.98964424354196</v>
      </c>
    </row>
    <row r="295" customFormat="false" ht="12.75" hidden="false" customHeight="true" outlineLevel="0" collapsed="false">
      <c r="A295" s="0" t="n">
        <f aca="false">'Solutions&amp;Grade'!A295</f>
        <v>293</v>
      </c>
      <c r="B295" s="0" t="n">
        <f aca="false">'Solutions&amp;Grade'!B295</f>
        <v>7.02389857536495</v>
      </c>
      <c r="C295" s="0" t="n">
        <f aca="false">ABS(B295-I$3)/I$4</f>
        <v>0.15598596203648</v>
      </c>
      <c r="D295" s="0" t="str">
        <f aca="false">IF(C295&gt;I$5,"Outlier","")</f>
        <v/>
      </c>
      <c r="E295" s="0" t="n">
        <f aca="false">B295</f>
        <v>7.02389857536495</v>
      </c>
    </row>
    <row r="296" customFormat="false" ht="12.75" hidden="false" customHeight="true" outlineLevel="0" collapsed="false">
      <c r="A296" s="0" t="n">
        <f aca="false">'Solutions&amp;Grade'!A296</f>
        <v>294</v>
      </c>
      <c r="B296" s="0" t="n">
        <f aca="false">'Solutions&amp;Grade'!B296</f>
        <v>6.47773503605604</v>
      </c>
      <c r="C296" s="0" t="n">
        <f aca="false">ABS(B296-I$3)/I$4</f>
        <v>1.65257754324482</v>
      </c>
      <c r="D296" s="0" t="str">
        <f aca="false">IF(C296&gt;I$5,"Outlier","")</f>
        <v/>
      </c>
      <c r="E296" s="0" t="n">
        <f aca="false">B296</f>
        <v>6.47773503605604</v>
      </c>
    </row>
    <row r="297" customFormat="false" ht="12.75" hidden="false" customHeight="true" outlineLevel="0" collapsed="false">
      <c r="A297" s="0" t="n">
        <f aca="false">'Solutions&amp;Grade'!A297</f>
        <v>295</v>
      </c>
      <c r="B297" s="0" t="n">
        <f aca="false">'Solutions&amp;Grade'!B297</f>
        <v>7.17708775047719</v>
      </c>
      <c r="C297" s="0" t="n">
        <f aca="false">ABS(B297-I$3)/I$4</f>
        <v>0.263781403055905</v>
      </c>
      <c r="D297" s="0" t="str">
        <f aca="false">IF(C297&gt;I$5,"Outlier","")</f>
        <v/>
      </c>
      <c r="E297" s="0" t="n">
        <f aca="false">B297</f>
        <v>7.17708775047719</v>
      </c>
    </row>
    <row r="298" customFormat="false" ht="12.75" hidden="false" customHeight="true" outlineLevel="0" collapsed="false">
      <c r="A298" s="0" t="n">
        <f aca="false">'Solutions&amp;Grade'!A298</f>
        <v>296</v>
      </c>
      <c r="B298" s="0" t="n">
        <f aca="false">'Solutions&amp;Grade'!B298</f>
        <v>7.18578729527791</v>
      </c>
      <c r="C298" s="0" t="n">
        <f aca="false">ABS(B298-I$3)/I$4</f>
        <v>0.287619804142815</v>
      </c>
      <c r="D298" s="0" t="str">
        <f aca="false">IF(C298&gt;I$5,"Outlier","")</f>
        <v/>
      </c>
      <c r="E298" s="0" t="n">
        <f aca="false">B298</f>
        <v>7.18578729527791</v>
      </c>
    </row>
    <row r="299" customFormat="false" ht="12.75" hidden="false" customHeight="true" outlineLevel="0" collapsed="false">
      <c r="A299" s="0" t="n">
        <f aca="false">'Solutions&amp;Grade'!A299</f>
        <v>297</v>
      </c>
      <c r="B299" s="0" t="n">
        <f aca="false">'Solutions&amp;Grade'!B299</f>
        <v>6.99905060147973</v>
      </c>
      <c r="C299" s="0" t="n">
        <f aca="false">ABS(B299-I$3)/I$4</f>
        <v>0.224074118513867</v>
      </c>
      <c r="D299" s="0" t="str">
        <f aca="false">IF(C299&gt;I$5,"Outlier","")</f>
        <v/>
      </c>
      <c r="E299" s="0" t="n">
        <f aca="false">B299</f>
        <v>6.99905060147973</v>
      </c>
    </row>
    <row r="300" customFormat="false" ht="12.75" hidden="false" customHeight="true" outlineLevel="0" collapsed="false">
      <c r="A300" s="0" t="n">
        <f aca="false">'Solutions&amp;Grade'!A300</f>
        <v>298</v>
      </c>
      <c r="B300" s="0" t="n">
        <f aca="false">'Solutions&amp;Grade'!B300</f>
        <v>6.9123480261292</v>
      </c>
      <c r="C300" s="0" t="n">
        <f aca="false">ABS(B300-I$3)/I$4</f>
        <v>0.461655602812259</v>
      </c>
      <c r="D300" s="0" t="str">
        <f aca="false">IF(C300&gt;I$5,"Outlier","")</f>
        <v/>
      </c>
      <c r="E300" s="0" t="n">
        <f aca="false">B300</f>
        <v>6.9123480261292</v>
      </c>
    </row>
    <row r="301" customFormat="false" ht="12.75" hidden="false" customHeight="true" outlineLevel="0" collapsed="false">
      <c r="A301" s="0" t="n">
        <f aca="false">'Solutions&amp;Grade'!A301</f>
        <v>299</v>
      </c>
      <c r="B301" s="0" t="n">
        <f aca="false">'Solutions&amp;Grade'!B301</f>
        <v>7.07831716975224</v>
      </c>
      <c r="C301" s="0" t="n">
        <f aca="false">ABS(B301-I$3)/I$4</f>
        <v>0.00686870253528575</v>
      </c>
      <c r="D301" s="0" t="str">
        <f aca="false">IF(C301&gt;I$5,"Outlier","")</f>
        <v/>
      </c>
      <c r="E301" s="0" t="n">
        <f aca="false">B301</f>
        <v>7.07831716975224</v>
      </c>
    </row>
    <row r="302" customFormat="false" ht="12.75" hidden="false" customHeight="true" outlineLevel="0" collapsed="false">
      <c r="A302" s="0" t="n">
        <f aca="false">'Solutions&amp;Grade'!A302</f>
        <v>300</v>
      </c>
      <c r="B302" s="0" t="n">
        <f aca="false">'Solutions&amp;Grade'!B302</f>
        <v>7.43783795661466</v>
      </c>
      <c r="C302" s="0" t="n">
        <f aca="false">ABS(B302-I$3)/I$4</f>
        <v>0.978286373119367</v>
      </c>
      <c r="D302" s="0" t="str">
        <f aca="false">IF(C302&gt;I$5,"Outlier","")</f>
        <v/>
      </c>
      <c r="E302" s="0" t="n">
        <f aca="false">B302</f>
        <v>7.43783795661466</v>
      </c>
    </row>
    <row r="303" customFormat="false" ht="12.75" hidden="false" customHeight="true" outlineLevel="0" collapsed="false">
      <c r="A303" s="0" t="n">
        <f aca="false">'Solutions&amp;Grade'!A303</f>
        <v>301</v>
      </c>
      <c r="B303" s="0" t="n">
        <f aca="false">'Solutions&amp;Grade'!B303</f>
        <v>6.97355362452906</v>
      </c>
      <c r="C303" s="0" t="n">
        <f aca="false">ABS(B303-I$3)/I$4</f>
        <v>0.29394066635943</v>
      </c>
      <c r="D303" s="0" t="str">
        <f aca="false">IF(C303&gt;I$5,"Outlier","")</f>
        <v/>
      </c>
      <c r="E303" s="0" t="n">
        <f aca="false">B303</f>
        <v>6.97355362452906</v>
      </c>
    </row>
    <row r="304" customFormat="false" ht="12.75" hidden="false" customHeight="true" outlineLevel="0" collapsed="false">
      <c r="A304" s="0" t="n">
        <f aca="false">'Solutions&amp;Grade'!A304</f>
        <v>302</v>
      </c>
      <c r="B304" s="0" t="n">
        <f aca="false">'Solutions&amp;Grade'!B304</f>
        <v>7.18358418331279</v>
      </c>
      <c r="C304" s="0" t="n">
        <f aca="false">ABS(B304-I$3)/I$4</f>
        <v>0.281582859927119</v>
      </c>
      <c r="D304" s="0" t="str">
        <f aca="false">IF(C304&gt;I$5,"Outlier","")</f>
        <v/>
      </c>
      <c r="E304" s="0" t="n">
        <f aca="false">B304</f>
        <v>7.18358418331279</v>
      </c>
    </row>
    <row r="305" customFormat="false" ht="12.75" hidden="false" customHeight="true" outlineLevel="0" collapsed="false">
      <c r="A305" s="0" t="n">
        <f aca="false">'Solutions&amp;Grade'!A305</f>
        <v>303</v>
      </c>
      <c r="B305" s="0" t="n">
        <f aca="false">'Solutions&amp;Grade'!B305</f>
        <v>6.76449660393838</v>
      </c>
      <c r="C305" s="0" t="n">
        <f aca="false">ABS(B305-I$3)/I$4</f>
        <v>0.866796513537375</v>
      </c>
      <c r="D305" s="0" t="str">
        <f aca="false">IF(C305&gt;I$5,"Outlier","")</f>
        <v/>
      </c>
      <c r="E305" s="0" t="n">
        <f aca="false">B305</f>
        <v>6.76449660393838</v>
      </c>
    </row>
    <row r="306" customFormat="false" ht="12.75" hidden="false" customHeight="true" outlineLevel="0" collapsed="false">
      <c r="A306" s="0" t="n">
        <f aca="false">'Solutions&amp;Grade'!A306</f>
        <v>304</v>
      </c>
      <c r="B306" s="0" t="n">
        <f aca="false">'Solutions&amp;Grade'!B306</f>
        <v>7.12752770352323</v>
      </c>
      <c r="C306" s="0" t="n">
        <f aca="false">ABS(B306-I$3)/I$4</f>
        <v>0.127977484087905</v>
      </c>
      <c r="D306" s="0" t="str">
        <f aca="false">IF(C306&gt;I$5,"Outlier","")</f>
        <v/>
      </c>
      <c r="E306" s="0" t="n">
        <f aca="false">B306</f>
        <v>7.12752770352323</v>
      </c>
    </row>
    <row r="307" customFormat="false" ht="12.75" hidden="false" customHeight="true" outlineLevel="0" collapsed="false">
      <c r="A307" s="0" t="n">
        <f aca="false">'Solutions&amp;Grade'!A307</f>
        <v>305</v>
      </c>
      <c r="B307" s="0" t="n">
        <f aca="false">'Solutions&amp;Grade'!B307</f>
        <v>7.01817284440964</v>
      </c>
      <c r="C307" s="0" t="n">
        <f aca="false">ABS(B307-I$3)/I$4</f>
        <v>0.171675549728158</v>
      </c>
      <c r="D307" s="0" t="str">
        <f aca="false">IF(C307&gt;I$5,"Outlier","")</f>
        <v/>
      </c>
      <c r="E307" s="0" t="n">
        <f aca="false">B307</f>
        <v>7.01817284440964</v>
      </c>
    </row>
    <row r="308" customFormat="false" ht="12.75" hidden="false" customHeight="true" outlineLevel="0" collapsed="false">
      <c r="A308" s="0" t="n">
        <f aca="false">'Solutions&amp;Grade'!A308</f>
        <v>306</v>
      </c>
      <c r="B308" s="0" t="n">
        <f aca="false">'Solutions&amp;Grade'!B308</f>
        <v>7.88655459362329</v>
      </c>
      <c r="C308" s="0" t="n">
        <f aca="false">ABS(B308-I$3)/I$4</f>
        <v>2.20785497842206</v>
      </c>
      <c r="D308" s="0" t="str">
        <f aca="false">IF(C308&gt;I$5,"Outlier","")</f>
        <v/>
      </c>
      <c r="E308" s="0" t="n">
        <f aca="false">B308</f>
        <v>7.88655459362329</v>
      </c>
    </row>
    <row r="309" customFormat="false" ht="12.75" hidden="false" customHeight="true" outlineLevel="0" collapsed="false">
      <c r="A309" s="0" t="n">
        <f aca="false">'Solutions&amp;Grade'!A309</f>
        <v>307</v>
      </c>
      <c r="B309" s="0" t="n">
        <f aca="false">'Solutions&amp;Grade'!B309</f>
        <v>6.93317065469063</v>
      </c>
      <c r="C309" s="0" t="n">
        <f aca="false">ABS(B309-I$3)/I$4</f>
        <v>0.404597655218228</v>
      </c>
      <c r="D309" s="0" t="str">
        <f aca="false">IF(C309&gt;I$5,"Outlier","")</f>
        <v/>
      </c>
      <c r="E309" s="0" t="n">
        <f aca="false">B309</f>
        <v>6.93317065469063</v>
      </c>
    </row>
    <row r="310" customFormat="false" ht="12.75" hidden="false" customHeight="true" outlineLevel="0" collapsed="false">
      <c r="A310" s="0" t="n">
        <f aca="false">'Solutions&amp;Grade'!A310</f>
        <v>308</v>
      </c>
      <c r="B310" s="0" t="n">
        <f aca="false">'Solutions&amp;Grade'!B310</f>
        <v>6.40167015131968</v>
      </c>
      <c r="C310" s="0" t="n">
        <f aca="false">ABS(B310-I$3)/I$4</f>
        <v>1.86100973970024</v>
      </c>
      <c r="D310" s="0" t="str">
        <f aca="false">IF(C310&gt;I$5,"Outlier","")</f>
        <v/>
      </c>
      <c r="E310" s="0" t="n">
        <f aca="false">B310</f>
        <v>6.40167015131968</v>
      </c>
    </row>
    <row r="311" customFormat="false" ht="12.75" hidden="false" customHeight="true" outlineLevel="0" collapsed="false">
      <c r="A311" s="0" t="n">
        <f aca="false">'Solutions&amp;Grade'!A311</f>
        <v>309</v>
      </c>
      <c r="B311" s="0" t="n">
        <f aca="false">'Solutions&amp;Grade'!B311</f>
        <v>6.88799345085418</v>
      </c>
      <c r="C311" s="0" t="n">
        <f aca="false">ABS(B311-I$3)/I$4</f>
        <v>0.528391753611752</v>
      </c>
      <c r="D311" s="0" t="str">
        <f aca="false">IF(C311&gt;I$5,"Outlier","")</f>
        <v/>
      </c>
      <c r="E311" s="0" t="n">
        <f aca="false">B311</f>
        <v>6.88799345085418</v>
      </c>
    </row>
    <row r="312" customFormat="false" ht="12.75" hidden="false" customHeight="true" outlineLevel="0" collapsed="false">
      <c r="A312" s="0" t="n">
        <f aca="false">'Solutions&amp;Grade'!A312</f>
        <v>310</v>
      </c>
      <c r="B312" s="0" t="n">
        <f aca="false">'Solutions&amp;Grade'!B312</f>
        <v>7.12225248916764</v>
      </c>
      <c r="C312" s="0" t="n">
        <f aca="false">ABS(B312-I$3)/I$4</f>
        <v>0.113522397240388</v>
      </c>
      <c r="D312" s="0" t="str">
        <f aca="false">IF(C312&gt;I$5,"Outlier","")</f>
        <v/>
      </c>
      <c r="E312" s="0" t="n">
        <f aca="false">B312</f>
        <v>7.12225248916764</v>
      </c>
    </row>
    <row r="313" customFormat="false" ht="12.75" hidden="false" customHeight="true" outlineLevel="0" collapsed="false">
      <c r="A313" s="0" t="n">
        <f aca="false">'Solutions&amp;Grade'!A313</f>
        <v>311</v>
      </c>
      <c r="B313" s="0" t="n">
        <f aca="false">'Solutions&amp;Grade'!B313</f>
        <v>7.61754567098915</v>
      </c>
      <c r="C313" s="0" t="n">
        <f aca="false">ABS(B313-I$3)/I$4</f>
        <v>1.47071956035002</v>
      </c>
      <c r="D313" s="0" t="str">
        <f aca="false">IF(C313&gt;I$5,"Outlier","")</f>
        <v/>
      </c>
      <c r="E313" s="0" t="n">
        <f aca="false">B313</f>
        <v>7.61754567098915</v>
      </c>
    </row>
    <row r="314" customFormat="false" ht="12.75" hidden="false" customHeight="true" outlineLevel="0" collapsed="false">
      <c r="A314" s="0" t="n">
        <f aca="false">'Solutions&amp;Grade'!A314</f>
        <v>312</v>
      </c>
      <c r="B314" s="0" t="n">
        <f aca="false">'Solutions&amp;Grade'!B314</f>
        <v>6.75259140157488</v>
      </c>
      <c r="C314" s="0" t="n">
        <f aca="false">ABS(B314-I$3)/I$4</f>
        <v>0.899419023733385</v>
      </c>
      <c r="D314" s="0" t="str">
        <f aca="false">IF(C314&gt;I$5,"Outlier","")</f>
        <v/>
      </c>
      <c r="E314" s="0" t="n">
        <f aca="false">B314</f>
        <v>6.75259140157488</v>
      </c>
    </row>
    <row r="315" customFormat="false" ht="12.75" hidden="false" customHeight="true" outlineLevel="0" collapsed="false">
      <c r="A315" s="0" t="n">
        <f aca="false">'Solutions&amp;Grade'!A315</f>
        <v>313</v>
      </c>
      <c r="B315" s="0" t="n">
        <f aca="false">'Solutions&amp;Grade'!B315</f>
        <v>7.08669031991046</v>
      </c>
      <c r="C315" s="0" t="n">
        <f aca="false">ABS(B315-I$3)/I$4</f>
        <v>0.0160753153880421</v>
      </c>
      <c r="D315" s="0" t="str">
        <f aca="false">IF(C315&gt;I$5,"Outlier","")</f>
        <v/>
      </c>
      <c r="E315" s="0" t="n">
        <f aca="false">B315</f>
        <v>7.08669031991046</v>
      </c>
    </row>
    <row r="316" customFormat="false" ht="12.75" hidden="false" customHeight="true" outlineLevel="0" collapsed="false">
      <c r="A316" s="0" t="n">
        <f aca="false">'Solutions&amp;Grade'!A316</f>
        <v>314</v>
      </c>
      <c r="B316" s="0" t="n">
        <f aca="false">'Solutions&amp;Grade'!B316</f>
        <v>6.97956132716117</v>
      </c>
      <c r="C316" s="0" t="n">
        <f aca="false">ABS(B316-I$3)/I$4</f>
        <v>0.277478422847183</v>
      </c>
      <c r="D316" s="0" t="str">
        <f aca="false">IF(C316&gt;I$5,"Outlier","")</f>
        <v/>
      </c>
      <c r="E316" s="0" t="n">
        <f aca="false">B316</f>
        <v>6.97956132716117</v>
      </c>
    </row>
    <row r="317" customFormat="false" ht="12.75" hidden="false" customHeight="true" outlineLevel="0" collapsed="false">
      <c r="A317" s="0" t="n">
        <f aca="false">'Solutions&amp;Grade'!A317</f>
        <v>315</v>
      </c>
      <c r="B317" s="0" t="n">
        <f aca="false">'Solutions&amp;Grade'!B317</f>
        <v>7.1343643431167</v>
      </c>
      <c r="C317" s="0" t="n">
        <f aca="false">ABS(B317-I$3)/I$4</f>
        <v>0.146711171935826</v>
      </c>
      <c r="D317" s="0" t="str">
        <f aca="false">IF(C317&gt;I$5,"Outlier","")</f>
        <v/>
      </c>
      <c r="E317" s="0" t="n">
        <f aca="false">B317</f>
        <v>7.1343643431167</v>
      </c>
    </row>
    <row r="318" customFormat="false" ht="12.75" hidden="false" customHeight="true" outlineLevel="0" collapsed="false">
      <c r="A318" s="0" t="n">
        <f aca="false">'Solutions&amp;Grade'!A318</f>
        <v>316</v>
      </c>
      <c r="B318" s="0" t="n">
        <f aca="false">'Solutions&amp;Grade'!B318</f>
        <v>6.97432744347694</v>
      </c>
      <c r="C318" s="0" t="n">
        <f aca="false">ABS(B318-I$3)/I$4</f>
        <v>0.291820255824069</v>
      </c>
      <c r="D318" s="0" t="str">
        <f aca="false">IF(C318&gt;I$5,"Outlier","")</f>
        <v/>
      </c>
      <c r="E318" s="0" t="n">
        <f aca="false">B318</f>
        <v>6.97432744347694</v>
      </c>
    </row>
    <row r="319" customFormat="false" ht="12.75" hidden="false" customHeight="true" outlineLevel="0" collapsed="false">
      <c r="A319" s="0" t="n">
        <f aca="false">'Solutions&amp;Grade'!A319</f>
        <v>317</v>
      </c>
      <c r="B319" s="0" t="n">
        <f aca="false">'Solutions&amp;Grade'!B319</f>
        <v>6.4968724300128</v>
      </c>
      <c r="C319" s="0" t="n">
        <f aca="false">ABS(B319-I$3)/I$4</f>
        <v>1.60013745777481</v>
      </c>
      <c r="D319" s="0" t="str">
        <f aca="false">IF(C319&gt;I$5,"Outlier","")</f>
        <v/>
      </c>
      <c r="E319" s="0" t="n">
        <f aca="false">B319</f>
        <v>6.4968724300128</v>
      </c>
    </row>
    <row r="320" customFormat="false" ht="12.75" hidden="false" customHeight="true" outlineLevel="0" collapsed="false">
      <c r="A320" s="0" t="n">
        <f aca="false">'Solutions&amp;Grade'!A320</f>
        <v>318</v>
      </c>
      <c r="B320" s="0" t="n">
        <f aca="false">'Solutions&amp;Grade'!B320</f>
        <v>6.76769889630879</v>
      </c>
      <c r="C320" s="0" t="n">
        <f aca="false">ABS(B320-I$3)/I$4</f>
        <v>0.858021625693019</v>
      </c>
      <c r="D320" s="0" t="str">
        <f aca="false">IF(C320&gt;I$5,"Outlier","")</f>
        <v/>
      </c>
      <c r="E320" s="0" t="n">
        <f aca="false">B320</f>
        <v>6.76769889630879</v>
      </c>
    </row>
    <row r="321" customFormat="false" ht="12.75" hidden="false" customHeight="true" outlineLevel="0" collapsed="false">
      <c r="A321" s="0" t="n">
        <f aca="false">'Solutions&amp;Grade'!A321</f>
        <v>319</v>
      </c>
      <c r="B321" s="0" t="n">
        <f aca="false">'Solutions&amp;Grade'!B321</f>
        <v>6.98876782221008</v>
      </c>
      <c r="C321" s="0" t="n">
        <f aca="false">ABS(B321-I$3)/I$4</f>
        <v>0.252250882026578</v>
      </c>
      <c r="D321" s="0" t="str">
        <f aca="false">IF(C321&gt;I$5,"Outlier","")</f>
        <v/>
      </c>
      <c r="E321" s="0" t="n">
        <f aca="false">B321</f>
        <v>6.98876782221008</v>
      </c>
    </row>
    <row r="322" customFormat="false" ht="12.75" hidden="false" customHeight="true" outlineLevel="0" collapsed="false">
      <c r="A322" s="0" t="n">
        <f aca="false">'Solutions&amp;Grade'!A322</f>
        <v>320</v>
      </c>
      <c r="B322" s="0" t="n">
        <f aca="false">'Solutions&amp;Grade'!B322</f>
        <v>7.09042576862742</v>
      </c>
      <c r="C322" s="0" t="n">
        <f aca="false">ABS(B322-I$3)/I$4</f>
        <v>0.0263111526409526</v>
      </c>
      <c r="D322" s="0" t="str">
        <f aca="false">IF(C322&gt;I$5,"Outlier","")</f>
        <v/>
      </c>
      <c r="E322" s="0" t="n">
        <f aca="false">B322</f>
        <v>7.09042576862742</v>
      </c>
    </row>
    <row r="323" customFormat="false" ht="12.75" hidden="false" customHeight="true" outlineLevel="0" collapsed="false">
      <c r="A323" s="0" t="n">
        <f aca="false">'Solutions&amp;Grade'!A323</f>
        <v>321</v>
      </c>
      <c r="B323" s="0" t="n">
        <f aca="false">'Solutions&amp;Grade'!B323</f>
        <v>7.13070490404862</v>
      </c>
      <c r="C323" s="0" t="n">
        <f aca="false">ABS(B323-I$3)/I$4</f>
        <v>0.136683615522671</v>
      </c>
      <c r="D323" s="0" t="str">
        <f aca="false">IF(C323&gt;I$5,"Outlier","")</f>
        <v/>
      </c>
      <c r="E323" s="0" t="n">
        <f aca="false">B323</f>
        <v>7.13070490404862</v>
      </c>
    </row>
    <row r="324" customFormat="false" ht="12.75" hidden="false" customHeight="true" outlineLevel="0" collapsed="false">
      <c r="A324" s="0" t="n">
        <f aca="false">'Solutions&amp;Grade'!A324</f>
        <v>322</v>
      </c>
      <c r="B324" s="0" t="n">
        <f aca="false">'Solutions&amp;Grade'!B324</f>
        <v>7.09554313802562</v>
      </c>
      <c r="C324" s="0" t="n">
        <f aca="false">ABS(B324-I$3)/I$4</f>
        <v>0.0403337143977845</v>
      </c>
      <c r="D324" s="0" t="str">
        <f aca="false">IF(C324&gt;I$5,"Outlier","")</f>
        <v/>
      </c>
      <c r="E324" s="0" t="n">
        <f aca="false">B324</f>
        <v>7.09554313802562</v>
      </c>
    </row>
    <row r="325" customFormat="false" ht="12.75" hidden="false" customHeight="true" outlineLevel="0" collapsed="false">
      <c r="A325" s="0" t="n">
        <f aca="false">'Solutions&amp;Grade'!A325</f>
        <v>323</v>
      </c>
      <c r="B325" s="0" t="n">
        <f aca="false">'Solutions&amp;Grade'!B325</f>
        <v>7.53878670187576</v>
      </c>
      <c r="C325" s="0" t="n">
        <f aca="false">ABS(B325-I$3)/I$4</f>
        <v>1.25490506224403</v>
      </c>
      <c r="D325" s="0" t="str">
        <f aca="false">IF(C325&gt;I$5,"Outlier","")</f>
        <v/>
      </c>
      <c r="E325" s="0" t="n">
        <f aca="false">B325</f>
        <v>7.53878670187576</v>
      </c>
    </row>
    <row r="326" customFormat="false" ht="12.75" hidden="false" customHeight="true" outlineLevel="0" collapsed="false">
      <c r="A326" s="0" t="n">
        <f aca="false">'Solutions&amp;Grade'!A326</f>
        <v>324</v>
      </c>
      <c r="B326" s="0" t="n">
        <f aca="false">'Solutions&amp;Grade'!B326</f>
        <v>6.97952738676051</v>
      </c>
      <c r="C326" s="0" t="n">
        <f aca="false">ABS(B326-I$3)/I$4</f>
        <v>0.277571425975801</v>
      </c>
      <c r="D326" s="0" t="str">
        <f aca="false">IF(C326&gt;I$5,"Outlier","")</f>
        <v/>
      </c>
      <c r="E326" s="0" t="n">
        <f aca="false">B326</f>
        <v>6.97952738676051</v>
      </c>
    </row>
    <row r="327" customFormat="false" ht="12.75" hidden="false" customHeight="true" outlineLevel="0" collapsed="false">
      <c r="A327" s="0" t="n">
        <f aca="false">'Solutions&amp;Grade'!A327</f>
        <v>325</v>
      </c>
      <c r="B327" s="0" t="n">
        <f aca="false">'Solutions&amp;Grade'!B327</f>
        <v>5.74123523863616</v>
      </c>
      <c r="C327" s="0" t="n">
        <f aca="false">ABS(B327-I$3)/I$4</f>
        <v>3.67072653534885</v>
      </c>
      <c r="D327" s="0" t="str">
        <f aca="false">IF(C327&gt;I$5,"Outlier","")</f>
        <v>Outlier</v>
      </c>
    </row>
    <row r="328" customFormat="false" ht="12.75" hidden="false" customHeight="true" outlineLevel="0" collapsed="false">
      <c r="A328" s="0" t="n">
        <f aca="false">'Solutions&amp;Grade'!A328</f>
        <v>326</v>
      </c>
      <c r="B328" s="0" t="n">
        <f aca="false">'Solutions&amp;Grade'!B328</f>
        <v>7.1516059883426</v>
      </c>
      <c r="C328" s="0" t="n">
        <f aca="false">ABS(B328-I$3)/I$4</f>
        <v>0.193956546689178</v>
      </c>
      <c r="D328" s="0" t="str">
        <f aca="false">IF(C328&gt;I$5,"Outlier","")</f>
        <v/>
      </c>
      <c r="E328" s="0" t="n">
        <f aca="false">B328</f>
        <v>7.1516059883426</v>
      </c>
    </row>
    <row r="329" customFormat="false" ht="12.75" hidden="false" customHeight="true" outlineLevel="0" collapsed="false">
      <c r="A329" s="0" t="n">
        <f aca="false">'Solutions&amp;Grade'!A329</f>
        <v>327</v>
      </c>
      <c r="B329" s="0" t="n">
        <f aca="false">'Solutions&amp;Grade'!B329</f>
        <v>6.57070932041197</v>
      </c>
      <c r="C329" s="0" t="n">
        <f aca="false">ABS(B329-I$3)/I$4</f>
        <v>1.39781038794914</v>
      </c>
      <c r="D329" s="0" t="str">
        <f aca="false">IF(C329&gt;I$5,"Outlier","")</f>
        <v/>
      </c>
      <c r="E329" s="0" t="n">
        <f aca="false">B329</f>
        <v>6.57070932041197</v>
      </c>
    </row>
    <row r="330" customFormat="false" ht="12.75" hidden="false" customHeight="true" outlineLevel="0" collapsed="false">
      <c r="A330" s="0" t="n">
        <f aca="false">'Solutions&amp;Grade'!A330</f>
        <v>328</v>
      </c>
      <c r="B330" s="0" t="n">
        <f aca="false">'Solutions&amp;Grade'!B330</f>
        <v>7.50268008347101</v>
      </c>
      <c r="C330" s="0" t="n">
        <f aca="false">ABS(B330-I$3)/I$4</f>
        <v>1.15596608656866</v>
      </c>
      <c r="D330" s="0" t="str">
        <f aca="false">IF(C330&gt;I$5,"Outlier","")</f>
        <v/>
      </c>
      <c r="E330" s="0" t="n">
        <f aca="false">B330</f>
        <v>7.50268008347101</v>
      </c>
    </row>
    <row r="331" customFormat="false" ht="12.75" hidden="false" customHeight="true" outlineLevel="0" collapsed="false">
      <c r="A331" s="0" t="n">
        <f aca="false">'Solutions&amp;Grade'!A331</f>
        <v>329</v>
      </c>
      <c r="B331" s="0" t="n">
        <f aca="false">'Solutions&amp;Grade'!B331</f>
        <v>6.6613796263442</v>
      </c>
      <c r="C331" s="0" t="n">
        <f aca="false">ABS(B331-I$3)/I$4</f>
        <v>1.14935657007717</v>
      </c>
      <c r="D331" s="0" t="str">
        <f aca="false">IF(C331&gt;I$5,"Outlier","")</f>
        <v/>
      </c>
      <c r="E331" s="0" t="n">
        <f aca="false">B331</f>
        <v>6.6613796263442</v>
      </c>
    </row>
    <row r="332" customFormat="false" ht="12.75" hidden="false" customHeight="true" outlineLevel="0" collapsed="false">
      <c r="A332" s="0" t="n">
        <f aca="false">'Solutions&amp;Grade'!A332</f>
        <v>330</v>
      </c>
      <c r="B332" s="0" t="n">
        <f aca="false">'Solutions&amp;Grade'!B332</f>
        <v>7.83874785632468</v>
      </c>
      <c r="C332" s="0" t="n">
        <f aca="false">ABS(B332-I$3)/I$4</f>
        <v>2.07685546011538</v>
      </c>
      <c r="D332" s="0" t="str">
        <f aca="false">IF(C332&gt;I$5,"Outlier","")</f>
        <v/>
      </c>
      <c r="E332" s="0" t="n">
        <f aca="false">B332</f>
        <v>7.83874785632468</v>
      </c>
    </row>
    <row r="333" customFormat="false" ht="12.75" hidden="false" customHeight="true" outlineLevel="0" collapsed="false">
      <c r="A333" s="0" t="n">
        <f aca="false">'Solutions&amp;Grade'!A333</f>
        <v>331</v>
      </c>
      <c r="B333" s="0" t="n">
        <f aca="false">'Solutions&amp;Grade'!B333</f>
        <v>7.09606511282632</v>
      </c>
      <c r="C333" s="0" t="n">
        <f aca="false">ABS(B333-I$3)/I$4</f>
        <v>0.0417640242520598</v>
      </c>
      <c r="D333" s="0" t="str">
        <f aca="false">IF(C333&gt;I$5,"Outlier","")</f>
        <v/>
      </c>
      <c r="E333" s="0" t="n">
        <f aca="false">B333</f>
        <v>7.09606511282632</v>
      </c>
    </row>
    <row r="334" customFormat="false" ht="12.75" hidden="false" customHeight="true" outlineLevel="0" collapsed="false">
      <c r="A334" s="0" t="n">
        <f aca="false">'Solutions&amp;Grade'!A334</f>
        <v>332</v>
      </c>
      <c r="B334" s="0" t="n">
        <f aca="false">'Solutions&amp;Grade'!B334</f>
        <v>6.67228954426523</v>
      </c>
      <c r="C334" s="0" t="n">
        <f aca="false">ABS(B334-I$3)/I$4</f>
        <v>1.11946132783352</v>
      </c>
      <c r="D334" s="0" t="str">
        <f aca="false">IF(C334&gt;I$5,"Outlier","")</f>
        <v/>
      </c>
      <c r="E334" s="0" t="n">
        <f aca="false">B334</f>
        <v>6.67228954426523</v>
      </c>
    </row>
    <row r="335" customFormat="false" ht="12.75" hidden="false" customHeight="true" outlineLevel="0" collapsed="false">
      <c r="A335" s="0" t="n">
        <f aca="false">'Solutions&amp;Grade'!A335</f>
        <v>333</v>
      </c>
      <c r="B335" s="0" t="n">
        <f aca="false">'Solutions&amp;Grade'!B335</f>
        <v>7.78552504747722</v>
      </c>
      <c r="C335" s="0" t="n">
        <f aca="false">ABS(B335-I$3)/I$4</f>
        <v>1.93101487956299</v>
      </c>
      <c r="D335" s="0" t="str">
        <f aca="false">IF(C335&gt;I$5,"Outlier","")</f>
        <v/>
      </c>
      <c r="E335" s="0" t="n">
        <f aca="false">B335</f>
        <v>7.78552504747722</v>
      </c>
    </row>
    <row r="336" customFormat="false" ht="12.75" hidden="false" customHeight="true" outlineLevel="0" collapsed="false">
      <c r="A336" s="0" t="n">
        <f aca="false">'Solutions&amp;Grade'!A336</f>
        <v>334</v>
      </c>
      <c r="B336" s="0" t="n">
        <f aca="false">'Solutions&amp;Grade'!B336</f>
        <v>7.35394976886709</v>
      </c>
      <c r="C336" s="0" t="n">
        <f aca="false">ABS(B336-I$3)/I$4</f>
        <v>0.748416844104866</v>
      </c>
      <c r="D336" s="0" t="str">
        <f aca="false">IF(C336&gt;I$5,"Outlier","")</f>
        <v/>
      </c>
      <c r="E336" s="0" t="n">
        <f aca="false">B336</f>
        <v>7.35394976886709</v>
      </c>
    </row>
    <row r="337" customFormat="false" ht="12.75" hidden="false" customHeight="true" outlineLevel="0" collapsed="false">
      <c r="A337" s="0" t="n">
        <f aca="false">'Solutions&amp;Grade'!A337</f>
        <v>335</v>
      </c>
      <c r="B337" s="0" t="n">
        <f aca="false">'Solutions&amp;Grade'!B337</f>
        <v>6.84372889091917</v>
      </c>
      <c r="C337" s="0" t="n">
        <f aca="false">ABS(B337-I$3)/I$4</f>
        <v>0.649685034793538</v>
      </c>
      <c r="D337" s="0" t="str">
        <f aca="false">IF(C337&gt;I$5,"Outlier","")</f>
        <v/>
      </c>
      <c r="E337" s="0" t="n">
        <f aca="false">B337</f>
        <v>6.84372889091917</v>
      </c>
    </row>
    <row r="338" customFormat="false" ht="12.75" hidden="false" customHeight="true" outlineLevel="0" collapsed="false">
      <c r="A338" s="0" t="n">
        <f aca="false">'Solutions&amp;Grade'!A338</f>
        <v>336</v>
      </c>
      <c r="B338" s="0" t="n">
        <f aca="false">'Solutions&amp;Grade'!B338</f>
        <v>6.91088284855286</v>
      </c>
      <c r="C338" s="0" t="n">
        <f aca="false">ABS(B338-I$3)/I$4</f>
        <v>0.465670466983729</v>
      </c>
      <c r="D338" s="0" t="str">
        <f aca="false">IF(C338&gt;I$5,"Outlier","")</f>
        <v/>
      </c>
      <c r="E338" s="0" t="n">
        <f aca="false">B338</f>
        <v>6.91088284855286</v>
      </c>
    </row>
    <row r="339" customFormat="false" ht="12.75" hidden="false" customHeight="true" outlineLevel="0" collapsed="false">
      <c r="A339" s="0" t="n">
        <f aca="false">'Solutions&amp;Grade'!A339</f>
        <v>337</v>
      </c>
      <c r="B339" s="0" t="n">
        <f aca="false">'Solutions&amp;Grade'!B339</f>
        <v>6.99708887881108</v>
      </c>
      <c r="C339" s="0" t="n">
        <f aca="false">ABS(B339-I$3)/I$4</f>
        <v>0.229449610320375</v>
      </c>
      <c r="D339" s="0" t="str">
        <f aca="false">IF(C339&gt;I$5,"Outlier","")</f>
        <v/>
      </c>
      <c r="E339" s="0" t="n">
        <f aca="false">B339</f>
        <v>6.99708887881108</v>
      </c>
    </row>
    <row r="340" customFormat="false" ht="12.75" hidden="false" customHeight="true" outlineLevel="0" collapsed="false">
      <c r="A340" s="0" t="n">
        <f aca="false">'Solutions&amp;Grade'!A340</f>
        <v>338</v>
      </c>
      <c r="B340" s="0" t="n">
        <f aca="false">'Solutions&amp;Grade'!B340</f>
        <v>6.76941368153597</v>
      </c>
      <c r="C340" s="0" t="n">
        <f aca="false">ABS(B340-I$3)/I$4</f>
        <v>0.853322789264214</v>
      </c>
      <c r="D340" s="0" t="str">
        <f aca="false">IF(C340&gt;I$5,"Outlier","")</f>
        <v/>
      </c>
      <c r="E340" s="0" t="n">
        <f aca="false">B340</f>
        <v>6.76941368153597</v>
      </c>
    </row>
    <row r="341" customFormat="false" ht="12.75" hidden="false" customHeight="true" outlineLevel="0" collapsed="false">
      <c r="A341" s="0" t="n">
        <f aca="false">'Solutions&amp;Grade'!A341</f>
        <v>339</v>
      </c>
      <c r="B341" s="0" t="n">
        <f aca="false">'Solutions&amp;Grade'!B341</f>
        <v>6.9358706059348</v>
      </c>
      <c r="C341" s="0" t="n">
        <f aca="false">ABS(B341-I$3)/I$4</f>
        <v>0.397199277240077</v>
      </c>
      <c r="D341" s="0" t="str">
        <f aca="false">IF(C341&gt;I$5,"Outlier","")</f>
        <v/>
      </c>
      <c r="E341" s="0" t="n">
        <f aca="false">B341</f>
        <v>6.9358706059348</v>
      </c>
    </row>
    <row r="342" customFormat="false" ht="12.75" hidden="false" customHeight="true" outlineLevel="0" collapsed="false">
      <c r="A342" s="0" t="n">
        <f aca="false">'Solutions&amp;Grade'!A342</f>
        <v>340</v>
      </c>
      <c r="B342" s="0" t="n">
        <f aca="false">'Solutions&amp;Grade'!B342</f>
        <v>6.99881177933387</v>
      </c>
      <c r="C342" s="0" t="n">
        <f aca="false">ABS(B342-I$3)/I$4</f>
        <v>0.224728536443975</v>
      </c>
      <c r="D342" s="0" t="str">
        <f aca="false">IF(C342&gt;I$5,"Outlier","")</f>
        <v/>
      </c>
      <c r="E342" s="0" t="n">
        <f aca="false">B342</f>
        <v>6.99881177933387</v>
      </c>
    </row>
    <row r="343" customFormat="false" ht="12.75" hidden="false" customHeight="true" outlineLevel="0" collapsed="false">
      <c r="A343" s="0" t="n">
        <f aca="false">'Solutions&amp;Grade'!A343</f>
        <v>341</v>
      </c>
      <c r="B343" s="0" t="n">
        <f aca="false">'Solutions&amp;Grade'!B343</f>
        <v>7.14295139807402</v>
      </c>
      <c r="C343" s="0" t="n">
        <f aca="false">ABS(B343-I$3)/I$4</f>
        <v>0.170241329538022</v>
      </c>
      <c r="D343" s="0" t="str">
        <f aca="false">IF(C343&gt;I$5,"Outlier","")</f>
        <v/>
      </c>
      <c r="E343" s="0" t="n">
        <f aca="false">B343</f>
        <v>7.14295139807402</v>
      </c>
    </row>
    <row r="344" customFormat="false" ht="12.75" hidden="false" customHeight="true" outlineLevel="0" collapsed="false">
      <c r="A344" s="0" t="n">
        <f aca="false">'Solutions&amp;Grade'!A344</f>
        <v>342</v>
      </c>
      <c r="B344" s="0" t="n">
        <f aca="false">'Solutions&amp;Grade'!B344</f>
        <v>6.83469703930197</v>
      </c>
      <c r="C344" s="0" t="n">
        <f aca="false">ABS(B344-I$3)/I$4</f>
        <v>0.674434019520951</v>
      </c>
      <c r="D344" s="0" t="str">
        <f aca="false">IF(C344&gt;I$5,"Outlier","")</f>
        <v/>
      </c>
      <c r="E344" s="0" t="n">
        <f aca="false">B344</f>
        <v>6.83469703930197</v>
      </c>
    </row>
    <row r="345" customFormat="false" ht="12.75" hidden="false" customHeight="true" outlineLevel="0" collapsed="false">
      <c r="A345" s="0" t="n">
        <f aca="false">'Solutions&amp;Grade'!A345</f>
        <v>343</v>
      </c>
      <c r="B345" s="0" t="n">
        <f aca="false">'Solutions&amp;Grade'!B345</f>
        <v>6.85022571022193</v>
      </c>
      <c r="C345" s="0" t="n">
        <f aca="false">ABS(B345-I$3)/I$4</f>
        <v>0.631882518929072</v>
      </c>
      <c r="D345" s="0" t="str">
        <f aca="false">IF(C345&gt;I$5,"Outlier","")</f>
        <v/>
      </c>
      <c r="E345" s="0" t="n">
        <f aca="false">B345</f>
        <v>6.85022571022193</v>
      </c>
    </row>
    <row r="346" customFormat="false" ht="12.75" hidden="false" customHeight="true" outlineLevel="0" collapsed="false">
      <c r="A346" s="0" t="n">
        <f aca="false">'Solutions&amp;Grade'!A346</f>
        <v>344</v>
      </c>
      <c r="B346" s="0" t="n">
        <f aca="false">'Solutions&amp;Grade'!B346</f>
        <v>7.67632730730053</v>
      </c>
      <c r="C346" s="0" t="n">
        <f aca="false">ABS(B346-I$3)/I$4</f>
        <v>1.63179238140391</v>
      </c>
      <c r="D346" s="0" t="str">
        <f aca="false">IF(C346&gt;I$5,"Outlier","")</f>
        <v/>
      </c>
      <c r="E346" s="0" t="n">
        <f aca="false">B346</f>
        <v>7.67632730730053</v>
      </c>
    </row>
    <row r="347" customFormat="false" ht="12.75" hidden="false" customHeight="true" outlineLevel="0" collapsed="false">
      <c r="A347" s="0" t="n">
        <f aca="false">'Solutions&amp;Grade'!A347</f>
        <v>345</v>
      </c>
      <c r="B347" s="0" t="n">
        <f aca="false">'Solutions&amp;Grade'!B347</f>
        <v>6.90987947537315</v>
      </c>
      <c r="C347" s="0" t="n">
        <f aca="false">ABS(B347-I$3)/I$4</f>
        <v>0.468419899608728</v>
      </c>
      <c r="D347" s="0" t="str">
        <f aca="false">IF(C347&gt;I$5,"Outlier","")</f>
        <v/>
      </c>
      <c r="E347" s="0" t="n">
        <f aca="false">B347</f>
        <v>6.90987947537315</v>
      </c>
    </row>
    <row r="348" customFormat="false" ht="12.75" hidden="false" customHeight="true" outlineLevel="0" collapsed="false">
      <c r="A348" s="0" t="n">
        <f aca="false">'Solutions&amp;Grade'!A348</f>
        <v>346</v>
      </c>
      <c r="B348" s="0" t="n">
        <f aca="false">'Solutions&amp;Grade'!B348</f>
        <v>7.07905131408332</v>
      </c>
      <c r="C348" s="0" t="n">
        <f aca="false">ABS(B348-I$3)/I$4</f>
        <v>0.00485700796726602</v>
      </c>
      <c r="D348" s="0" t="str">
        <f aca="false">IF(C348&gt;I$5,"Outlier","")</f>
        <v/>
      </c>
      <c r="E348" s="0" t="n">
        <f aca="false">B348</f>
        <v>7.07905131408332</v>
      </c>
    </row>
    <row r="349" customFormat="false" ht="12.75" hidden="false" customHeight="true" outlineLevel="0" collapsed="false">
      <c r="A349" s="0" t="n">
        <f aca="false">'Solutions&amp;Grade'!A349</f>
        <v>347</v>
      </c>
      <c r="B349" s="0" t="n">
        <f aca="false">'Solutions&amp;Grade'!B349</f>
        <v>7.1885462196194</v>
      </c>
      <c r="C349" s="0" t="n">
        <f aca="false">ABS(B349-I$3)/I$4</f>
        <v>0.295179779581489</v>
      </c>
      <c r="D349" s="0" t="str">
        <f aca="false">IF(C349&gt;I$5,"Outlier","")</f>
        <v/>
      </c>
      <c r="E349" s="0" t="n">
        <f aca="false">B349</f>
        <v>7.1885462196194</v>
      </c>
    </row>
    <row r="350" customFormat="false" ht="12.75" hidden="false" customHeight="true" outlineLevel="0" collapsed="false">
      <c r="A350" s="0" t="n">
        <f aca="false">'Solutions&amp;Grade'!A350</f>
        <v>348</v>
      </c>
      <c r="B350" s="0" t="n">
        <f aca="false">'Solutions&amp;Grade'!B350</f>
        <v>6.75581110199375</v>
      </c>
      <c r="C350" s="0" t="n">
        <f aca="false">ABS(B350-I$3)/I$4</f>
        <v>0.890596434537877</v>
      </c>
      <c r="D350" s="0" t="str">
        <f aca="false">IF(C350&gt;I$5,"Outlier","")</f>
        <v/>
      </c>
      <c r="E350" s="0" t="n">
        <f aca="false">B350</f>
        <v>6.75581110199375</v>
      </c>
    </row>
    <row r="351" customFormat="false" ht="12.75" hidden="false" customHeight="true" outlineLevel="0" collapsed="false">
      <c r="A351" s="0" t="n">
        <f aca="false">'Solutions&amp;Grade'!A351</f>
        <v>349</v>
      </c>
      <c r="B351" s="0" t="n">
        <f aca="false">'Solutions&amp;Grade'!B351</f>
        <v>7.67843258644698</v>
      </c>
      <c r="C351" s="0" t="n">
        <f aca="false">ABS(B351-I$3)/I$4</f>
        <v>1.63756124515972</v>
      </c>
      <c r="D351" s="0" t="str">
        <f aca="false">IF(C351&gt;I$5,"Outlier","")</f>
        <v/>
      </c>
      <c r="E351" s="0" t="n">
        <f aca="false">B351</f>
        <v>7.67843258644698</v>
      </c>
    </row>
    <row r="352" customFormat="false" ht="12.75" hidden="false" customHeight="true" outlineLevel="0" collapsed="false">
      <c r="A352" s="0" t="n">
        <f aca="false">'Solutions&amp;Grade'!A352</f>
        <v>350</v>
      </c>
      <c r="B352" s="0" t="n">
        <f aca="false">'Solutions&amp;Grade'!B352</f>
        <v>7.47370271766182</v>
      </c>
      <c r="C352" s="0" t="n">
        <f aca="false">ABS(B352-I$3)/I$4</f>
        <v>1.0765626138094</v>
      </c>
      <c r="D352" s="0" t="str">
        <f aca="false">IF(C352&gt;I$5,"Outlier","")</f>
        <v/>
      </c>
      <c r="E352" s="0" t="n">
        <f aca="false">B352</f>
        <v>7.47370271766182</v>
      </c>
    </row>
    <row r="353" customFormat="false" ht="12.75" hidden="false" customHeight="true" outlineLevel="0" collapsed="false">
      <c r="A353" s="0" t="n">
        <f aca="false">'Solutions&amp;Grade'!A353</f>
        <v>351</v>
      </c>
      <c r="B353" s="0" t="n">
        <f aca="false">'Solutions&amp;Grade'!B353</f>
        <v>7.09173958815808</v>
      </c>
      <c r="C353" s="0" t="n">
        <f aca="false">ABS(B353-I$3)/I$4</f>
        <v>0.0299112670889109</v>
      </c>
      <c r="D353" s="0" t="str">
        <f aca="false">IF(C353&gt;I$5,"Outlier","")</f>
        <v/>
      </c>
      <c r="E353" s="0" t="n">
        <f aca="false">B353</f>
        <v>7.09173958815808</v>
      </c>
    </row>
    <row r="354" customFormat="false" ht="12.75" hidden="false" customHeight="true" outlineLevel="0" collapsed="false">
      <c r="A354" s="0" t="n">
        <f aca="false">'Solutions&amp;Grade'!A354</f>
        <v>352</v>
      </c>
      <c r="B354" s="0" t="n">
        <f aca="false">'Solutions&amp;Grade'!B354</f>
        <v>7.32131153992208</v>
      </c>
      <c r="C354" s="0" t="n">
        <f aca="false">ABS(B354-I$3)/I$4</f>
        <v>0.658981912717004</v>
      </c>
      <c r="D354" s="0" t="str">
        <f aca="false">IF(C354&gt;I$5,"Outlier","")</f>
        <v/>
      </c>
      <c r="E354" s="0" t="n">
        <f aca="false">B354</f>
        <v>7.32131153992208</v>
      </c>
    </row>
    <row r="355" customFormat="false" ht="12.75" hidden="false" customHeight="true" outlineLevel="0" collapsed="false">
      <c r="A355" s="0" t="n">
        <f aca="false">'Solutions&amp;Grade'!A355</f>
        <v>353</v>
      </c>
      <c r="B355" s="0" t="n">
        <f aca="false">'Solutions&amp;Grade'!B355</f>
        <v>7.40967592695871</v>
      </c>
      <c r="C355" s="0" t="n">
        <f aca="false">ABS(B355-I$3)/I$4</f>
        <v>0.901117075904542</v>
      </c>
      <c r="D355" s="0" t="str">
        <f aca="false">IF(C355&gt;I$5,"Outlier","")</f>
        <v/>
      </c>
      <c r="E355" s="0" t="n">
        <f aca="false">B355</f>
        <v>7.40967592695871</v>
      </c>
    </row>
    <row r="356" customFormat="false" ht="12.75" hidden="false" customHeight="true" outlineLevel="0" collapsed="false">
      <c r="A356" s="0" t="n">
        <f aca="false">'Solutions&amp;Grade'!A356</f>
        <v>354</v>
      </c>
      <c r="B356" s="0" t="n">
        <f aca="false">'Solutions&amp;Grade'!B356</f>
        <v>7.14664583667662</v>
      </c>
      <c r="C356" s="0" t="n">
        <f aca="false">ABS(B356-I$3)/I$4</f>
        <v>0.180364791307237</v>
      </c>
      <c r="D356" s="0" t="str">
        <f aca="false">IF(C356&gt;I$5,"Outlier","")</f>
        <v/>
      </c>
      <c r="E356" s="0" t="n">
        <f aca="false">B356</f>
        <v>7.14664583667662</v>
      </c>
    </row>
    <row r="357" customFormat="false" ht="12.75" hidden="false" customHeight="true" outlineLevel="0" collapsed="false">
      <c r="A357" s="0" t="n">
        <f aca="false">'Solutions&amp;Grade'!A357</f>
        <v>355</v>
      </c>
      <c r="B357" s="0" t="n">
        <f aca="false">'Solutions&amp;Grade'!B357</f>
        <v>7.5417222237025</v>
      </c>
      <c r="C357" s="0" t="n">
        <f aca="false">ABS(B357-I$3)/I$4</f>
        <v>1.26294894825279</v>
      </c>
      <c r="D357" s="0" t="str">
        <f aca="false">IF(C357&gt;I$5,"Outlier","")</f>
        <v/>
      </c>
      <c r="E357" s="0" t="n">
        <f aca="false">B357</f>
        <v>7.5417222237025</v>
      </c>
    </row>
    <row r="358" customFormat="false" ht="12.75" hidden="false" customHeight="true" outlineLevel="0" collapsed="false">
      <c r="A358" s="0" t="n">
        <f aca="false">'Solutions&amp;Grade'!A358</f>
        <v>356</v>
      </c>
      <c r="B358" s="0" t="n">
        <f aca="false">'Solutions&amp;Grade'!B358</f>
        <v>6.5767360899298</v>
      </c>
      <c r="C358" s="0" t="n">
        <f aca="false">ABS(B358-I$3)/I$4</f>
        <v>1.38129589755734</v>
      </c>
      <c r="D358" s="0" t="str">
        <f aca="false">IF(C358&gt;I$5,"Outlier","")</f>
        <v/>
      </c>
      <c r="E358" s="0" t="n">
        <f aca="false">B358</f>
        <v>6.5767360899298</v>
      </c>
    </row>
    <row r="359" customFormat="false" ht="12.75" hidden="false" customHeight="true" outlineLevel="0" collapsed="false">
      <c r="A359" s="0" t="n">
        <f aca="false">'Solutions&amp;Grade'!A359</f>
        <v>357</v>
      </c>
      <c r="B359" s="0" t="n">
        <f aca="false">'Solutions&amp;Grade'!B359</f>
        <v>6.84269660011518</v>
      </c>
      <c r="C359" s="0" t="n">
        <f aca="false">ABS(B359-I$3)/I$4</f>
        <v>0.652513707188184</v>
      </c>
      <c r="D359" s="0" t="str">
        <f aca="false">IF(C359&gt;I$5,"Outlier","")</f>
        <v/>
      </c>
      <c r="E359" s="0" t="n">
        <f aca="false">B359</f>
        <v>6.84269660011518</v>
      </c>
    </row>
    <row r="360" customFormat="false" ht="12.75" hidden="false" customHeight="true" outlineLevel="0" collapsed="false">
      <c r="A360" s="0" t="n">
        <f aca="false">'Solutions&amp;Grade'!A360</f>
        <v>358</v>
      </c>
      <c r="B360" s="0" t="n">
        <f aca="false">'Solutions&amp;Grade'!B360</f>
        <v>7.15094530498815</v>
      </c>
      <c r="C360" s="0" t="n">
        <f aca="false">ABS(B360-I$3)/I$4</f>
        <v>0.192146149116016</v>
      </c>
      <c r="D360" s="0" t="str">
        <f aca="false">IF(C360&gt;I$5,"Outlier","")</f>
        <v/>
      </c>
      <c r="E360" s="0" t="n">
        <f aca="false">B360</f>
        <v>7.15094530498815</v>
      </c>
    </row>
    <row r="361" customFormat="false" ht="12.75" hidden="false" customHeight="true" outlineLevel="0" collapsed="false">
      <c r="A361" s="0" t="n">
        <f aca="false">'Solutions&amp;Grade'!A361</f>
        <v>359</v>
      </c>
      <c r="B361" s="0" t="n">
        <f aca="false">'Solutions&amp;Grade'!B361</f>
        <v>7.0653956664352</v>
      </c>
      <c r="C361" s="0" t="n">
        <f aca="false">ABS(B361-I$3)/I$4</f>
        <v>0.0422760699060884</v>
      </c>
      <c r="D361" s="0" t="str">
        <f aca="false">IF(C361&gt;I$5,"Outlier","")</f>
        <v/>
      </c>
      <c r="E361" s="0" t="n">
        <f aca="false">B361</f>
        <v>7.0653956664352</v>
      </c>
    </row>
    <row r="362" customFormat="false" ht="12.75" hidden="false" customHeight="true" outlineLevel="0" collapsed="false">
      <c r="A362" s="0" t="n">
        <f aca="false">'Solutions&amp;Grade'!A362</f>
        <v>360</v>
      </c>
      <c r="B362" s="0" t="n">
        <f aca="false">'Solutions&amp;Grade'!B362</f>
        <v>7.21968593089887</v>
      </c>
      <c r="C362" s="0" t="n">
        <f aca="false">ABS(B362-I$3)/I$4</f>
        <v>0.380508488636445</v>
      </c>
      <c r="D362" s="0" t="str">
        <f aca="false">IF(C362&gt;I$5,"Outlier","")</f>
        <v/>
      </c>
      <c r="E362" s="0" t="n">
        <f aca="false">B362</f>
        <v>7.21968593089887</v>
      </c>
    </row>
    <row r="363" customFormat="false" ht="12.75" hidden="false" customHeight="true" outlineLevel="0" collapsed="false">
      <c r="A363" s="0" t="n">
        <f aca="false">'Solutions&amp;Grade'!A363</f>
        <v>361</v>
      </c>
      <c r="B363" s="0" t="n">
        <f aca="false">'Solutions&amp;Grade'!B363</f>
        <v>7.1428204197062</v>
      </c>
      <c r="C363" s="0" t="n">
        <f aca="false">ABS(B363-I$3)/I$4</f>
        <v>0.16988242399325</v>
      </c>
      <c r="D363" s="0" t="str">
        <f aca="false">IF(C363&gt;I$5,"Outlier","")</f>
        <v/>
      </c>
      <c r="E363" s="0" t="n">
        <f aca="false">B363</f>
        <v>7.1428204197062</v>
      </c>
    </row>
    <row r="364" customFormat="false" ht="12.75" hidden="false" customHeight="true" outlineLevel="0" collapsed="false">
      <c r="A364" s="0" t="n">
        <f aca="false">'Solutions&amp;Grade'!A364</f>
        <v>362</v>
      </c>
      <c r="B364" s="0" t="n">
        <f aca="false">'Solutions&amp;Grade'!B364</f>
        <v>6.89643706824784</v>
      </c>
      <c r="C364" s="0" t="n">
        <f aca="false">ABS(B364-I$3)/I$4</f>
        <v>0.505254642111626</v>
      </c>
      <c r="D364" s="0" t="str">
        <f aca="false">IF(C364&gt;I$5,"Outlier","")</f>
        <v/>
      </c>
      <c r="E364" s="0" t="n">
        <f aca="false">B364</f>
        <v>6.89643706824784</v>
      </c>
    </row>
    <row r="365" customFormat="false" ht="12.75" hidden="false" customHeight="true" outlineLevel="0" collapsed="false">
      <c r="A365" s="0" t="n">
        <f aca="false">'Solutions&amp;Grade'!A365</f>
        <v>363</v>
      </c>
      <c r="B365" s="0" t="n">
        <f aca="false">'Solutions&amp;Grade'!B365</f>
        <v>6.91757403735987</v>
      </c>
      <c r="C365" s="0" t="n">
        <f aca="false">ABS(B365-I$3)/I$4</f>
        <v>0.447335341849746</v>
      </c>
      <c r="D365" s="0" t="str">
        <f aca="false">IF(C365&gt;I$5,"Outlier","")</f>
        <v/>
      </c>
      <c r="E365" s="0" t="n">
        <f aca="false">B365</f>
        <v>6.91757403735987</v>
      </c>
    </row>
    <row r="366" customFormat="false" ht="12.75" hidden="false" customHeight="true" outlineLevel="0" collapsed="false">
      <c r="A366" s="0" t="n">
        <f aca="false">'Solutions&amp;Grade'!A366</f>
        <v>364</v>
      </c>
      <c r="B366" s="0" t="n">
        <f aca="false">'Solutions&amp;Grade'!B366</f>
        <v>6.84412919344878</v>
      </c>
      <c r="C366" s="0" t="n">
        <f aca="false">ABS(B366-I$3)/I$4</f>
        <v>0.648588130015684</v>
      </c>
      <c r="D366" s="0" t="str">
        <f aca="false">IF(C366&gt;I$5,"Outlier","")</f>
        <v/>
      </c>
      <c r="E366" s="0" t="n">
        <f aca="false">B366</f>
        <v>6.84412919344878</v>
      </c>
    </row>
    <row r="367" customFormat="false" ht="12.75" hidden="false" customHeight="true" outlineLevel="0" collapsed="false">
      <c r="A367" s="0" t="n">
        <f aca="false">'Solutions&amp;Grade'!A367</f>
        <v>365</v>
      </c>
      <c r="B367" s="0" t="n">
        <f aca="false">'Solutions&amp;Grade'!B367</f>
        <v>7.39337696370707</v>
      </c>
      <c r="C367" s="0" t="n">
        <f aca="false">ABS(B367-I$3)/I$4</f>
        <v>0.85645482837389</v>
      </c>
      <c r="D367" s="0" t="str">
        <f aca="false">IF(C367&gt;I$5,"Outlier","")</f>
        <v/>
      </c>
      <c r="E367" s="0" t="n">
        <f aca="false">B367</f>
        <v>7.39337696370707</v>
      </c>
    </row>
    <row r="368" customFormat="false" ht="12.75" hidden="false" customHeight="true" outlineLevel="0" collapsed="false">
      <c r="A368" s="0" t="n">
        <f aca="false">'Solutions&amp;Grade'!A368</f>
        <v>366</v>
      </c>
      <c r="B368" s="0" t="n">
        <f aca="false">'Solutions&amp;Grade'!B368</f>
        <v>6.77392240032665</v>
      </c>
      <c r="C368" s="0" t="n">
        <f aca="false">ABS(B368-I$3)/I$4</f>
        <v>0.840968045495159</v>
      </c>
      <c r="D368" s="0" t="str">
        <f aca="false">IF(C368&gt;I$5,"Outlier","")</f>
        <v/>
      </c>
      <c r="E368" s="0" t="n">
        <f aca="false">B368</f>
        <v>6.77392240032665</v>
      </c>
    </row>
    <row r="369" customFormat="false" ht="12.75" hidden="false" customHeight="true" outlineLevel="0" collapsed="false">
      <c r="A369" s="0" t="n">
        <f aca="false">'Solutions&amp;Grade'!A369</f>
        <v>367</v>
      </c>
      <c r="B369" s="0" t="n">
        <f aca="false">'Solutions&amp;Grade'!B369</f>
        <v>7.43824909140461</v>
      </c>
      <c r="C369" s="0" t="n">
        <f aca="false">ABS(B369-I$3)/I$4</f>
        <v>0.979412960342987</v>
      </c>
      <c r="D369" s="0" t="str">
        <f aca="false">IF(C369&gt;I$5,"Outlier","")</f>
        <v/>
      </c>
      <c r="E369" s="0" t="n">
        <f aca="false">B369</f>
        <v>7.43824909140461</v>
      </c>
    </row>
    <row r="370" customFormat="false" ht="12.75" hidden="false" customHeight="true" outlineLevel="0" collapsed="false">
      <c r="A370" s="0" t="n">
        <f aca="false">'Solutions&amp;Grade'!A370</f>
        <v>368</v>
      </c>
      <c r="B370" s="0" t="n">
        <f aca="false">'Solutions&amp;Grade'!B370</f>
        <v>7.35618316428896</v>
      </c>
      <c r="C370" s="0" t="n">
        <f aca="false">ABS(B370-I$3)/I$4</f>
        <v>0.754536770729979</v>
      </c>
      <c r="D370" s="0" t="str">
        <f aca="false">IF(C370&gt;I$5,"Outlier","")</f>
        <v/>
      </c>
      <c r="E370" s="0" t="n">
        <f aca="false">B370</f>
        <v>7.35618316428896</v>
      </c>
    </row>
    <row r="371" customFormat="false" ht="12.75" hidden="false" customHeight="true" outlineLevel="0" collapsed="false">
      <c r="A371" s="0" t="n">
        <f aca="false">'Solutions&amp;Grade'!A371</f>
        <v>369</v>
      </c>
      <c r="B371" s="0" t="n">
        <f aca="false">'Solutions&amp;Grade'!B371</f>
        <v>7.28052281845235</v>
      </c>
      <c r="C371" s="0" t="n">
        <f aca="false">ABS(B371-I$3)/I$4</f>
        <v>0.547213087509257</v>
      </c>
      <c r="D371" s="0" t="str">
        <f aca="false">IF(C371&gt;I$5,"Outlier","")</f>
        <v/>
      </c>
      <c r="E371" s="0" t="n">
        <f aca="false">B371</f>
        <v>7.28052281845235</v>
      </c>
    </row>
    <row r="372" customFormat="false" ht="12.75" hidden="false" customHeight="true" outlineLevel="0" collapsed="false">
      <c r="A372" s="0" t="n">
        <f aca="false">'Solutions&amp;Grade'!A372</f>
        <v>370</v>
      </c>
      <c r="B372" s="0" t="n">
        <f aca="false">'Solutions&amp;Grade'!B372</f>
        <v>6.96216801502971</v>
      </c>
      <c r="C372" s="0" t="n">
        <f aca="false">ABS(B372-I$3)/I$4</f>
        <v>0.325139393658605</v>
      </c>
      <c r="D372" s="0" t="str">
        <f aca="false">IF(C372&gt;I$5,"Outlier","")</f>
        <v/>
      </c>
      <c r="E372" s="0" t="n">
        <f aca="false">B372</f>
        <v>6.96216801502971</v>
      </c>
    </row>
    <row r="373" customFormat="false" ht="12.75" hidden="false" customHeight="true" outlineLevel="0" collapsed="false">
      <c r="A373" s="0" t="n">
        <f aca="false">'Solutions&amp;Grade'!A373</f>
        <v>371</v>
      </c>
      <c r="B373" s="0" t="n">
        <f aca="false">'Solutions&amp;Grade'!B373</f>
        <v>7.20428469468576</v>
      </c>
      <c r="C373" s="0" t="n">
        <f aca="false">ABS(B373-I$3)/I$4</f>
        <v>0.338306183286812</v>
      </c>
      <c r="D373" s="0" t="str">
        <f aca="false">IF(C373&gt;I$5,"Outlier","")</f>
        <v/>
      </c>
      <c r="E373" s="0" t="n">
        <f aca="false">B373</f>
        <v>7.20428469468576</v>
      </c>
    </row>
    <row r="374" customFormat="false" ht="12.75" hidden="false" customHeight="true" outlineLevel="0" collapsed="false">
      <c r="A374" s="0" t="n">
        <f aca="false">'Solutions&amp;Grade'!A374</f>
        <v>372</v>
      </c>
      <c r="B374" s="0" t="n">
        <f aca="false">'Solutions&amp;Grade'!B374</f>
        <v>7.81612143838579</v>
      </c>
      <c r="C374" s="0" t="n">
        <f aca="false">ABS(B374-I$3)/I$4</f>
        <v>2.01485478785687</v>
      </c>
      <c r="D374" s="0" t="str">
        <f aca="false">IF(C374&gt;I$5,"Outlier","")</f>
        <v/>
      </c>
      <c r="E374" s="0" t="n">
        <f aca="false">B374</f>
        <v>7.81612143838579</v>
      </c>
    </row>
    <row r="375" customFormat="false" ht="12.75" hidden="false" customHeight="true" outlineLevel="0" collapsed="false">
      <c r="A375" s="0" t="n">
        <f aca="false">'Solutions&amp;Grade'!A375</f>
        <v>373</v>
      </c>
      <c r="B375" s="0" t="n">
        <f aca="false">'Solutions&amp;Grade'!B375</f>
        <v>7.38216599548808</v>
      </c>
      <c r="C375" s="0" t="n">
        <f aca="false">ABS(B375-I$3)/I$4</f>
        <v>0.825734651272796</v>
      </c>
      <c r="D375" s="0" t="str">
        <f aca="false">IF(C375&gt;I$5,"Outlier","")</f>
        <v/>
      </c>
      <c r="E375" s="0" t="n">
        <f aca="false">B375</f>
        <v>7.38216599548808</v>
      </c>
    </row>
    <row r="376" customFormat="false" ht="12.75" hidden="false" customHeight="true" outlineLevel="0" collapsed="false">
      <c r="A376" s="0" t="n">
        <f aca="false">'Solutions&amp;Grade'!A376</f>
        <v>374</v>
      </c>
      <c r="B376" s="0" t="n">
        <f aca="false">'Solutions&amp;Grade'!B376</f>
        <v>7.61874718845653</v>
      </c>
      <c r="C376" s="0" t="n">
        <f aca="false">ABS(B376-I$3)/I$4</f>
        <v>1.47401194586634</v>
      </c>
      <c r="D376" s="0" t="str">
        <f aca="false">IF(C376&gt;I$5,"Outlier","")</f>
        <v/>
      </c>
      <c r="E376" s="0" t="n">
        <f aca="false">B376</f>
        <v>7.61874718845653</v>
      </c>
    </row>
    <row r="377" customFormat="false" ht="12.75" hidden="false" customHeight="true" outlineLevel="0" collapsed="false">
      <c r="A377" s="0" t="n">
        <f aca="false">'Solutions&amp;Grade'!A377</f>
        <v>375</v>
      </c>
      <c r="B377" s="0" t="n">
        <f aca="false">'Solutions&amp;Grade'!B377</f>
        <v>6.83830332706411</v>
      </c>
      <c r="C377" s="0" t="n">
        <f aca="false">ABS(B377-I$3)/I$4</f>
        <v>0.664552107756804</v>
      </c>
      <c r="D377" s="0" t="str">
        <f aca="false">IF(C377&gt;I$5,"Outlier","")</f>
        <v/>
      </c>
      <c r="E377" s="0" t="n">
        <f aca="false">B377</f>
        <v>6.83830332706411</v>
      </c>
    </row>
    <row r="378" customFormat="false" ht="12.75" hidden="false" customHeight="true" outlineLevel="0" collapsed="false">
      <c r="A378" s="0" t="n">
        <f aca="false">'Solutions&amp;Grade'!A378</f>
        <v>376</v>
      </c>
      <c r="B378" s="0" t="n">
        <f aca="false">'Solutions&amp;Grade'!B378</f>
        <v>7.48819871978832</v>
      </c>
      <c r="C378" s="0" t="n">
        <f aca="false">ABS(B378-I$3)/I$4</f>
        <v>1.11628440624384</v>
      </c>
      <c r="D378" s="0" t="str">
        <f aca="false">IF(C378&gt;I$5,"Outlier","")</f>
        <v/>
      </c>
      <c r="E378" s="0" t="n">
        <f aca="false">B378</f>
        <v>7.48819871978832</v>
      </c>
    </row>
    <row r="379" customFormat="false" ht="12.75" hidden="false" customHeight="true" outlineLevel="0" collapsed="false">
      <c r="A379" s="0" t="n">
        <f aca="false">'Solutions&amp;Grade'!A379</f>
        <v>377</v>
      </c>
      <c r="B379" s="0" t="n">
        <f aca="false">'Solutions&amp;Grade'!B379</f>
        <v>7.59661201366875</v>
      </c>
      <c r="C379" s="0" t="n">
        <f aca="false">ABS(B379-I$3)/I$4</f>
        <v>1.41335737291939</v>
      </c>
      <c r="D379" s="0" t="str">
        <f aca="false">IF(C379&gt;I$5,"Outlier","")</f>
        <v/>
      </c>
      <c r="E379" s="0" t="n">
        <f aca="false">B379</f>
        <v>7.59661201366875</v>
      </c>
    </row>
    <row r="380" customFormat="false" ht="12.75" hidden="false" customHeight="true" outlineLevel="0" collapsed="false">
      <c r="A380" s="0" t="n">
        <f aca="false">'Solutions&amp;Grade'!A380</f>
        <v>378</v>
      </c>
      <c r="B380" s="0" t="n">
        <f aca="false">'Solutions&amp;Grade'!B380</f>
        <v>7.09701397347315</v>
      </c>
      <c r="C380" s="0" t="n">
        <f aca="false">ABS(B380-I$3)/I$4</f>
        <v>0.0443640822083034</v>
      </c>
      <c r="D380" s="0" t="str">
        <f aca="false">IF(C380&gt;I$5,"Outlier","")</f>
        <v/>
      </c>
      <c r="E380" s="0" t="n">
        <f aca="false">B380</f>
        <v>7.09701397347315</v>
      </c>
    </row>
    <row r="381" customFormat="false" ht="12.75" hidden="false" customHeight="true" outlineLevel="0" collapsed="false">
      <c r="A381" s="0" t="n">
        <f aca="false">'Solutions&amp;Grade'!A381</f>
        <v>379</v>
      </c>
      <c r="B381" s="0" t="n">
        <f aca="false">'Solutions&amp;Grade'!B381</f>
        <v>6.8119856305216</v>
      </c>
      <c r="C381" s="0" t="n">
        <f aca="false">ABS(B381-I$3)/I$4</f>
        <v>0.736667582788612</v>
      </c>
      <c r="D381" s="0" t="str">
        <f aca="false">IF(C381&gt;I$5,"Outlier","")</f>
        <v/>
      </c>
      <c r="E381" s="0" t="n">
        <f aca="false">B381</f>
        <v>6.8119856305216</v>
      </c>
    </row>
    <row r="382" customFormat="false" ht="12.75" hidden="false" customHeight="true" outlineLevel="0" collapsed="false">
      <c r="A382" s="0" t="n">
        <f aca="false">'Solutions&amp;Grade'!A382</f>
        <v>380</v>
      </c>
      <c r="B382" s="0" t="n">
        <f aca="false">'Solutions&amp;Grade'!B382</f>
        <v>7.25268740063026</v>
      </c>
      <c r="C382" s="0" t="n">
        <f aca="false">ABS(B382-I$3)/I$4</f>
        <v>0.47093876860348</v>
      </c>
      <c r="D382" s="0" t="str">
        <f aca="false">IF(C382&gt;I$5,"Outlier","")</f>
        <v/>
      </c>
      <c r="E382" s="0" t="n">
        <f aca="false">B382</f>
        <v>7.25268740063026</v>
      </c>
    </row>
    <row r="383" customFormat="false" ht="12.75" hidden="false" customHeight="true" outlineLevel="0" collapsed="false">
      <c r="A383" s="0" t="n">
        <f aca="false">'Solutions&amp;Grade'!A383</f>
        <v>381</v>
      </c>
      <c r="B383" s="0" t="n">
        <f aca="false">'Solutions&amp;Grade'!B383</f>
        <v>6.94457718600498</v>
      </c>
      <c r="C383" s="0" t="n">
        <f aca="false">ABS(B383-I$3)/I$4</f>
        <v>0.373341598181816</v>
      </c>
      <c r="D383" s="0" t="str">
        <f aca="false">IF(C383&gt;I$5,"Outlier","")</f>
        <v/>
      </c>
      <c r="E383" s="0" t="n">
        <f aca="false">B383</f>
        <v>6.94457718600498</v>
      </c>
    </row>
    <row r="384" customFormat="false" ht="12.75" hidden="false" customHeight="true" outlineLevel="0" collapsed="false">
      <c r="A384" s="0" t="n">
        <f aca="false">'Solutions&amp;Grade'!A384</f>
        <v>382</v>
      </c>
      <c r="B384" s="0" t="n">
        <f aca="false">'Solutions&amp;Grade'!B384</f>
        <v>6.69630535126902</v>
      </c>
      <c r="C384" s="0" t="n">
        <f aca="false">ABS(B384-I$3)/I$4</f>
        <v>1.05365346628482</v>
      </c>
      <c r="D384" s="0" t="str">
        <f aca="false">IF(C384&gt;I$5,"Outlier","")</f>
        <v/>
      </c>
      <c r="E384" s="0" t="n">
        <f aca="false">B384</f>
        <v>6.69630535126902</v>
      </c>
    </row>
    <row r="385" customFormat="false" ht="12.75" hidden="false" customHeight="true" outlineLevel="0" collapsed="false">
      <c r="A385" s="0" t="n">
        <f aca="false">'Solutions&amp;Grade'!A385</f>
        <v>383</v>
      </c>
      <c r="B385" s="0" t="n">
        <f aca="false">'Solutions&amp;Grade'!B385</f>
        <v>7.09468824154235</v>
      </c>
      <c r="C385" s="0" t="n">
        <f aca="false">ABS(B385-I$3)/I$4</f>
        <v>0.0379911360534049</v>
      </c>
      <c r="D385" s="0" t="str">
        <f aca="false">IF(C385&gt;I$5,"Outlier","")</f>
        <v/>
      </c>
      <c r="E385" s="0" t="n">
        <f aca="false">B385</f>
        <v>7.09468824154235</v>
      </c>
    </row>
    <row r="386" customFormat="false" ht="12.75" hidden="false" customHeight="true" outlineLevel="0" collapsed="false">
      <c r="A386" s="0" t="n">
        <f aca="false">'Solutions&amp;Grade'!A386</f>
        <v>384</v>
      </c>
      <c r="B386" s="0" t="n">
        <f aca="false">'Solutions&amp;Grade'!B386</f>
        <v>6.9231394921211</v>
      </c>
      <c r="C386" s="0" t="n">
        <f aca="false">ABS(B386-I$3)/I$4</f>
        <v>0.432084941297937</v>
      </c>
      <c r="D386" s="0" t="str">
        <f aca="false">IF(C386&gt;I$5,"Outlier","")</f>
        <v/>
      </c>
      <c r="E386" s="0" t="n">
        <f aca="false">B386</f>
        <v>6.9231394921211</v>
      </c>
    </row>
    <row r="387" customFormat="false" ht="12.75" hidden="false" customHeight="true" outlineLevel="0" collapsed="false">
      <c r="A387" s="0" t="n">
        <f aca="false">'Solutions&amp;Grade'!A387</f>
        <v>385</v>
      </c>
      <c r="B387" s="0" t="n">
        <f aca="false">'Solutions&amp;Grade'!B387</f>
        <v>7.27040205528784</v>
      </c>
      <c r="C387" s="0" t="n">
        <f aca="false">ABS(B387-I$3)/I$4</f>
        <v>0.519480278822381</v>
      </c>
      <c r="D387" s="0" t="str">
        <f aca="false">IF(C387&gt;I$5,"Outlier","")</f>
        <v/>
      </c>
      <c r="E387" s="0" t="n">
        <f aca="false">B387</f>
        <v>7.27040205528784</v>
      </c>
    </row>
    <row r="388" customFormat="false" ht="12.75" hidden="false" customHeight="true" outlineLevel="0" collapsed="false">
      <c r="A388" s="0" t="n">
        <f aca="false">'Solutions&amp;Grade'!A388</f>
        <v>386</v>
      </c>
      <c r="B388" s="0" t="n">
        <f aca="false">'Solutions&amp;Grade'!B388</f>
        <v>6.71099999415046</v>
      </c>
      <c r="C388" s="0" t="n">
        <f aca="false">ABS(B388-I$3)/I$4</f>
        <v>1.01338736054466</v>
      </c>
      <c r="D388" s="0" t="str">
        <f aca="false">IF(C388&gt;I$5,"Outlier","")</f>
        <v/>
      </c>
      <c r="E388" s="0" t="n">
        <f aca="false">B388</f>
        <v>6.71099999415046</v>
      </c>
    </row>
    <row r="389" customFormat="false" ht="12.75" hidden="false" customHeight="true" outlineLevel="0" collapsed="false">
      <c r="A389" s="0" t="n">
        <f aca="false">'Solutions&amp;Grade'!A389</f>
        <v>387</v>
      </c>
      <c r="B389" s="0" t="n">
        <f aca="false">'Solutions&amp;Grade'!B389</f>
        <v>7.10034085597745</v>
      </c>
      <c r="C389" s="0" t="n">
        <f aca="false">ABS(B389-I$3)/I$4</f>
        <v>0.0534803706260667</v>
      </c>
      <c r="D389" s="0" t="str">
        <f aca="false">IF(C389&gt;I$5,"Outlier","")</f>
        <v/>
      </c>
      <c r="E389" s="0" t="n">
        <f aca="false">B389</f>
        <v>7.10034085597745</v>
      </c>
    </row>
    <row r="390" customFormat="false" ht="12.75" hidden="false" customHeight="true" outlineLevel="0" collapsed="false">
      <c r="A390" s="0" t="n">
        <f aca="false">'Solutions&amp;Grade'!A390</f>
        <v>388</v>
      </c>
      <c r="B390" s="0" t="n">
        <f aca="false">'Solutions&amp;Grade'!B390</f>
        <v>7.06527971468809</v>
      </c>
      <c r="C390" s="0" t="n">
        <f aca="false">ABS(B390-I$3)/I$4</f>
        <v>0.0425937996629367</v>
      </c>
      <c r="D390" s="0" t="str">
        <f aca="false">IF(C390&gt;I$5,"Outlier","")</f>
        <v/>
      </c>
      <c r="E390" s="0" t="n">
        <f aca="false">B390</f>
        <v>7.06527971468809</v>
      </c>
    </row>
    <row r="391" customFormat="false" ht="12.75" hidden="false" customHeight="true" outlineLevel="0" collapsed="false">
      <c r="A391" s="0" t="n">
        <f aca="false">'Solutions&amp;Grade'!A391</f>
        <v>389</v>
      </c>
      <c r="B391" s="0" t="n">
        <f aca="false">'Solutions&amp;Grade'!B391</f>
        <v>6.68605576513268</v>
      </c>
      <c r="C391" s="0" t="n">
        <f aca="false">ABS(B391-I$3)/I$4</f>
        <v>1.08173927432304</v>
      </c>
      <c r="D391" s="0" t="str">
        <f aca="false">IF(C391&gt;I$5,"Outlier","")</f>
        <v/>
      </c>
      <c r="E391" s="0" t="n">
        <f aca="false">B391</f>
        <v>6.68605576513268</v>
      </c>
    </row>
    <row r="392" customFormat="false" ht="12.75" hidden="false" customHeight="true" outlineLevel="0" collapsed="false">
      <c r="A392" s="0" t="n">
        <f aca="false">'Solutions&amp;Grade'!A392</f>
        <v>390</v>
      </c>
      <c r="B392" s="0" t="n">
        <f aca="false">'Solutions&amp;Grade'!B392</f>
        <v>6.96239821209467</v>
      </c>
      <c r="C392" s="0" t="n">
        <f aca="false">ABS(B392-I$3)/I$4</f>
        <v>0.324508610084387</v>
      </c>
      <c r="D392" s="0" t="str">
        <f aca="false">IF(C392&gt;I$5,"Outlier","")</f>
        <v/>
      </c>
      <c r="E392" s="0" t="n">
        <f aca="false">B392</f>
        <v>6.96239821209467</v>
      </c>
    </row>
    <row r="393" customFormat="false" ht="12.75" hidden="false" customHeight="true" outlineLevel="0" collapsed="false">
      <c r="A393" s="0" t="n">
        <f aca="false">'Solutions&amp;Grade'!A393</f>
        <v>391</v>
      </c>
      <c r="B393" s="0" t="n">
        <f aca="false">'Solutions&amp;Grade'!B393</f>
        <v>7.19453079346019</v>
      </c>
      <c r="C393" s="0" t="n">
        <f aca="false">ABS(B393-I$3)/I$4</f>
        <v>0.31157864582324</v>
      </c>
      <c r="D393" s="0" t="str">
        <f aca="false">IF(C393&gt;I$5,"Outlier","")</f>
        <v/>
      </c>
      <c r="E393" s="0" t="n">
        <f aca="false">B393</f>
        <v>7.19453079346019</v>
      </c>
    </row>
    <row r="394" customFormat="false" ht="12.75" hidden="false" customHeight="true" outlineLevel="0" collapsed="false">
      <c r="A394" s="0" t="n">
        <f aca="false">'Solutions&amp;Grade'!A394</f>
        <v>392</v>
      </c>
      <c r="B394" s="0" t="n">
        <f aca="false">'Solutions&amp;Grade'!B394</f>
        <v>7.13979846974615</v>
      </c>
      <c r="C394" s="0" t="n">
        <f aca="false">ABS(B394-I$3)/I$4</f>
        <v>0.161601708523375</v>
      </c>
      <c r="D394" s="0" t="str">
        <f aca="false">IF(C394&gt;I$5,"Outlier","")</f>
        <v/>
      </c>
      <c r="E394" s="0" t="n">
        <f aca="false">B394</f>
        <v>7.13979846974615</v>
      </c>
    </row>
    <row r="395" customFormat="false" ht="12.75" hidden="false" customHeight="true" outlineLevel="0" collapsed="false">
      <c r="A395" s="0" t="n">
        <f aca="false">'Solutions&amp;Grade'!A395</f>
        <v>393</v>
      </c>
      <c r="B395" s="0" t="n">
        <f aca="false">'Solutions&amp;Grade'!B395</f>
        <v>6.70700550475858</v>
      </c>
      <c r="C395" s="0" t="n">
        <f aca="false">ABS(B395-I$3)/I$4</f>
        <v>1.0243330183282</v>
      </c>
      <c r="D395" s="0" t="str">
        <f aca="false">IF(C395&gt;I$5,"Outlier","")</f>
        <v/>
      </c>
      <c r="E395" s="0" t="n">
        <f aca="false">B395</f>
        <v>6.70700550475858</v>
      </c>
    </row>
    <row r="396" customFormat="false" ht="12.75" hidden="false" customHeight="true" outlineLevel="0" collapsed="false">
      <c r="A396" s="0" t="n">
        <f aca="false">'Solutions&amp;Grade'!A396</f>
        <v>394</v>
      </c>
      <c r="B396" s="0" t="n">
        <f aca="false">'Solutions&amp;Grade'!B396</f>
        <v>6.98035826371276</v>
      </c>
      <c r="C396" s="0" t="n">
        <f aca="false">ABS(B396-I$3)/I$4</f>
        <v>0.275294665697498</v>
      </c>
      <c r="D396" s="0" t="str">
        <f aca="false">IF(C396&gt;I$5,"Outlier","")</f>
        <v/>
      </c>
      <c r="E396" s="0" t="n">
        <f aca="false">B396</f>
        <v>6.98035826371276</v>
      </c>
    </row>
    <row r="397" customFormat="false" ht="12.75" hidden="false" customHeight="true" outlineLevel="0" collapsed="false">
      <c r="A397" s="0" t="n">
        <f aca="false">'Solutions&amp;Grade'!A397</f>
        <v>395</v>
      </c>
      <c r="B397" s="0" t="n">
        <f aca="false">'Solutions&amp;Grade'!B397</f>
        <v>6.32408055833649</v>
      </c>
      <c r="C397" s="0" t="n">
        <f aca="false">ABS(B397-I$3)/I$4</f>
        <v>2.07361992564372</v>
      </c>
      <c r="D397" s="0" t="str">
        <f aca="false">IF(C397&gt;I$5,"Outlier","")</f>
        <v/>
      </c>
      <c r="E397" s="0" t="n">
        <f aca="false">B397</f>
        <v>6.32408055833649</v>
      </c>
    </row>
    <row r="398" customFormat="false" ht="12.75" hidden="false" customHeight="true" outlineLevel="0" collapsed="false">
      <c r="A398" s="0" t="n">
        <f aca="false">'Solutions&amp;Grade'!A398</f>
        <v>396</v>
      </c>
      <c r="B398" s="0" t="n">
        <f aca="false">'Solutions&amp;Grade'!B398</f>
        <v>7.06865486852366</v>
      </c>
      <c r="C398" s="0" t="n">
        <f aca="false">ABS(B398-I$3)/I$4</f>
        <v>0.0333452386513595</v>
      </c>
      <c r="D398" s="0" t="str">
        <f aca="false">IF(C398&gt;I$5,"Outlier","")</f>
        <v/>
      </c>
      <c r="E398" s="0" t="n">
        <f aca="false">B398</f>
        <v>7.06865486852366</v>
      </c>
    </row>
    <row r="399" customFormat="false" ht="12.75" hidden="false" customHeight="true" outlineLevel="0" collapsed="false">
      <c r="A399" s="0" t="n">
        <f aca="false">'Solutions&amp;Grade'!A399</f>
        <v>397</v>
      </c>
      <c r="B399" s="0" t="n">
        <f aca="false">'Solutions&amp;Grade'!B399</f>
        <v>7.05726528956547</v>
      </c>
      <c r="C399" s="0" t="n">
        <f aca="false">ABS(B399-I$3)/I$4</f>
        <v>0.064554843019882</v>
      </c>
      <c r="D399" s="0" t="str">
        <f aca="false">IF(C399&gt;I$5,"Outlier","")</f>
        <v/>
      </c>
      <c r="E399" s="0" t="n">
        <f aca="false">B399</f>
        <v>7.05726528956547</v>
      </c>
    </row>
    <row r="400" customFormat="false" ht="12.75" hidden="false" customHeight="true" outlineLevel="0" collapsed="false">
      <c r="A400" s="0" t="n">
        <f aca="false">'Solutions&amp;Grade'!A400</f>
        <v>398</v>
      </c>
      <c r="B400" s="0" t="n">
        <f aca="false">'Solutions&amp;Grade'!B400</f>
        <v>7.32680352037991</v>
      </c>
      <c r="C400" s="0" t="n">
        <f aca="false">ABS(B400-I$3)/I$4</f>
        <v>0.674030979756057</v>
      </c>
      <c r="D400" s="0" t="str">
        <f aca="false">IF(C400&gt;I$5,"Outlier","")</f>
        <v/>
      </c>
      <c r="E400" s="0" t="n">
        <f aca="false">B400</f>
        <v>7.32680352037991</v>
      </c>
    </row>
    <row r="401" customFormat="false" ht="12.75" hidden="false" customHeight="true" outlineLevel="0" collapsed="false">
      <c r="A401" s="0" t="n">
        <f aca="false">'Solutions&amp;Grade'!A401</f>
        <v>399</v>
      </c>
      <c r="B401" s="0" t="n">
        <f aca="false">'Solutions&amp;Grade'!B401</f>
        <v>7.04556356179456</v>
      </c>
      <c r="C401" s="0" t="n">
        <f aca="false">ABS(B401-I$3)/I$4</f>
        <v>0.0966197942791485</v>
      </c>
      <c r="D401" s="0" t="str">
        <f aca="false">IF(C401&gt;I$5,"Outlier","")</f>
        <v/>
      </c>
      <c r="E401" s="0" t="n">
        <f aca="false">B401</f>
        <v>7.04556356179456</v>
      </c>
    </row>
    <row r="402" customFormat="false" ht="12.75" hidden="false" customHeight="true" outlineLevel="0" collapsed="false">
      <c r="A402" s="0" t="n">
        <f aca="false">'Solutions&amp;Grade'!A402</f>
        <v>400</v>
      </c>
      <c r="B402" s="0" t="n">
        <f aca="false">'Solutions&amp;Grade'!B402</f>
        <v>7.19635230638673</v>
      </c>
      <c r="C402" s="0" t="n">
        <f aca="false">ABS(B402-I$3)/I$4</f>
        <v>0.316569936370321</v>
      </c>
      <c r="D402" s="0" t="str">
        <f aca="false">IF(C402&gt;I$5,"Outlier","")</f>
        <v/>
      </c>
      <c r="E402" s="0" t="n">
        <f aca="false">B402</f>
        <v>7.19635230638673</v>
      </c>
    </row>
    <row r="403" customFormat="false" ht="12.75" hidden="false" customHeight="true" outlineLevel="0" collapsed="false">
      <c r="A403" s="0" t="n">
        <f aca="false">'Solutions&amp;Grade'!A403</f>
        <v>401</v>
      </c>
      <c r="B403" s="0" t="n">
        <f aca="false">'Solutions&amp;Grade'!B403</f>
        <v>6.99920716868407</v>
      </c>
      <c r="C403" s="0" t="n">
        <f aca="false">ABS(B403-I$3)/I$4</f>
        <v>0.223645094708629</v>
      </c>
      <c r="D403" s="0" t="str">
        <f aca="false">IF(C403&gt;I$5,"Outlier","")</f>
        <v/>
      </c>
      <c r="E403" s="0" t="n">
        <f aca="false">B403</f>
        <v>6.99920716868407</v>
      </c>
    </row>
    <row r="404" customFormat="false" ht="12.75" hidden="false" customHeight="true" outlineLevel="0" collapsed="false">
      <c r="A404" s="0" t="n">
        <f aca="false">'Solutions&amp;Grade'!A404</f>
        <v>402</v>
      </c>
      <c r="B404" s="0" t="n">
        <f aca="false">'Solutions&amp;Grade'!B404</f>
        <v>7.03627530681097</v>
      </c>
      <c r="C404" s="0" t="n">
        <f aca="false">ABS(B404-I$3)/I$4</f>
        <v>0.122071372812104</v>
      </c>
      <c r="D404" s="0" t="str">
        <f aca="false">IF(C404&gt;I$5,"Outlier","")</f>
        <v/>
      </c>
      <c r="E404" s="0" t="n">
        <f aca="false">B404</f>
        <v>7.03627530681097</v>
      </c>
    </row>
    <row r="405" customFormat="false" ht="12.75" hidden="false" customHeight="true" outlineLevel="0" collapsed="false">
      <c r="A405" s="0" t="n">
        <f aca="false">'Solutions&amp;Grade'!A405</f>
        <v>403</v>
      </c>
      <c r="B405" s="0" t="n">
        <f aca="false">'Solutions&amp;Grade'!B405</f>
        <v>6.96526031229979</v>
      </c>
      <c r="C405" s="0" t="n">
        <f aca="false">ABS(B405-I$3)/I$4</f>
        <v>0.31666591323029</v>
      </c>
      <c r="D405" s="0" t="str">
        <f aca="false">IF(C405&gt;I$5,"Outlier","")</f>
        <v/>
      </c>
      <c r="E405" s="0" t="n">
        <f aca="false">B405</f>
        <v>6.96526031229979</v>
      </c>
    </row>
    <row r="406" customFormat="false" ht="12.75" hidden="false" customHeight="true" outlineLevel="0" collapsed="false">
      <c r="A406" s="0" t="n">
        <f aca="false">'Solutions&amp;Grade'!A406</f>
        <v>404</v>
      </c>
      <c r="B406" s="0" t="n">
        <f aca="false">'Solutions&amp;Grade'!B406</f>
        <v>6.62280142963887</v>
      </c>
      <c r="C406" s="0" t="n">
        <f aca="false">ABS(B406-I$3)/I$4</f>
        <v>1.25506813859463</v>
      </c>
      <c r="D406" s="0" t="str">
        <f aca="false">IF(C406&gt;I$5,"Outlier","")</f>
        <v/>
      </c>
      <c r="E406" s="0" t="n">
        <f aca="false">B406</f>
        <v>6.62280142963887</v>
      </c>
    </row>
    <row r="407" customFormat="false" ht="12.75" hidden="false" customHeight="true" outlineLevel="0" collapsed="false">
      <c r="A407" s="0" t="n">
        <f aca="false">'Solutions&amp;Grade'!A407</f>
        <v>405</v>
      </c>
      <c r="B407" s="0" t="n">
        <f aca="false">'Solutions&amp;Grade'!B407</f>
        <v>6.93347576116893</v>
      </c>
      <c r="C407" s="0" t="n">
        <f aca="false">ABS(B407-I$3)/I$4</f>
        <v>0.403761605658114</v>
      </c>
      <c r="D407" s="0" t="str">
        <f aca="false">IF(C407&gt;I$5,"Outlier","")</f>
        <v/>
      </c>
      <c r="E407" s="0" t="n">
        <f aca="false">B407</f>
        <v>6.93347576116893</v>
      </c>
    </row>
    <row r="408" customFormat="false" ht="12.75" hidden="false" customHeight="true" outlineLevel="0" collapsed="false">
      <c r="A408" s="0" t="n">
        <f aca="false">'Solutions&amp;Grade'!A408</f>
        <v>406</v>
      </c>
      <c r="B408" s="0" t="n">
        <f aca="false">'Solutions&amp;Grade'!B408</f>
        <v>7.09767383231321</v>
      </c>
      <c r="C408" s="0" t="n">
        <f aca="false">ABS(B408-I$3)/I$4</f>
        <v>0.046172220455816</v>
      </c>
      <c r="D408" s="0" t="str">
        <f aca="false">IF(C408&gt;I$5,"Outlier","")</f>
        <v/>
      </c>
      <c r="E408" s="0" t="n">
        <f aca="false">B408</f>
        <v>7.09767383231321</v>
      </c>
    </row>
    <row r="409" customFormat="false" ht="12.75" hidden="false" customHeight="true" outlineLevel="0" collapsed="false">
      <c r="A409" s="0" t="n">
        <f aca="false">'Solutions&amp;Grade'!A409</f>
        <v>407</v>
      </c>
      <c r="B409" s="0" t="n">
        <f aca="false">'Solutions&amp;Grade'!B409</f>
        <v>7.50413852680702</v>
      </c>
      <c r="C409" s="0" t="n">
        <f aca="false">ABS(B409-I$3)/I$4</f>
        <v>1.15996249764566</v>
      </c>
      <c r="D409" s="0" t="str">
        <f aca="false">IF(C409&gt;I$5,"Outlier","")</f>
        <v/>
      </c>
      <c r="E409" s="0" t="n">
        <f aca="false">B409</f>
        <v>7.50413852680702</v>
      </c>
    </row>
    <row r="410" customFormat="false" ht="12.75" hidden="false" customHeight="true" outlineLevel="0" collapsed="false">
      <c r="A410" s="0" t="n">
        <f aca="false">'Solutions&amp;Grade'!A410</f>
        <v>408</v>
      </c>
      <c r="B410" s="0" t="n">
        <f aca="false">'Solutions&amp;Grade'!B410</f>
        <v>7.13958582266051</v>
      </c>
      <c r="C410" s="0" t="n">
        <f aca="false">ABS(B410-I$3)/I$4</f>
        <v>0.161019015217736</v>
      </c>
      <c r="D410" s="0" t="str">
        <f aca="false">IF(C410&gt;I$5,"Outlier","")</f>
        <v/>
      </c>
      <c r="E410" s="0" t="n">
        <f aca="false">B410</f>
        <v>7.13958582266051</v>
      </c>
    </row>
    <row r="411" customFormat="false" ht="12.75" hidden="false" customHeight="true" outlineLevel="0" collapsed="false">
      <c r="A411" s="0" t="n">
        <f aca="false">'Solutions&amp;Grade'!A411</f>
        <v>409</v>
      </c>
      <c r="B411" s="0" t="n">
        <f aca="false">'Solutions&amp;Grade'!B411</f>
        <v>7.12697509942089</v>
      </c>
      <c r="C411" s="0" t="n">
        <f aca="false">ABS(B411-I$3)/I$4</f>
        <v>0.126463244143677</v>
      </c>
      <c r="D411" s="0" t="str">
        <f aca="false">IF(C411&gt;I$5,"Outlier","")</f>
        <v/>
      </c>
      <c r="E411" s="0" t="n">
        <f aca="false">B411</f>
        <v>7.12697509942089</v>
      </c>
    </row>
    <row r="412" customFormat="false" ht="12.75" hidden="false" customHeight="true" outlineLevel="0" collapsed="false">
      <c r="A412" s="0" t="n">
        <f aca="false">'Solutions&amp;Grade'!A412</f>
        <v>410</v>
      </c>
      <c r="B412" s="0" t="n">
        <f aca="false">'Solutions&amp;Grade'!B412</f>
        <v>7.16065866760799</v>
      </c>
      <c r="C412" s="0" t="n">
        <f aca="false">ABS(B412-I$3)/I$4</f>
        <v>0.218762603118921</v>
      </c>
      <c r="D412" s="0" t="str">
        <f aca="false">IF(C412&gt;I$5,"Outlier","")</f>
        <v/>
      </c>
      <c r="E412" s="0" t="n">
        <f aca="false">B412</f>
        <v>7.16065866760799</v>
      </c>
    </row>
    <row r="413" customFormat="false" ht="12.75" hidden="false" customHeight="true" outlineLevel="0" collapsed="false">
      <c r="A413" s="0" t="n">
        <f aca="false">'Solutions&amp;Grade'!A413</f>
        <v>411</v>
      </c>
      <c r="B413" s="0" t="n">
        <f aca="false">'Solutions&amp;Grade'!B413</f>
        <v>7.17586505447158</v>
      </c>
      <c r="C413" s="0" t="n">
        <f aca="false">ABS(B413-I$3)/I$4</f>
        <v>0.260430984332062</v>
      </c>
      <c r="D413" s="0" t="str">
        <f aca="false">IF(C413&gt;I$5,"Outlier","")</f>
        <v/>
      </c>
      <c r="E413" s="0" t="n">
        <f aca="false">B413</f>
        <v>7.17586505447158</v>
      </c>
    </row>
    <row r="414" customFormat="false" ht="12.75" hidden="false" customHeight="true" outlineLevel="0" collapsed="false">
      <c r="A414" s="0" t="n">
        <f aca="false">'Solutions&amp;Grade'!A414</f>
        <v>412</v>
      </c>
      <c r="B414" s="0" t="n">
        <f aca="false">'Solutions&amp;Grade'!B414</f>
        <v>7.47258604038598</v>
      </c>
      <c r="C414" s="0" t="n">
        <f aca="false">ABS(B414-I$3)/I$4</f>
        <v>1.07350270649286</v>
      </c>
      <c r="D414" s="0" t="str">
        <f aca="false">IF(C414&gt;I$5,"Outlier","")</f>
        <v/>
      </c>
      <c r="E414" s="0" t="n">
        <f aca="false">B414</f>
        <v>7.47258604038598</v>
      </c>
    </row>
    <row r="415" customFormat="false" ht="12.75" hidden="false" customHeight="true" outlineLevel="0" collapsed="false">
      <c r="A415" s="0" t="n">
        <f aca="false">'Solutions&amp;Grade'!A415</f>
        <v>413</v>
      </c>
      <c r="B415" s="0" t="n">
        <f aca="false">'Solutions&amp;Grade'!B415</f>
        <v>8.01513980499868</v>
      </c>
      <c r="C415" s="0" t="n">
        <f aca="false">ABS(B415-I$3)/I$4</f>
        <v>2.56020282107704</v>
      </c>
      <c r="D415" s="0" t="str">
        <f aca="false">IF(C415&gt;I$5,"Outlier","")</f>
        <v/>
      </c>
      <c r="E415" s="0" t="n">
        <f aca="false">B415</f>
        <v>8.01513980499868</v>
      </c>
    </row>
    <row r="416" customFormat="false" ht="12.75" hidden="false" customHeight="true" outlineLevel="0" collapsed="false">
      <c r="A416" s="0" t="n">
        <f aca="false">'Solutions&amp;Grade'!A416</f>
        <v>414</v>
      </c>
      <c r="B416" s="0" t="n">
        <f aca="false">'Solutions&amp;Grade'!B416</f>
        <v>6.19573529266921</v>
      </c>
      <c r="C416" s="0" t="n">
        <f aca="false">ABS(B416-I$3)/I$4</f>
        <v>2.42531027159515</v>
      </c>
      <c r="D416" s="0" t="str">
        <f aca="false">IF(C416&gt;I$5,"Outlier","")</f>
        <v/>
      </c>
      <c r="E416" s="0" t="n">
        <f aca="false">B416</f>
        <v>6.19573529266921</v>
      </c>
    </row>
    <row r="417" customFormat="false" ht="12.75" hidden="false" customHeight="true" outlineLevel="0" collapsed="false">
      <c r="A417" s="0" t="n">
        <f aca="false">'Solutions&amp;Grade'!A417</f>
        <v>415</v>
      </c>
      <c r="B417" s="0" t="n">
        <f aca="false">'Solutions&amp;Grade'!B417</f>
        <v>6.44867869266063</v>
      </c>
      <c r="C417" s="0" t="n">
        <f aca="false">ABS(B417-I$3)/I$4</f>
        <v>1.73219742955451</v>
      </c>
      <c r="D417" s="0" t="str">
        <f aca="false">IF(C417&gt;I$5,"Outlier","")</f>
        <v/>
      </c>
      <c r="E417" s="0" t="n">
        <f aca="false">B417</f>
        <v>6.44867869266063</v>
      </c>
    </row>
    <row r="418" customFormat="false" ht="12.75" hidden="false" customHeight="true" outlineLevel="0" collapsed="false">
      <c r="A418" s="0" t="n">
        <f aca="false">'Solutions&amp;Grade'!A418</f>
        <v>416</v>
      </c>
      <c r="B418" s="0" t="n">
        <f aca="false">'Solutions&amp;Grade'!B418</f>
        <v>8.48910000614603</v>
      </c>
      <c r="C418" s="0" t="n">
        <f aca="false">ABS(B418-I$3)/I$4</f>
        <v>3.85894357510556</v>
      </c>
      <c r="D418" s="0" t="str">
        <f aca="false">IF(C418&gt;I$5,"Outlier","")</f>
        <v>Outlier</v>
      </c>
    </row>
    <row r="419" customFormat="false" ht="12.75" hidden="false" customHeight="true" outlineLevel="0" collapsed="false">
      <c r="A419" s="0" t="n">
        <f aca="false">'Solutions&amp;Grade'!A419</f>
        <v>417</v>
      </c>
      <c r="B419" s="0" t="n">
        <f aca="false">'Solutions&amp;Grade'!B419</f>
        <v>7.09000123730229</v>
      </c>
      <c r="C419" s="0" t="n">
        <f aca="false">ABS(B419-I$3)/I$4</f>
        <v>0.0251478563726885</v>
      </c>
      <c r="D419" s="0" t="str">
        <f aca="false">IF(C419&gt;I$5,"Outlier","")</f>
        <v/>
      </c>
      <c r="E419" s="0" t="n">
        <f aca="false">B419</f>
        <v>7.09000123730229</v>
      </c>
    </row>
    <row r="420" customFormat="false" ht="12.75" hidden="false" customHeight="true" outlineLevel="0" collapsed="false">
      <c r="A420" s="0" t="n">
        <f aca="false">'Solutions&amp;Grade'!A420</f>
        <v>418</v>
      </c>
      <c r="B420" s="0" t="n">
        <f aca="false">'Solutions&amp;Grade'!B420</f>
        <v>7.11226110874256</v>
      </c>
      <c r="C420" s="0" t="n">
        <f aca="false">ABS(B420-I$3)/I$4</f>
        <v>0.0861441217741437</v>
      </c>
      <c r="D420" s="0" t="str">
        <f aca="false">IF(C420&gt;I$5,"Outlier","")</f>
        <v/>
      </c>
      <c r="E420" s="0" t="n">
        <f aca="false">B420</f>
        <v>7.11226110874256</v>
      </c>
    </row>
    <row r="421" customFormat="false" ht="12.75" hidden="false" customHeight="true" outlineLevel="0" collapsed="false">
      <c r="A421" s="0" t="n">
        <f aca="false">'Solutions&amp;Grade'!A421</f>
        <v>419</v>
      </c>
      <c r="B421" s="0" t="n">
        <f aca="false">'Solutions&amp;Grade'!B421</f>
        <v>7.18095242139694</v>
      </c>
      <c r="C421" s="0" t="n">
        <f aca="false">ABS(B421-I$3)/I$4</f>
        <v>0.274371333628636</v>
      </c>
      <c r="D421" s="0" t="str">
        <f aca="false">IF(C421&gt;I$5,"Outlier","")</f>
        <v/>
      </c>
      <c r="E421" s="0" t="n">
        <f aca="false">B421</f>
        <v>7.18095242139694</v>
      </c>
    </row>
    <row r="422" customFormat="false" ht="12.75" hidden="false" customHeight="true" outlineLevel="0" collapsed="false">
      <c r="A422" s="0" t="n">
        <f aca="false">'Solutions&amp;Grade'!A422</f>
        <v>420</v>
      </c>
      <c r="B422" s="0" t="n">
        <f aca="false">'Solutions&amp;Grade'!B422</f>
        <v>7.09943556010207</v>
      </c>
      <c r="C422" s="0" t="n">
        <f aca="false">ABS(B422-I$3)/I$4</f>
        <v>0.0509996883979593</v>
      </c>
      <c r="D422" s="0" t="str">
        <f aca="false">IF(C422&gt;I$5,"Outlier","")</f>
        <v/>
      </c>
      <c r="E422" s="0" t="n">
        <f aca="false">B422</f>
        <v>7.09943556010207</v>
      </c>
    </row>
    <row r="423" customFormat="false" ht="12.75" hidden="false" customHeight="true" outlineLevel="0" collapsed="false">
      <c r="A423" s="0" t="n">
        <f aca="false">'Solutions&amp;Grade'!A423</f>
        <v>421</v>
      </c>
      <c r="B423" s="0" t="n">
        <f aca="false">'Solutions&amp;Grade'!B423</f>
        <v>7.3607922664642</v>
      </c>
      <c r="C423" s="0" t="n">
        <f aca="false">ABS(B423-I$3)/I$4</f>
        <v>0.767166583992728</v>
      </c>
      <c r="D423" s="0" t="str">
        <f aca="false">IF(C423&gt;I$5,"Outlier","")</f>
        <v/>
      </c>
      <c r="E423" s="0" t="n">
        <f aca="false">B423</f>
        <v>7.3607922664642</v>
      </c>
    </row>
    <row r="424" customFormat="false" ht="12.75" hidden="false" customHeight="true" outlineLevel="0" collapsed="false">
      <c r="A424" s="0" t="n">
        <f aca="false">'Solutions&amp;Grade'!A424</f>
        <v>422</v>
      </c>
      <c r="B424" s="0" t="n">
        <f aca="false">'Solutions&amp;Grade'!B424</f>
        <v>7.02744887257346</v>
      </c>
      <c r="C424" s="0" t="n">
        <f aca="false">ABS(B424-I$3)/I$4</f>
        <v>0.146257474998034</v>
      </c>
      <c r="D424" s="0" t="str">
        <f aca="false">IF(C424&gt;I$5,"Outlier","")</f>
        <v/>
      </c>
      <c r="E424" s="0" t="n">
        <f aca="false">B424</f>
        <v>7.02744887257346</v>
      </c>
    </row>
    <row r="425" customFormat="false" ht="12.75" hidden="false" customHeight="true" outlineLevel="0" collapsed="false">
      <c r="A425" s="0" t="n">
        <f aca="false">'Solutions&amp;Grade'!A425</f>
        <v>423</v>
      </c>
      <c r="B425" s="0" t="n">
        <f aca="false">'Solutions&amp;Grade'!B425</f>
        <v>7.30984611355028</v>
      </c>
      <c r="C425" s="0" t="n">
        <f aca="false">ABS(B425-I$3)/I$4</f>
        <v>0.627564472064119</v>
      </c>
      <c r="D425" s="0" t="str">
        <f aca="false">IF(C425&gt;I$5,"Outlier","")</f>
        <v/>
      </c>
      <c r="E425" s="0" t="n">
        <f aca="false">B425</f>
        <v>7.30984611355028</v>
      </c>
    </row>
    <row r="426" customFormat="false" ht="12.75" hidden="false" customHeight="true" outlineLevel="0" collapsed="false">
      <c r="A426" s="0" t="n">
        <f aca="false">'Solutions&amp;Grade'!A426</f>
        <v>424</v>
      </c>
      <c r="B426" s="0" t="n">
        <f aca="false">'Solutions&amp;Grade'!B426</f>
        <v>7.1459363124428</v>
      </c>
      <c r="C426" s="0" t="n">
        <f aca="false">ABS(B426-I$3)/I$4</f>
        <v>0.178420560470544</v>
      </c>
      <c r="D426" s="0" t="str">
        <f aca="false">IF(C426&gt;I$5,"Outlier","")</f>
        <v/>
      </c>
      <c r="E426" s="0" t="n">
        <f aca="false">B426</f>
        <v>7.1459363124428</v>
      </c>
    </row>
    <row r="427" customFormat="false" ht="12.75" hidden="false" customHeight="true" outlineLevel="0" collapsed="false">
      <c r="A427" s="0" t="n">
        <f aca="false">'Solutions&amp;Grade'!A427</f>
        <v>425</v>
      </c>
      <c r="B427" s="0" t="n">
        <f aca="false">'Solutions&amp;Grade'!B427</f>
        <v>6.65257644574293</v>
      </c>
      <c r="C427" s="0" t="n">
        <f aca="false">ABS(B427-I$3)/I$4</f>
        <v>1.17347895289383</v>
      </c>
      <c r="D427" s="0" t="str">
        <f aca="false">IF(C427&gt;I$5,"Outlier","")</f>
        <v/>
      </c>
      <c r="E427" s="0" t="n">
        <f aca="false">B427</f>
        <v>6.65257644574293</v>
      </c>
    </row>
    <row r="428" customFormat="false" ht="12.75" hidden="false" customHeight="true" outlineLevel="0" collapsed="false">
      <c r="A428" s="0" t="n">
        <f aca="false">'Solutions&amp;Grade'!A428</f>
        <v>426</v>
      </c>
      <c r="B428" s="0" t="n">
        <f aca="false">'Solutions&amp;Grade'!B428</f>
        <v>7.61745741847878</v>
      </c>
      <c r="C428" s="0" t="n">
        <f aca="false">ABS(B428-I$3)/I$4</f>
        <v>1.4704777317501</v>
      </c>
      <c r="D428" s="0" t="str">
        <f aca="false">IF(C428&gt;I$5,"Outlier","")</f>
        <v/>
      </c>
      <c r="E428" s="0" t="n">
        <f aca="false">B428</f>
        <v>7.61745741847878</v>
      </c>
    </row>
    <row r="429" customFormat="false" ht="12.75" hidden="false" customHeight="true" outlineLevel="0" collapsed="false">
      <c r="A429" s="0" t="n">
        <f aca="false">'Solutions&amp;Grade'!A429</f>
        <v>427</v>
      </c>
      <c r="B429" s="0" t="n">
        <f aca="false">'Solutions&amp;Grade'!B429</f>
        <v>6.85407671956298</v>
      </c>
      <c r="C429" s="0" t="n">
        <f aca="false">ABS(B429-I$3)/I$4</f>
        <v>0.621330023670464</v>
      </c>
      <c r="D429" s="0" t="str">
        <f aca="false">IF(C429&gt;I$5,"Outlier","")</f>
        <v/>
      </c>
      <c r="E429" s="0" t="n">
        <f aca="false">B429</f>
        <v>6.85407671956298</v>
      </c>
    </row>
    <row r="430" customFormat="false" ht="12.75" hidden="false" customHeight="true" outlineLevel="0" collapsed="false">
      <c r="A430" s="0" t="n">
        <f aca="false">'Solutions&amp;Grade'!A430</f>
        <v>428</v>
      </c>
      <c r="B430" s="0" t="n">
        <f aca="false">'Solutions&amp;Grade'!B430</f>
        <v>6.66238169357529</v>
      </c>
      <c r="C430" s="0" t="n">
        <f aca="false">ABS(B430-I$3)/I$4</f>
        <v>1.14661071599884</v>
      </c>
      <c r="D430" s="0" t="str">
        <f aca="false">IF(C430&gt;I$5,"Outlier","")</f>
        <v/>
      </c>
      <c r="E430" s="0" t="n">
        <f aca="false">B430</f>
        <v>6.66238169357529</v>
      </c>
    </row>
    <row r="431" customFormat="false" ht="12.75" hidden="false" customHeight="true" outlineLevel="0" collapsed="false">
      <c r="A431" s="0" t="n">
        <f aca="false">'Solutions&amp;Grade'!A431</f>
        <v>429</v>
      </c>
      <c r="B431" s="0" t="n">
        <f aca="false">'Solutions&amp;Grade'!B431</f>
        <v>7.43414262184858</v>
      </c>
      <c r="C431" s="0" t="n">
        <f aca="false">ABS(B431-I$3)/I$4</f>
        <v>0.968160455692403</v>
      </c>
      <c r="D431" s="0" t="str">
        <f aca="false">IF(C431&gt;I$5,"Outlier","")</f>
        <v/>
      </c>
      <c r="E431" s="0" t="n">
        <f aca="false">B431</f>
        <v>7.43414262184858</v>
      </c>
    </row>
    <row r="432" customFormat="false" ht="12.75" hidden="false" customHeight="true" outlineLevel="0" collapsed="false">
      <c r="A432" s="0" t="n">
        <f aca="false">'Solutions&amp;Grade'!A432</f>
        <v>430</v>
      </c>
      <c r="B432" s="0" t="n">
        <f aca="false">'Solutions&amp;Grade'!B432</f>
        <v>7.40610108117942</v>
      </c>
      <c r="C432" s="0" t="n">
        <f aca="false">ABS(B432-I$3)/I$4</f>
        <v>0.891321321130858</v>
      </c>
      <c r="D432" s="0" t="str">
        <f aca="false">IF(C432&gt;I$5,"Outlier","")</f>
        <v/>
      </c>
      <c r="E432" s="0" t="n">
        <f aca="false">B432</f>
        <v>7.40610108117942</v>
      </c>
    </row>
    <row r="433" customFormat="false" ht="12.75" hidden="false" customHeight="true" outlineLevel="0" collapsed="false">
      <c r="A433" s="0" t="n">
        <f aca="false">'Solutions&amp;Grade'!A433</f>
        <v>431</v>
      </c>
      <c r="B433" s="0" t="n">
        <f aca="false">'Solutions&amp;Grade'!B433</f>
        <v>6.66540389739018</v>
      </c>
      <c r="C433" s="0" t="n">
        <f aca="false">ABS(B433-I$3)/I$4</f>
        <v>1.13832930491858</v>
      </c>
      <c r="D433" s="0" t="str">
        <f aca="false">IF(C433&gt;I$5,"Outlier","")</f>
        <v/>
      </c>
      <c r="E433" s="0" t="n">
        <f aca="false">B433</f>
        <v>6.66540389739018</v>
      </c>
    </row>
    <row r="434" customFormat="false" ht="12.75" hidden="false" customHeight="true" outlineLevel="0" collapsed="false">
      <c r="A434" s="0" t="n">
        <f aca="false">'Solutions&amp;Grade'!A434</f>
        <v>432</v>
      </c>
      <c r="B434" s="0" t="n">
        <f aca="false">'Solutions&amp;Grade'!B434</f>
        <v>6.9054766812572</v>
      </c>
      <c r="C434" s="0" t="n">
        <f aca="false">ABS(B434-I$3)/I$4</f>
        <v>0.480484389699126</v>
      </c>
      <c r="D434" s="0" t="str">
        <f aca="false">IF(C434&gt;I$5,"Outlier","")</f>
        <v/>
      </c>
      <c r="E434" s="0" t="n">
        <f aca="false">B434</f>
        <v>6.9054766812572</v>
      </c>
    </row>
    <row r="435" customFormat="false" ht="12.75" hidden="false" customHeight="true" outlineLevel="0" collapsed="false">
      <c r="A435" s="0" t="n">
        <f aca="false">'Solutions&amp;Grade'!A435</f>
        <v>433</v>
      </c>
      <c r="B435" s="0" t="n">
        <f aca="false">'Solutions&amp;Grade'!B435</f>
        <v>6.93512623618578</v>
      </c>
      <c r="C435" s="0" t="n">
        <f aca="false">ABS(B435-I$3)/I$4</f>
        <v>0.399238991390703</v>
      </c>
      <c r="D435" s="0" t="str">
        <f aca="false">IF(C435&gt;I$5,"Outlier","")</f>
        <v/>
      </c>
      <c r="E435" s="0" t="n">
        <f aca="false">B435</f>
        <v>6.93512623618578</v>
      </c>
    </row>
    <row r="436" customFormat="false" ht="12.75" hidden="false" customHeight="true" outlineLevel="0" collapsed="false">
      <c r="A436" s="0" t="n">
        <f aca="false">'Solutions&amp;Grade'!A436</f>
        <v>434</v>
      </c>
      <c r="B436" s="0" t="n">
        <f aca="false">'Solutions&amp;Grade'!B436</f>
        <v>6.81744807740463</v>
      </c>
      <c r="C436" s="0" t="n">
        <f aca="false">ABS(B436-I$3)/I$4</f>
        <v>0.721699443340338</v>
      </c>
      <c r="D436" s="0" t="str">
        <f aca="false">IF(C436&gt;I$5,"Outlier","")</f>
        <v/>
      </c>
      <c r="E436" s="0" t="n">
        <f aca="false">B436</f>
        <v>6.81744807740463</v>
      </c>
    </row>
    <row r="437" customFormat="false" ht="12.75" hidden="false" customHeight="true" outlineLevel="0" collapsed="false">
      <c r="A437" s="0" t="n">
        <f aca="false">'Solutions&amp;Grade'!A437</f>
        <v>435</v>
      </c>
      <c r="B437" s="0" t="n">
        <f aca="false">'Solutions&amp;Grade'!B437</f>
        <v>6.69461308429813</v>
      </c>
      <c r="C437" s="0" t="n">
        <f aca="false">ABS(B437-I$3)/I$4</f>
        <v>1.05829059842475</v>
      </c>
      <c r="D437" s="0" t="str">
        <f aca="false">IF(C437&gt;I$5,"Outlier","")</f>
        <v/>
      </c>
      <c r="E437" s="0" t="n">
        <f aca="false">B437</f>
        <v>6.69461308429813</v>
      </c>
    </row>
    <row r="438" customFormat="false" ht="12.75" hidden="false" customHeight="true" outlineLevel="0" collapsed="false">
      <c r="A438" s="0" t="n">
        <f aca="false">'Solutions&amp;Grade'!A438</f>
        <v>436</v>
      </c>
      <c r="B438" s="0" t="n">
        <f aca="false">'Solutions&amp;Grade'!B438</f>
        <v>6.98670947676807</v>
      </c>
      <c r="C438" s="0" t="n">
        <f aca="false">ABS(B438-I$3)/I$4</f>
        <v>0.257891138539542</v>
      </c>
      <c r="D438" s="0" t="str">
        <f aca="false">IF(C438&gt;I$5,"Outlier","")</f>
        <v/>
      </c>
      <c r="E438" s="0" t="n">
        <f aca="false">B438</f>
        <v>6.98670947676807</v>
      </c>
    </row>
    <row r="439" customFormat="false" ht="12.75" hidden="false" customHeight="true" outlineLevel="0" collapsed="false">
      <c r="A439" s="0" t="n">
        <f aca="false">'Solutions&amp;Grade'!A439</f>
        <v>437</v>
      </c>
      <c r="B439" s="0" t="n">
        <f aca="false">'Solutions&amp;Grade'!B439</f>
        <v>7.04895753328966</v>
      </c>
      <c r="C439" s="0" t="n">
        <f aca="false">ABS(B439-I$3)/I$4</f>
        <v>0.0873196693150041</v>
      </c>
      <c r="D439" s="0" t="str">
        <f aca="false">IF(C439&gt;I$5,"Outlier","")</f>
        <v/>
      </c>
      <c r="E439" s="0" t="n">
        <f aca="false">B439</f>
        <v>7.04895753328966</v>
      </c>
    </row>
    <row r="440" customFormat="false" ht="12.75" hidden="false" customHeight="true" outlineLevel="0" collapsed="false">
      <c r="A440" s="0" t="n">
        <f aca="false">'Solutions&amp;Grade'!A440</f>
        <v>438</v>
      </c>
      <c r="B440" s="0" t="n">
        <f aca="false">'Solutions&amp;Grade'!B440</f>
        <v>6.69627615587722</v>
      </c>
      <c r="C440" s="0" t="n">
        <f aca="false">ABS(B440-I$3)/I$4</f>
        <v>1.05373346719009</v>
      </c>
      <c r="D440" s="0" t="str">
        <f aca="false">IF(C440&gt;I$5,"Outlier","")</f>
        <v/>
      </c>
      <c r="E440" s="0" t="n">
        <f aca="false">B440</f>
        <v>6.69627615587722</v>
      </c>
    </row>
    <row r="441" customFormat="false" ht="12.75" hidden="false" customHeight="true" outlineLevel="0" collapsed="false">
      <c r="A441" s="0" t="n">
        <f aca="false">'Solutions&amp;Grade'!A441</f>
        <v>439</v>
      </c>
      <c r="B441" s="0" t="n">
        <f aca="false">'Solutions&amp;Grade'!B441</f>
        <v>6.71194220476266</v>
      </c>
      <c r="C441" s="0" t="n">
        <f aca="false">ABS(B441-I$3)/I$4</f>
        <v>1.01080552494332</v>
      </c>
      <c r="D441" s="0" t="str">
        <f aca="false">IF(C441&gt;I$5,"Outlier","")</f>
        <v/>
      </c>
      <c r="E441" s="0" t="n">
        <f aca="false">B441</f>
        <v>6.71194220476266</v>
      </c>
    </row>
    <row r="442" customFormat="false" ht="12.75" hidden="false" customHeight="true" outlineLevel="0" collapsed="false">
      <c r="A442" s="0" t="n">
        <f aca="false">'Solutions&amp;Grade'!A442</f>
        <v>440</v>
      </c>
      <c r="B442" s="0" t="n">
        <f aca="false">'Solutions&amp;Grade'!B442</f>
        <v>6.92453996150757</v>
      </c>
      <c r="C442" s="0" t="n">
        <f aca="false">ABS(B442-I$3)/I$4</f>
        <v>0.428247389827214</v>
      </c>
      <c r="D442" s="0" t="str">
        <f aca="false">IF(C442&gt;I$5,"Outlier","")</f>
        <v/>
      </c>
      <c r="E442" s="0" t="n">
        <f aca="false">B442</f>
        <v>6.92453996150757</v>
      </c>
    </row>
    <row r="443" customFormat="false" ht="12.75" hidden="false" customHeight="true" outlineLevel="0" collapsed="false">
      <c r="A443" s="0" t="n">
        <f aca="false">'Solutions&amp;Grade'!A443</f>
        <v>441</v>
      </c>
      <c r="B443" s="0" t="n">
        <f aca="false">'Solutions&amp;Grade'!B443</f>
        <v>6.94110541587795</v>
      </c>
      <c r="C443" s="0" t="n">
        <f aca="false">ABS(B443-I$3)/I$4</f>
        <v>0.382854906138209</v>
      </c>
      <c r="D443" s="0" t="str">
        <f aca="false">IF(C443&gt;I$5,"Outlier","")</f>
        <v/>
      </c>
      <c r="E443" s="0" t="n">
        <f aca="false">B443</f>
        <v>6.94110541587795</v>
      </c>
    </row>
    <row r="444" customFormat="false" ht="12.75" hidden="false" customHeight="true" outlineLevel="0" collapsed="false">
      <c r="A444" s="0" t="n">
        <f aca="false">'Solutions&amp;Grade'!A444</f>
        <v>442</v>
      </c>
      <c r="B444" s="0" t="n">
        <f aca="false">'Solutions&amp;Grade'!B444</f>
        <v>7.2023251142632</v>
      </c>
      <c r="C444" s="0" t="n">
        <f aca="false">ABS(B444-I$3)/I$4</f>
        <v>0.332936561640494</v>
      </c>
      <c r="D444" s="0" t="str">
        <f aca="false">IF(C444&gt;I$5,"Outlier","")</f>
        <v/>
      </c>
      <c r="E444" s="0" t="n">
        <f aca="false">B444</f>
        <v>7.2023251142632</v>
      </c>
    </row>
    <row r="445" customFormat="false" ht="12.75" hidden="false" customHeight="true" outlineLevel="0" collapsed="false">
      <c r="A445" s="0" t="n">
        <f aca="false">'Solutions&amp;Grade'!A445</f>
        <v>443</v>
      </c>
      <c r="B445" s="0" t="n">
        <f aca="false">'Solutions&amp;Grade'!B445</f>
        <v>7.56662379304615</v>
      </c>
      <c r="C445" s="0" t="n">
        <f aca="false">ABS(B445-I$3)/I$4</f>
        <v>1.33118396644121</v>
      </c>
      <c r="D445" s="0" t="str">
        <f aca="false">IF(C445&gt;I$5,"Outlier","")</f>
        <v/>
      </c>
      <c r="E445" s="0" t="n">
        <f aca="false">B445</f>
        <v>7.56662379304615</v>
      </c>
    </row>
    <row r="446" customFormat="false" ht="12.75" hidden="false" customHeight="true" outlineLevel="0" collapsed="false">
      <c r="A446" s="0" t="n">
        <f aca="false">'Solutions&amp;Grade'!A446</f>
        <v>444</v>
      </c>
      <c r="B446" s="0" t="n">
        <f aca="false">'Solutions&amp;Grade'!B446</f>
        <v>7.11200976624663</v>
      </c>
      <c r="C446" s="0" t="n">
        <f aca="false">ABS(B446-I$3)/I$4</f>
        <v>0.0854553957125582</v>
      </c>
      <c r="D446" s="0" t="str">
        <f aca="false">IF(C446&gt;I$5,"Outlier","")</f>
        <v/>
      </c>
      <c r="E446" s="0" t="n">
        <f aca="false">B446</f>
        <v>7.11200976624663</v>
      </c>
    </row>
    <row r="447" customFormat="false" ht="12.75" hidden="false" customHeight="true" outlineLevel="0" collapsed="false">
      <c r="A447" s="0" t="n">
        <f aca="false">'Solutions&amp;Grade'!A447</f>
        <v>445</v>
      </c>
      <c r="B447" s="0" t="n">
        <f aca="false">'Solutions&amp;Grade'!B447</f>
        <v>7.33292207391615</v>
      </c>
      <c r="C447" s="0" t="n">
        <f aca="false">ABS(B447-I$3)/I$4</f>
        <v>0.690796975748937</v>
      </c>
      <c r="D447" s="0" t="str">
        <f aca="false">IF(C447&gt;I$5,"Outlier","")</f>
        <v/>
      </c>
      <c r="E447" s="0" t="n">
        <f aca="false">B447</f>
        <v>7.33292207391615</v>
      </c>
    </row>
    <row r="448" customFormat="false" ht="12.75" hidden="false" customHeight="true" outlineLevel="0" collapsed="false">
      <c r="A448" s="0" t="n">
        <f aca="false">'Solutions&amp;Grade'!A448</f>
        <v>446</v>
      </c>
      <c r="B448" s="0" t="n">
        <f aca="false">'Solutions&amp;Grade'!B448</f>
        <v>7.39336117984964</v>
      </c>
      <c r="C448" s="0" t="n">
        <f aca="false">ABS(B448-I$3)/I$4</f>
        <v>0.856411577613927</v>
      </c>
      <c r="D448" s="0" t="str">
        <f aca="false">IF(C448&gt;I$5,"Outlier","")</f>
        <v/>
      </c>
      <c r="E448" s="0" t="n">
        <f aca="false">B448</f>
        <v>7.39336117984964</v>
      </c>
    </row>
    <row r="449" customFormat="false" ht="12.75" hidden="false" customHeight="true" outlineLevel="0" collapsed="false">
      <c r="A449" s="0" t="n">
        <f aca="false">'Solutions&amp;Grade'!A449</f>
        <v>447</v>
      </c>
      <c r="B449" s="0" t="n">
        <f aca="false">'Solutions&amp;Grade'!B449</f>
        <v>7.46599616809722</v>
      </c>
      <c r="C449" s="0" t="n">
        <f aca="false">ABS(B449-I$3)/I$4</f>
        <v>1.05544520781569</v>
      </c>
      <c r="D449" s="0" t="str">
        <f aca="false">IF(C449&gt;I$5,"Outlier","")</f>
        <v/>
      </c>
      <c r="E449" s="0" t="n">
        <f aca="false">B449</f>
        <v>7.46599616809722</v>
      </c>
    </row>
    <row r="450" customFormat="false" ht="12.75" hidden="false" customHeight="true" outlineLevel="0" collapsed="false">
      <c r="A450" s="0" t="n">
        <f aca="false">'Solutions&amp;Grade'!A450</f>
        <v>448</v>
      </c>
      <c r="B450" s="0" t="n">
        <f aca="false">'Solutions&amp;Grade'!B450</f>
        <v>7.18919264066498</v>
      </c>
      <c r="C450" s="0" t="n">
        <f aca="false">ABS(B450-I$3)/I$4</f>
        <v>0.296951095726021</v>
      </c>
      <c r="D450" s="0" t="str">
        <f aca="false">IF(C450&gt;I$5,"Outlier","")</f>
        <v/>
      </c>
      <c r="E450" s="0" t="n">
        <f aca="false">B450</f>
        <v>7.18919264066498</v>
      </c>
    </row>
    <row r="451" customFormat="false" ht="12.75" hidden="false" customHeight="true" outlineLevel="0" collapsed="false">
      <c r="A451" s="0" t="n">
        <f aca="false">'Solutions&amp;Grade'!A451</f>
        <v>449</v>
      </c>
      <c r="B451" s="0" t="n">
        <f aca="false">'Solutions&amp;Grade'!B451</f>
        <v>7.02159603448261</v>
      </c>
      <c r="C451" s="0" t="n">
        <f aca="false">ABS(B451-I$3)/I$4</f>
        <v>0.162295360324509</v>
      </c>
      <c r="D451" s="0" t="str">
        <f aca="false">IF(C451&gt;I$5,"Outlier","")</f>
        <v/>
      </c>
      <c r="E451" s="0" t="n">
        <f aca="false">B451</f>
        <v>7.02159603448261</v>
      </c>
    </row>
    <row r="452" customFormat="false" ht="12.75" hidden="false" customHeight="true" outlineLevel="0" collapsed="false">
      <c r="A452" s="0" t="n">
        <f aca="false">'Solutions&amp;Grade'!A452</f>
        <v>450</v>
      </c>
      <c r="B452" s="0" t="n">
        <f aca="false">'Solutions&amp;Grade'!B452</f>
        <v>6.56025822617723</v>
      </c>
      <c r="C452" s="0" t="n">
        <f aca="false">ABS(B452-I$3)/I$4</f>
        <v>1.42644836635743</v>
      </c>
      <c r="D452" s="0" t="str">
        <f aca="false">IF(C452&gt;I$5,"Outlier","")</f>
        <v/>
      </c>
      <c r="E452" s="0" t="n">
        <f aca="false">B452</f>
        <v>6.56025822617723</v>
      </c>
    </row>
    <row r="453" customFormat="false" ht="12.75" hidden="false" customHeight="true" outlineLevel="0" collapsed="false">
      <c r="A453" s="0" t="n">
        <f aca="false">'Solutions&amp;Grade'!A453</f>
        <v>451</v>
      </c>
      <c r="B453" s="0" t="n">
        <f aca="false">'Solutions&amp;Grade'!B453</f>
        <v>7.12023986633949</v>
      </c>
      <c r="C453" s="0" t="n">
        <f aca="false">ABS(B453-I$3)/I$4</f>
        <v>0.108007429352631</v>
      </c>
      <c r="D453" s="0" t="str">
        <f aca="false">IF(C453&gt;I$5,"Outlier","")</f>
        <v/>
      </c>
      <c r="E453" s="0" t="n">
        <f aca="false">B453</f>
        <v>7.12023986633949</v>
      </c>
    </row>
    <row r="454" customFormat="false" ht="12.75" hidden="false" customHeight="true" outlineLevel="0" collapsed="false">
      <c r="A454" s="0" t="n">
        <f aca="false">'Solutions&amp;Grade'!A454</f>
        <v>452</v>
      </c>
      <c r="B454" s="0" t="n">
        <f aca="false">'Solutions&amp;Grade'!B454</f>
        <v>7.1727587516566</v>
      </c>
      <c r="C454" s="0" t="n">
        <f aca="false">ABS(B454-I$3)/I$4</f>
        <v>0.251919126057048</v>
      </c>
      <c r="D454" s="0" t="str">
        <f aca="false">IF(C454&gt;I$5,"Outlier","")</f>
        <v/>
      </c>
      <c r="E454" s="0" t="n">
        <f aca="false">B454</f>
        <v>7.1727587516566</v>
      </c>
    </row>
    <row r="455" customFormat="false" ht="12.75" hidden="false" customHeight="true" outlineLevel="0" collapsed="false">
      <c r="A455" s="0" t="n">
        <f aca="false">'Solutions&amp;Grade'!A455</f>
        <v>453</v>
      </c>
      <c r="B455" s="0" t="n">
        <f aca="false">'Solutions&amp;Grade'!B455</f>
        <v>7.27913303673343</v>
      </c>
      <c r="C455" s="0" t="n">
        <f aca="false">ABS(B455-I$3)/I$4</f>
        <v>0.543404822272667</v>
      </c>
      <c r="D455" s="0" t="str">
        <f aca="false">IF(C455&gt;I$5,"Outlier","")</f>
        <v/>
      </c>
      <c r="E455" s="0" t="n">
        <f aca="false">B455</f>
        <v>7.27913303673343</v>
      </c>
    </row>
    <row r="456" customFormat="false" ht="12.75" hidden="false" customHeight="true" outlineLevel="0" collapsed="false">
      <c r="A456" s="0" t="n">
        <f aca="false">'Solutions&amp;Grade'!A456</f>
        <v>454</v>
      </c>
      <c r="B456" s="0" t="n">
        <f aca="false">'Solutions&amp;Grade'!B456</f>
        <v>7.08487295303258</v>
      </c>
      <c r="C456" s="0" t="n">
        <f aca="false">ABS(B456-I$3)/I$4</f>
        <v>0.0110953857998633</v>
      </c>
      <c r="D456" s="0" t="str">
        <f aca="false">IF(C456&gt;I$5,"Outlier","")</f>
        <v/>
      </c>
      <c r="E456" s="0" t="n">
        <f aca="false">B456</f>
        <v>7.08487295303258</v>
      </c>
    </row>
    <row r="457" customFormat="false" ht="12.75" hidden="false" customHeight="true" outlineLevel="0" collapsed="false">
      <c r="A457" s="0" t="n">
        <f aca="false">'Solutions&amp;Grade'!A457</f>
        <v>455</v>
      </c>
      <c r="B457" s="0" t="n">
        <f aca="false">'Solutions&amp;Grade'!B457</f>
        <v>7.11198970830498</v>
      </c>
      <c r="C457" s="0" t="n">
        <f aca="false">ABS(B457-I$3)/I$4</f>
        <v>0.085400433152002</v>
      </c>
      <c r="D457" s="0" t="str">
        <f aca="false">IF(C457&gt;I$5,"Outlier","")</f>
        <v/>
      </c>
      <c r="E457" s="0" t="n">
        <f aca="false">B457</f>
        <v>7.11198970830498</v>
      </c>
    </row>
    <row r="458" customFormat="false" ht="12.75" hidden="false" customHeight="true" outlineLevel="0" collapsed="false">
      <c r="A458" s="0" t="n">
        <f aca="false">'Solutions&amp;Grade'!A458</f>
        <v>456</v>
      </c>
      <c r="B458" s="0" t="n">
        <f aca="false">'Solutions&amp;Grade'!B458</f>
        <v>6.64864151479375</v>
      </c>
      <c r="C458" s="0" t="n">
        <f aca="false">ABS(B458-I$3)/I$4</f>
        <v>1.18426140925964</v>
      </c>
      <c r="D458" s="0" t="str">
        <f aca="false">IF(C458&gt;I$5,"Outlier","")</f>
        <v/>
      </c>
      <c r="E458" s="0" t="n">
        <f aca="false">B458</f>
        <v>6.64864151479375</v>
      </c>
    </row>
    <row r="459" customFormat="false" ht="12.75" hidden="false" customHeight="true" outlineLevel="0" collapsed="false">
      <c r="A459" s="0" t="n">
        <f aca="false">'Solutions&amp;Grade'!A459</f>
        <v>457</v>
      </c>
      <c r="B459" s="0" t="n">
        <f aca="false">'Solutions&amp;Grade'!B459</f>
        <v>6.67839915263368</v>
      </c>
      <c r="C459" s="0" t="n">
        <f aca="false">ABS(B459-I$3)/I$4</f>
        <v>1.10271984329528</v>
      </c>
      <c r="D459" s="0" t="str">
        <f aca="false">IF(C459&gt;I$5,"Outlier","")</f>
        <v/>
      </c>
      <c r="E459" s="0" t="n">
        <f aca="false">B459</f>
        <v>6.67839915263368</v>
      </c>
    </row>
    <row r="460" customFormat="false" ht="12.75" hidden="false" customHeight="true" outlineLevel="0" collapsed="false">
      <c r="A460" s="0" t="n">
        <f aca="false">'Solutions&amp;Grade'!A460</f>
        <v>458</v>
      </c>
      <c r="B460" s="0" t="n">
        <f aca="false">'Solutions&amp;Grade'!B460</f>
        <v>7.00156922571019</v>
      </c>
      <c r="C460" s="0" t="n">
        <f aca="false">ABS(B460-I$3)/I$4</f>
        <v>0.217172610909921</v>
      </c>
      <c r="D460" s="0" t="str">
        <f aca="false">IF(C460&gt;I$5,"Outlier","")</f>
        <v/>
      </c>
      <c r="E460" s="0" t="n">
        <f aca="false">B460</f>
        <v>7.00156922571019</v>
      </c>
    </row>
    <row r="461" customFormat="false" ht="12.75" hidden="false" customHeight="true" outlineLevel="0" collapsed="false">
      <c r="A461" s="0" t="n">
        <f aca="false">'Solutions&amp;Grade'!A461</f>
        <v>459</v>
      </c>
      <c r="B461" s="0" t="n">
        <f aca="false">'Solutions&amp;Grade'!B461</f>
        <v>6.61142448613888</v>
      </c>
      <c r="C461" s="0" t="n">
        <f aca="false">ABS(B461-I$3)/I$4</f>
        <v>1.28624311941361</v>
      </c>
      <c r="D461" s="0" t="str">
        <f aca="false">IF(C461&gt;I$5,"Outlier","")</f>
        <v/>
      </c>
      <c r="E461" s="0" t="n">
        <f aca="false">B461</f>
        <v>6.61142448613888</v>
      </c>
    </row>
    <row r="462" customFormat="false" ht="12.75" hidden="false" customHeight="true" outlineLevel="0" collapsed="false">
      <c r="A462" s="0" t="n">
        <f aca="false">'Solutions&amp;Grade'!A462</f>
        <v>460</v>
      </c>
      <c r="B462" s="0" t="n">
        <f aca="false">'Solutions&amp;Grade'!B462</f>
        <v>6.96213174490318</v>
      </c>
      <c r="C462" s="0" t="n">
        <f aca="false">ABS(B462-I$3)/I$4</f>
        <v>0.325238780677547</v>
      </c>
      <c r="D462" s="0" t="str">
        <f aca="false">IF(C462&gt;I$5,"Outlier","")</f>
        <v/>
      </c>
      <c r="E462" s="0" t="n">
        <f aca="false">B462</f>
        <v>6.96213174490318</v>
      </c>
    </row>
    <row r="463" customFormat="false" ht="12.75" hidden="false" customHeight="true" outlineLevel="0" collapsed="false">
      <c r="A463" s="0" t="n">
        <f aca="false">'Solutions&amp;Grade'!A463</f>
        <v>461</v>
      </c>
      <c r="B463" s="0" t="n">
        <f aca="false">'Solutions&amp;Grade'!B463</f>
        <v>6.89052925889966</v>
      </c>
      <c r="C463" s="0" t="n">
        <f aca="false">ABS(B463-I$3)/I$4</f>
        <v>0.521443159098782</v>
      </c>
      <c r="D463" s="0" t="str">
        <f aca="false">IF(C463&gt;I$5,"Outlier","")</f>
        <v/>
      </c>
      <c r="E463" s="0" t="n">
        <f aca="false">B463</f>
        <v>6.89052925889966</v>
      </c>
    </row>
    <row r="464" customFormat="false" ht="12.75" hidden="false" customHeight="true" outlineLevel="0" collapsed="false">
      <c r="A464" s="0" t="n">
        <f aca="false">'Solutions&amp;Grade'!A464</f>
        <v>462</v>
      </c>
      <c r="B464" s="0" t="n">
        <f aca="false">'Solutions&amp;Grade'!B464</f>
        <v>6.88378671156487</v>
      </c>
      <c r="C464" s="0" t="n">
        <f aca="false">ABS(B464-I$3)/I$4</f>
        <v>0.539919016329958</v>
      </c>
      <c r="D464" s="0" t="str">
        <f aca="false">IF(C464&gt;I$5,"Outlier","")</f>
        <v/>
      </c>
      <c r="E464" s="0" t="n">
        <f aca="false">B464</f>
        <v>6.88378671156487</v>
      </c>
    </row>
    <row r="465" customFormat="false" ht="12.75" hidden="false" customHeight="true" outlineLevel="0" collapsed="false">
      <c r="A465" s="0" t="n">
        <f aca="false">'Solutions&amp;Grade'!A465</f>
        <v>463</v>
      </c>
      <c r="B465" s="0" t="n">
        <f aca="false">'Solutions&amp;Grade'!B465</f>
        <v>6.58913168953945</v>
      </c>
      <c r="C465" s="0" t="n">
        <f aca="false">ABS(B465-I$3)/I$4</f>
        <v>1.3473296059896</v>
      </c>
      <c r="D465" s="0" t="str">
        <f aca="false">IF(C465&gt;I$5,"Outlier","")</f>
        <v/>
      </c>
      <c r="E465" s="0" t="n">
        <f aca="false">B465</f>
        <v>6.58913168953945</v>
      </c>
    </row>
    <row r="466" customFormat="false" ht="12.75" hidden="false" customHeight="true" outlineLevel="0" collapsed="false">
      <c r="A466" s="0" t="n">
        <f aca="false">'Solutions&amp;Grade'!A466</f>
        <v>464</v>
      </c>
      <c r="B466" s="0" t="n">
        <f aca="false">'Solutions&amp;Grade'!B466</f>
        <v>6.79994814047643</v>
      </c>
      <c r="C466" s="0" t="n">
        <f aca="false">ABS(B466-I$3)/I$4</f>
        <v>0.769652586297432</v>
      </c>
      <c r="D466" s="0" t="str">
        <f aca="false">IF(C466&gt;I$5,"Outlier","")</f>
        <v/>
      </c>
      <c r="E466" s="0" t="n">
        <f aca="false">B466</f>
        <v>6.79994814047643</v>
      </c>
    </row>
    <row r="467" customFormat="false" ht="12.75" hidden="false" customHeight="true" outlineLevel="0" collapsed="false">
      <c r="A467" s="0" t="n">
        <f aca="false">'Solutions&amp;Grade'!A467</f>
        <v>465</v>
      </c>
      <c r="B467" s="0" t="n">
        <f aca="false">'Solutions&amp;Grade'!B467</f>
        <v>6.9801489776429</v>
      </c>
      <c r="C467" s="0" t="n">
        <f aca="false">ABS(B467-I$3)/I$4</f>
        <v>0.275868149183066</v>
      </c>
      <c r="D467" s="0" t="str">
        <f aca="false">IF(C467&gt;I$5,"Outlier","")</f>
        <v/>
      </c>
      <c r="E467" s="0" t="n">
        <f aca="false">B467</f>
        <v>6.9801489776429</v>
      </c>
    </row>
    <row r="468" customFormat="false" ht="12.75" hidden="false" customHeight="true" outlineLevel="0" collapsed="false">
      <c r="A468" s="0" t="n">
        <f aca="false">'Solutions&amp;Grade'!A468</f>
        <v>466</v>
      </c>
      <c r="B468" s="0" t="n">
        <f aca="false">'Solutions&amp;Grade'!B468</f>
        <v>7.21814745757263</v>
      </c>
      <c r="C468" s="0" t="n">
        <f aca="false">ABS(B468-I$3)/I$4</f>
        <v>0.376292780222666</v>
      </c>
      <c r="D468" s="0" t="str">
        <f aca="false">IF(C468&gt;I$5,"Outlier","")</f>
        <v/>
      </c>
      <c r="E468" s="0" t="n">
        <f aca="false">B468</f>
        <v>7.21814745757263</v>
      </c>
    </row>
    <row r="469" customFormat="false" ht="12.75" hidden="false" customHeight="true" outlineLevel="0" collapsed="false">
      <c r="A469" s="0" t="n">
        <f aca="false">'Solutions&amp;Grade'!A469</f>
        <v>467</v>
      </c>
      <c r="B469" s="0" t="n">
        <f aca="false">'Solutions&amp;Grade'!B469</f>
        <v>7.02306840485044</v>
      </c>
      <c r="C469" s="0" t="n">
        <f aca="false">ABS(B469-I$3)/I$4</f>
        <v>0.158260786541526</v>
      </c>
      <c r="D469" s="0" t="str">
        <f aca="false">IF(C469&gt;I$5,"Outlier","")</f>
        <v/>
      </c>
      <c r="E469" s="0" t="n">
        <f aca="false">B469</f>
        <v>7.02306840485044</v>
      </c>
    </row>
    <row r="470" customFormat="false" ht="12.75" hidden="false" customHeight="true" outlineLevel="0" collapsed="false">
      <c r="A470" s="0" t="n">
        <f aca="false">'Solutions&amp;Grade'!A470</f>
        <v>468</v>
      </c>
      <c r="B470" s="0" t="n">
        <f aca="false">'Solutions&amp;Grade'!B470</f>
        <v>7.47663595417576</v>
      </c>
      <c r="C470" s="0" t="n">
        <f aca="false">ABS(B470-I$3)/I$4</f>
        <v>1.08460023762809</v>
      </c>
      <c r="D470" s="0" t="str">
        <f aca="false">IF(C470&gt;I$5,"Outlier","")</f>
        <v/>
      </c>
      <c r="E470" s="0" t="n">
        <f aca="false">B470</f>
        <v>7.47663595417576</v>
      </c>
    </row>
    <row r="471" customFormat="false" ht="12.75" hidden="false" customHeight="true" outlineLevel="0" collapsed="false">
      <c r="A471" s="0" t="n">
        <f aca="false">'Solutions&amp;Grade'!A471</f>
        <v>469</v>
      </c>
      <c r="B471" s="0" t="n">
        <f aca="false">'Solutions&amp;Grade'!B471</f>
        <v>7.24899191366533</v>
      </c>
      <c r="C471" s="0" t="n">
        <f aca="false">ABS(B471-I$3)/I$4</f>
        <v>0.460812434122822</v>
      </c>
      <c r="D471" s="0" t="str">
        <f aca="false">IF(C471&gt;I$5,"Outlier","")</f>
        <v/>
      </c>
      <c r="E471" s="0" t="n">
        <f aca="false">B471</f>
        <v>7.24899191366533</v>
      </c>
    </row>
    <row r="472" customFormat="false" ht="12.75" hidden="false" customHeight="true" outlineLevel="0" collapsed="false">
      <c r="A472" s="0" t="n">
        <f aca="false">'Solutions&amp;Grade'!A472</f>
        <v>470</v>
      </c>
      <c r="B472" s="0" t="n">
        <f aca="false">'Solutions&amp;Grade'!B472</f>
        <v>7.03845972302165</v>
      </c>
      <c r="C472" s="0" t="n">
        <f aca="false">ABS(B472-I$3)/I$4</f>
        <v>0.116085658505935</v>
      </c>
      <c r="D472" s="0" t="str">
        <f aca="false">IF(C472&gt;I$5,"Outlier","")</f>
        <v/>
      </c>
      <c r="E472" s="0" t="n">
        <f aca="false">B472</f>
        <v>7.03845972302165</v>
      </c>
    </row>
    <row r="473" customFormat="false" ht="12.75" hidden="false" customHeight="true" outlineLevel="0" collapsed="false">
      <c r="A473" s="0" t="n">
        <f aca="false">'Solutions&amp;Grade'!A473</f>
        <v>471</v>
      </c>
      <c r="B473" s="0" t="n">
        <f aca="false">'Solutions&amp;Grade'!B473</f>
        <v>7.00551821634585</v>
      </c>
      <c r="C473" s="0" t="n">
        <f aca="false">ABS(B473-I$3)/I$4</f>
        <v>0.206351628339252</v>
      </c>
      <c r="D473" s="0" t="str">
        <f aca="false">IF(C473&gt;I$5,"Outlier","")</f>
        <v/>
      </c>
      <c r="E473" s="0" t="n">
        <f aca="false">B473</f>
        <v>7.00551821634585</v>
      </c>
    </row>
    <row r="474" customFormat="false" ht="12.75" hidden="false" customHeight="true" outlineLevel="0" collapsed="false">
      <c r="A474" s="0" t="n">
        <f aca="false">'Solutions&amp;Grade'!A474</f>
        <v>472</v>
      </c>
      <c r="B474" s="0" t="n">
        <f aca="false">'Solutions&amp;Grade'!B474</f>
        <v>6.60226924658238</v>
      </c>
      <c r="C474" s="0" t="n">
        <f aca="false">ABS(B474-I$3)/I$4</f>
        <v>1.31133021047344</v>
      </c>
      <c r="D474" s="0" t="str">
        <f aca="false">IF(C474&gt;I$5,"Outlier","")</f>
        <v/>
      </c>
      <c r="E474" s="0" t="n">
        <f aca="false">B474</f>
        <v>6.60226924658238</v>
      </c>
    </row>
    <row r="475" customFormat="false" ht="12.75" hidden="false" customHeight="true" outlineLevel="0" collapsed="false">
      <c r="A475" s="0" t="n">
        <f aca="false">'Solutions&amp;Grade'!A475</f>
        <v>473</v>
      </c>
      <c r="B475" s="0" t="n">
        <f aca="false">'Solutions&amp;Grade'!B475</f>
        <v>6.72274501652703</v>
      </c>
      <c r="C475" s="0" t="n">
        <f aca="false">ABS(B475-I$3)/I$4</f>
        <v>0.981203773862707</v>
      </c>
      <c r="D475" s="0" t="str">
        <f aca="false">IF(C475&gt;I$5,"Outlier","")</f>
        <v/>
      </c>
      <c r="E475" s="0" t="n">
        <f aca="false">B475</f>
        <v>6.72274501652703</v>
      </c>
    </row>
    <row r="476" customFormat="false" ht="12.75" hidden="false" customHeight="true" outlineLevel="0" collapsed="false">
      <c r="A476" s="0" t="n">
        <f aca="false">'Solutions&amp;Grade'!A476</f>
        <v>474</v>
      </c>
      <c r="B476" s="0" t="n">
        <f aca="false">'Solutions&amp;Grade'!B476</f>
        <v>6.97355641844279</v>
      </c>
      <c r="C476" s="0" t="n">
        <f aca="false">ABS(B476-I$3)/I$4</f>
        <v>0.293933010506436</v>
      </c>
      <c r="D476" s="0" t="str">
        <f aca="false">IF(C476&gt;I$5,"Outlier","")</f>
        <v/>
      </c>
      <c r="E476" s="0" t="n">
        <f aca="false">B476</f>
        <v>6.97355641844279</v>
      </c>
    </row>
    <row r="477" customFormat="false" ht="12.75" hidden="false" customHeight="true" outlineLevel="0" collapsed="false">
      <c r="A477" s="0" t="n">
        <f aca="false">'Solutions&amp;Grade'!A477</f>
        <v>475</v>
      </c>
      <c r="B477" s="0" t="n">
        <f aca="false">'Solutions&amp;Grade'!B477</f>
        <v>7.29833355064744</v>
      </c>
      <c r="C477" s="0" t="n">
        <f aca="false">ABS(B477-I$3)/I$4</f>
        <v>0.596017868385087</v>
      </c>
      <c r="D477" s="0" t="str">
        <f aca="false">IF(C477&gt;I$5,"Outlier","")</f>
        <v/>
      </c>
      <c r="E477" s="0" t="n">
        <f aca="false">B477</f>
        <v>7.29833355064744</v>
      </c>
    </row>
    <row r="478" customFormat="false" ht="12.75" hidden="false" customHeight="true" outlineLevel="0" collapsed="false">
      <c r="A478" s="0" t="n">
        <f aca="false">'Solutions&amp;Grade'!A478</f>
        <v>476</v>
      </c>
      <c r="B478" s="0" t="n">
        <f aca="false">'Solutions&amp;Grade'!B478</f>
        <v>7.02623437339225</v>
      </c>
      <c r="C478" s="0" t="n">
        <f aca="false">ABS(B478-I$3)/I$4</f>
        <v>0.149585432869905</v>
      </c>
      <c r="D478" s="0" t="str">
        <f aca="false">IF(C478&gt;I$5,"Outlier","")</f>
        <v/>
      </c>
      <c r="E478" s="0" t="n">
        <f aca="false">B478</f>
        <v>7.02623437339225</v>
      </c>
    </row>
    <row r="479" customFormat="false" ht="12.75" hidden="false" customHeight="true" outlineLevel="0" collapsed="false">
      <c r="A479" s="0" t="n">
        <f aca="false">'Solutions&amp;Grade'!A479</f>
        <v>477</v>
      </c>
      <c r="B479" s="0" t="n">
        <f aca="false">'Solutions&amp;Grade'!B479</f>
        <v>6.37986388121084</v>
      </c>
      <c r="C479" s="0" t="n">
        <f aca="false">ABS(B479-I$3)/I$4</f>
        <v>1.92076305150815</v>
      </c>
      <c r="D479" s="0" t="str">
        <f aca="false">IF(C479&gt;I$5,"Outlier","")</f>
        <v/>
      </c>
      <c r="E479" s="0" t="n">
        <f aca="false">B479</f>
        <v>6.37986388121084</v>
      </c>
    </row>
    <row r="480" customFormat="false" ht="12.75" hidden="false" customHeight="true" outlineLevel="0" collapsed="false">
      <c r="A480" s="0" t="n">
        <f aca="false">'Solutions&amp;Grade'!A480</f>
        <v>478</v>
      </c>
      <c r="B480" s="0" t="n">
        <f aca="false">'Solutions&amp;Grade'!B480</f>
        <v>6.66832782785311</v>
      </c>
      <c r="C480" s="0" t="n">
        <f aca="false">ABS(B480-I$3)/I$4</f>
        <v>1.1303171814429</v>
      </c>
      <c r="D480" s="0" t="str">
        <f aca="false">IF(C480&gt;I$5,"Outlier","")</f>
        <v/>
      </c>
      <c r="E480" s="0" t="n">
        <f aca="false">B480</f>
        <v>6.66832782785311</v>
      </c>
    </row>
    <row r="481" customFormat="false" ht="12.75" hidden="false" customHeight="true" outlineLevel="0" collapsed="false">
      <c r="A481" s="0" t="n">
        <f aca="false">'Solutions&amp;Grade'!A481</f>
        <v>479</v>
      </c>
      <c r="B481" s="0" t="n">
        <f aca="false">'Solutions&amp;Grade'!B481</f>
        <v>6.75719967273123</v>
      </c>
      <c r="C481" s="0" t="n">
        <f aca="false">ABS(B481-I$3)/I$4</f>
        <v>0.886791487619874</v>
      </c>
      <c r="D481" s="0" t="str">
        <f aca="false">IF(C481&gt;I$5,"Outlier","")</f>
        <v/>
      </c>
      <c r="E481" s="0" t="n">
        <f aca="false">B481</f>
        <v>6.75719967273123</v>
      </c>
    </row>
    <row r="482" customFormat="false" ht="12.75" hidden="false" customHeight="true" outlineLevel="0" collapsed="false">
      <c r="A482" s="0" t="n">
        <f aca="false">'Solutions&amp;Grade'!A482</f>
        <v>480</v>
      </c>
      <c r="B482" s="0" t="n">
        <f aca="false">'Solutions&amp;Grade'!B482</f>
        <v>7.07213009372396</v>
      </c>
      <c r="C482" s="0" t="n">
        <f aca="false">ABS(B482-I$3)/I$4</f>
        <v>0.023822463139573</v>
      </c>
      <c r="D482" s="0" t="str">
        <f aca="false">IF(C482&gt;I$5,"Outlier","")</f>
        <v/>
      </c>
      <c r="E482" s="0" t="n">
        <f aca="false">B482</f>
        <v>7.07213009372396</v>
      </c>
    </row>
    <row r="483" customFormat="false" ht="12.75" hidden="false" customHeight="true" outlineLevel="0" collapsed="false">
      <c r="A483" s="0" t="n">
        <f aca="false">'Solutions&amp;Grade'!A483</f>
        <v>481</v>
      </c>
      <c r="B483" s="0" t="n">
        <f aca="false">'Solutions&amp;Grade'!B483</f>
        <v>7.51449274387961</v>
      </c>
      <c r="C483" s="0" t="n">
        <f aca="false">ABS(B483-I$3)/I$4</f>
        <v>1.188335014274</v>
      </c>
      <c r="D483" s="0" t="str">
        <f aca="false">IF(C483&gt;I$5,"Outlier","")</f>
        <v/>
      </c>
      <c r="E483" s="0" t="n">
        <f aca="false">B483</f>
        <v>7.51449274387961</v>
      </c>
    </row>
    <row r="484" customFormat="false" ht="12.75" hidden="false" customHeight="true" outlineLevel="0" collapsed="false">
      <c r="A484" s="0" t="n">
        <f aca="false">'Solutions&amp;Grade'!A484</f>
        <v>482</v>
      </c>
      <c r="B484" s="0" t="n">
        <f aca="false">'Solutions&amp;Grade'!B484</f>
        <v>7.05349058344222</v>
      </c>
      <c r="C484" s="0" t="n">
        <f aca="false">ABS(B484-I$3)/I$4</f>
        <v>0.0748982530042598</v>
      </c>
      <c r="D484" s="0" t="str">
        <f aca="false">IF(C484&gt;I$5,"Outlier","")</f>
        <v/>
      </c>
      <c r="E484" s="0" t="n">
        <f aca="false">B484</f>
        <v>7.05349058344222</v>
      </c>
    </row>
    <row r="485" customFormat="false" ht="12.75" hidden="false" customHeight="true" outlineLevel="0" collapsed="false">
      <c r="A485" s="0" t="n">
        <f aca="false">'Solutions&amp;Grade'!A485</f>
        <v>483</v>
      </c>
      <c r="B485" s="0" t="n">
        <f aca="false">'Solutions&amp;Grade'!B485</f>
        <v>7.32216892806453</v>
      </c>
      <c r="C485" s="0" t="n">
        <f aca="false">ABS(B485-I$3)/I$4</f>
        <v>0.661331318679614</v>
      </c>
      <c r="D485" s="0" t="str">
        <f aca="false">IF(C485&gt;I$5,"Outlier","")</f>
        <v/>
      </c>
      <c r="E485" s="0" t="n">
        <f aca="false">B485</f>
        <v>7.32216892806453</v>
      </c>
    </row>
    <row r="486" customFormat="false" ht="12.75" hidden="false" customHeight="true" outlineLevel="0" collapsed="false">
      <c r="A486" s="0" t="n">
        <f aca="false">'Solutions&amp;Grade'!A486</f>
        <v>484</v>
      </c>
      <c r="B486" s="0" t="n">
        <f aca="false">'Solutions&amp;Grade'!B486</f>
        <v>7.0500331401255</v>
      </c>
      <c r="C486" s="0" t="n">
        <f aca="false">ABS(B486-I$3)/I$4</f>
        <v>0.0843723027858449</v>
      </c>
      <c r="D486" s="0" t="str">
        <f aca="false">IF(C486&gt;I$5,"Outlier","")</f>
        <v/>
      </c>
      <c r="E486" s="0" t="n">
        <f aca="false">B486</f>
        <v>7.0500331401255</v>
      </c>
    </row>
    <row r="487" customFormat="false" ht="12.75" hidden="false" customHeight="true" outlineLevel="0" collapsed="false">
      <c r="A487" s="0" t="n">
        <f aca="false">'Solutions&amp;Grade'!A487</f>
        <v>485</v>
      </c>
      <c r="B487" s="0" t="n">
        <f aca="false">'Solutions&amp;Grade'!B487</f>
        <v>6.97856558924627</v>
      </c>
      <c r="C487" s="0" t="n">
        <f aca="false">ABS(B487-I$3)/I$4</f>
        <v>0.280206933399932</v>
      </c>
      <c r="D487" s="0" t="str">
        <f aca="false">IF(C487&gt;I$5,"Outlier","")</f>
        <v/>
      </c>
      <c r="E487" s="0" t="n">
        <f aca="false">B487</f>
        <v>6.97856558924627</v>
      </c>
    </row>
    <row r="488" customFormat="false" ht="12.75" hidden="false" customHeight="true" outlineLevel="0" collapsed="false">
      <c r="A488" s="0" t="n">
        <f aca="false">'Solutions&amp;Grade'!A488</f>
        <v>486</v>
      </c>
      <c r="B488" s="0" t="n">
        <f aca="false">'Solutions&amp;Grade'!B488</f>
        <v>6.77459944360592</v>
      </c>
      <c r="C488" s="0" t="n">
        <f aca="false">ABS(B488-I$3)/I$4</f>
        <v>0.839112818628207</v>
      </c>
      <c r="D488" s="0" t="str">
        <f aca="false">IF(C488&gt;I$5,"Outlier","")</f>
        <v/>
      </c>
      <c r="E488" s="0" t="n">
        <f aca="false">B488</f>
        <v>6.77459944360592</v>
      </c>
    </row>
    <row r="489" customFormat="false" ht="12.75" hidden="false" customHeight="true" outlineLevel="0" collapsed="false">
      <c r="A489" s="0" t="n">
        <f aca="false">'Solutions&amp;Grade'!A489</f>
        <v>487</v>
      </c>
      <c r="B489" s="0" t="n">
        <f aca="false">'Solutions&amp;Grade'!B489</f>
        <v>7.64883815836073</v>
      </c>
      <c r="C489" s="0" t="n">
        <f aca="false">ABS(B489-I$3)/I$4</f>
        <v>1.55646690484438</v>
      </c>
      <c r="D489" s="0" t="str">
        <f aca="false">IF(C489&gt;I$5,"Outlier","")</f>
        <v/>
      </c>
      <c r="E489" s="0" t="n">
        <f aca="false">B489</f>
        <v>7.64883815836073</v>
      </c>
    </row>
    <row r="490" customFormat="false" ht="12.75" hidden="false" customHeight="true" outlineLevel="0" collapsed="false">
      <c r="A490" s="0" t="n">
        <f aca="false">'Solutions&amp;Grade'!A490</f>
        <v>488</v>
      </c>
      <c r="B490" s="0" t="n">
        <f aca="false">'Solutions&amp;Grade'!B490</f>
        <v>6.94220267933368</v>
      </c>
      <c r="C490" s="0" t="n">
        <f aca="false">ABS(B490-I$3)/I$4</f>
        <v>0.379848196367206</v>
      </c>
      <c r="D490" s="0" t="str">
        <f aca="false">IF(C490&gt;I$5,"Outlier","")</f>
        <v/>
      </c>
      <c r="E490" s="0" t="n">
        <f aca="false">B490</f>
        <v>6.94220267933368</v>
      </c>
    </row>
    <row r="491" customFormat="false" ht="12.75" hidden="false" customHeight="true" outlineLevel="0" collapsed="false">
      <c r="A491" s="0" t="n">
        <f aca="false">'Solutions&amp;Grade'!A491</f>
        <v>489</v>
      </c>
      <c r="B491" s="0" t="n">
        <f aca="false">'Solutions&amp;Grade'!B491</f>
        <v>7.0692371143585</v>
      </c>
      <c r="C491" s="0" t="n">
        <f aca="false">ABS(B491-I$3)/I$4</f>
        <v>0.0317497747437676</v>
      </c>
      <c r="D491" s="0" t="str">
        <f aca="false">IF(C491&gt;I$5,"Outlier","")</f>
        <v/>
      </c>
      <c r="E491" s="0" t="n">
        <f aca="false">B491</f>
        <v>7.0692371143585</v>
      </c>
    </row>
    <row r="492" customFormat="false" ht="12.75" hidden="false" customHeight="true" outlineLevel="0" collapsed="false">
      <c r="A492" s="0" t="n">
        <f aca="false">'Solutions&amp;Grade'!A492</f>
        <v>490</v>
      </c>
      <c r="B492" s="0" t="n">
        <f aca="false">'Solutions&amp;Grade'!B492</f>
        <v>7.80730953540949</v>
      </c>
      <c r="C492" s="0" t="n">
        <f aca="false">ABS(B492-I$3)/I$4</f>
        <v>1.99070850407995</v>
      </c>
      <c r="D492" s="0" t="str">
        <f aca="false">IF(C492&gt;I$5,"Outlier","")</f>
        <v/>
      </c>
      <c r="E492" s="0" t="n">
        <f aca="false">B492</f>
        <v>7.80730953540949</v>
      </c>
    </row>
    <row r="493" customFormat="false" ht="12.75" hidden="false" customHeight="true" outlineLevel="0" collapsed="false">
      <c r="A493" s="0" t="n">
        <f aca="false">'Solutions&amp;Grade'!A493</f>
        <v>491</v>
      </c>
      <c r="B493" s="0" t="n">
        <f aca="false">'Solutions&amp;Grade'!B493</f>
        <v>6.81807173503207</v>
      </c>
      <c r="C493" s="0" t="n">
        <f aca="false">ABS(B493-I$3)/I$4</f>
        <v>0.719990503274577</v>
      </c>
      <c r="D493" s="0" t="str">
        <f aca="false">IF(C493&gt;I$5,"Outlier","")</f>
        <v/>
      </c>
      <c r="E493" s="0" t="n">
        <f aca="false">B493</f>
        <v>6.81807173503207</v>
      </c>
    </row>
    <row r="494" customFormat="false" ht="12.75" hidden="false" customHeight="true" outlineLevel="0" collapsed="false">
      <c r="A494" s="0" t="n">
        <f aca="false">'Solutions&amp;Grade'!A494</f>
        <v>492</v>
      </c>
      <c r="B494" s="0" t="n">
        <f aca="false">'Solutions&amp;Grade'!B494</f>
        <v>6.93509461598738</v>
      </c>
      <c r="C494" s="0" t="n">
        <f aca="false">ABS(B494-I$3)/I$4</f>
        <v>0.399325636725503</v>
      </c>
      <c r="D494" s="0" t="str">
        <f aca="false">IF(C494&gt;I$5,"Outlier","")</f>
        <v/>
      </c>
      <c r="E494" s="0" t="n">
        <f aca="false">B494</f>
        <v>6.93509461598738</v>
      </c>
    </row>
    <row r="495" customFormat="false" ht="12.75" hidden="false" customHeight="true" outlineLevel="0" collapsed="false">
      <c r="A495" s="0" t="n">
        <f aca="false">'Solutions&amp;Grade'!A495</f>
        <v>493</v>
      </c>
      <c r="B495" s="0" t="n">
        <f aca="false">'Solutions&amp;Grade'!B495</f>
        <v>7.18166367234276</v>
      </c>
      <c r="C495" s="0" t="n">
        <f aca="false">ABS(B495-I$3)/I$4</f>
        <v>0.276320295983358</v>
      </c>
      <c r="D495" s="0" t="str">
        <f aca="false">IF(C495&gt;I$5,"Outlier","")</f>
        <v/>
      </c>
      <c r="E495" s="0" t="n">
        <f aca="false">B495</f>
        <v>7.18166367234276</v>
      </c>
    </row>
    <row r="496" customFormat="false" ht="12.75" hidden="false" customHeight="true" outlineLevel="0" collapsed="false">
      <c r="A496" s="0" t="n">
        <f aca="false">'Solutions&amp;Grade'!A496</f>
        <v>494</v>
      </c>
      <c r="B496" s="0" t="n">
        <f aca="false">'Solutions&amp;Grade'!B496</f>
        <v>7.80629329564869</v>
      </c>
      <c r="C496" s="0" t="n">
        <f aca="false">ABS(B496-I$3)/I$4</f>
        <v>1.98792381458489</v>
      </c>
      <c r="D496" s="0" t="str">
        <f aca="false">IF(C496&gt;I$5,"Outlier","")</f>
        <v/>
      </c>
      <c r="E496" s="0" t="n">
        <f aca="false">B496</f>
        <v>7.80629329564869</v>
      </c>
    </row>
    <row r="497" customFormat="false" ht="12.75" hidden="false" customHeight="true" outlineLevel="0" collapsed="false">
      <c r="A497" s="0" t="n">
        <f aca="false">'Solutions&amp;Grade'!A497</f>
        <v>495</v>
      </c>
      <c r="B497" s="0" t="n">
        <f aca="false">'Solutions&amp;Grade'!B497</f>
        <v>6.97732607280417</v>
      </c>
      <c r="C497" s="0" t="n">
        <f aca="false">ABS(B497-I$3)/I$4</f>
        <v>0.283603443306759</v>
      </c>
      <c r="D497" s="0" t="str">
        <f aca="false">IF(C497&gt;I$5,"Outlier","")</f>
        <v/>
      </c>
      <c r="E497" s="0" t="n">
        <f aca="false">B497</f>
        <v>6.97732607280417</v>
      </c>
    </row>
    <row r="498" customFormat="false" ht="12.75" hidden="false" customHeight="true" outlineLevel="0" collapsed="false">
      <c r="A498" s="0" t="n">
        <f aca="false">'Solutions&amp;Grade'!A498</f>
        <v>496</v>
      </c>
      <c r="B498" s="0" t="n">
        <f aca="false">'Solutions&amp;Grade'!B498</f>
        <v>7.00342100562125</v>
      </c>
      <c r="C498" s="0" t="n">
        <f aca="false">ABS(B498-I$3)/I$4</f>
        <v>0.212098383090439</v>
      </c>
      <c r="D498" s="0" t="str">
        <f aca="false">IF(C498&gt;I$5,"Outlier","")</f>
        <v/>
      </c>
      <c r="E498" s="0" t="n">
        <f aca="false">B498</f>
        <v>7.00342100562125</v>
      </c>
    </row>
    <row r="499" customFormat="false" ht="12.75" hidden="false" customHeight="true" outlineLevel="0" collapsed="false">
      <c r="A499" s="0" t="n">
        <f aca="false">'Solutions&amp;Grade'!A499</f>
        <v>497</v>
      </c>
      <c r="B499" s="0" t="n">
        <f aca="false">'Solutions&amp;Grade'!B499</f>
        <v>7.9614062791866</v>
      </c>
      <c r="C499" s="0" t="n">
        <f aca="false">ABS(B499-I$3)/I$4</f>
        <v>2.41296277927425</v>
      </c>
      <c r="D499" s="0" t="str">
        <f aca="false">IF(C499&gt;I$5,"Outlier","")</f>
        <v/>
      </c>
      <c r="E499" s="0" t="n">
        <f aca="false">B499</f>
        <v>7.9614062791866</v>
      </c>
    </row>
    <row r="500" customFormat="false" ht="12.75" hidden="false" customHeight="true" outlineLevel="0" collapsed="false">
      <c r="A500" s="0" t="n">
        <f aca="false">'Solutions&amp;Grade'!A500</f>
        <v>498</v>
      </c>
      <c r="B500" s="0" t="n">
        <f aca="false">'Solutions&amp;Grade'!B500</f>
        <v>6.98621053323834</v>
      </c>
      <c r="C500" s="0" t="n">
        <f aca="false">ABS(B500-I$3)/I$4</f>
        <v>0.259258338347563</v>
      </c>
      <c r="D500" s="0" t="str">
        <f aca="false">IF(C500&gt;I$5,"Outlier","")</f>
        <v/>
      </c>
      <c r="E500" s="0" t="n">
        <f aca="false">B500</f>
        <v>6.98621053323834</v>
      </c>
    </row>
    <row r="501" customFormat="false" ht="12.75" hidden="false" customHeight="true" outlineLevel="0" collapsed="false">
      <c r="A501" s="0" t="n">
        <f aca="false">'Solutions&amp;Grade'!A501</f>
        <v>499</v>
      </c>
      <c r="B501" s="0" t="n">
        <f aca="false">'Solutions&amp;Grade'!B501</f>
        <v>7.42875321226998</v>
      </c>
      <c r="C501" s="0" t="n">
        <f aca="false">ABS(B501-I$3)/I$4</f>
        <v>0.953392452296904</v>
      </c>
      <c r="D501" s="0" t="str">
        <f aca="false">IF(C501&gt;I$5,"Outlier","")</f>
        <v/>
      </c>
      <c r="E501" s="0" t="n">
        <f aca="false">B501</f>
        <v>7.42875321226998</v>
      </c>
    </row>
    <row r="502" customFormat="false" ht="12.75" hidden="false" customHeight="true" outlineLevel="0" collapsed="false">
      <c r="A502" s="0" t="n">
        <f aca="false">'Solutions&amp;Grade'!A502</f>
        <v>500</v>
      </c>
      <c r="B502" s="0" t="n">
        <f aca="false">'Solutions&amp;Grade'!B502</f>
        <v>6.82989081176279</v>
      </c>
      <c r="C502" s="0" t="n">
        <f aca="false">ABS(B502-I$3)/I$4</f>
        <v>0.687603993630914</v>
      </c>
      <c r="D502" s="0" t="str">
        <f aca="false">IF(C502&gt;I$5,"Outlier","")</f>
        <v/>
      </c>
      <c r="E502" s="0" t="n">
        <f aca="false">B502</f>
        <v>6.82989081176279</v>
      </c>
    </row>
    <row r="503" customFormat="false" ht="12.75" hidden="false" customHeight="true" outlineLevel="0" collapsed="false">
      <c r="A503" s="0" t="n">
        <f aca="false">'Solutions&amp;Grade'!A503</f>
        <v>501</v>
      </c>
      <c r="B503" s="0" t="n">
        <f aca="false">'Solutions&amp;Grade'!B503</f>
        <v>7.1862946311695</v>
      </c>
      <c r="C503" s="0" t="n">
        <f aca="false">ABS(B503-I$3)/I$4</f>
        <v>0.289010000612478</v>
      </c>
      <c r="D503" s="0" t="str">
        <f aca="false">IF(C503&gt;I$5,"Outlier","")</f>
        <v/>
      </c>
      <c r="E503" s="0" t="n">
        <f aca="false">B503</f>
        <v>7.1862946311695</v>
      </c>
    </row>
    <row r="504" customFormat="false" ht="12.75" hidden="false" customHeight="true" outlineLevel="0" collapsed="false">
      <c r="A504" s="0" t="n">
        <f aca="false">'Solutions&amp;Grade'!A504</f>
        <v>502</v>
      </c>
      <c r="B504" s="0" t="n">
        <f aca="false">'Solutions&amp;Grade'!B504</f>
        <v>6.42834312859827</v>
      </c>
      <c r="C504" s="0" t="n">
        <f aca="false">ABS(B504-I$3)/I$4</f>
        <v>1.7879207281353</v>
      </c>
      <c r="D504" s="0" t="str">
        <f aca="false">IF(C504&gt;I$5,"Outlier","")</f>
        <v/>
      </c>
      <c r="E504" s="0" t="n">
        <f aca="false">B504</f>
        <v>6.42834312859827</v>
      </c>
    </row>
    <row r="505" customFormat="false" ht="12.75" hidden="false" customHeight="true" outlineLevel="0" collapsed="false">
      <c r="A505" s="0" t="n">
        <f aca="false">'Solutions&amp;Grade'!A505</f>
        <v>503</v>
      </c>
      <c r="B505" s="0" t="n">
        <f aca="false">'Solutions&amp;Grade'!B505</f>
        <v>8.02720709511649</v>
      </c>
      <c r="C505" s="0" t="n">
        <f aca="false">ABS(B505-I$3)/I$4</f>
        <v>2.59326948243119</v>
      </c>
      <c r="D505" s="0" t="str">
        <f aca="false">IF(C505&gt;I$5,"Outlier","")</f>
        <v/>
      </c>
      <c r="E505" s="0" t="n">
        <f aca="false">B505</f>
        <v>8.02720709511649</v>
      </c>
    </row>
    <row r="506" customFormat="false" ht="12.75" hidden="false" customHeight="true" outlineLevel="0" collapsed="false">
      <c r="A506" s="0" t="n">
        <f aca="false">'Solutions&amp;Grade'!A506</f>
        <v>504</v>
      </c>
      <c r="B506" s="0" t="n">
        <f aca="false">'Solutions&amp;Grade'!B506</f>
        <v>6.87119243528217</v>
      </c>
      <c r="C506" s="0" t="n">
        <f aca="false">ABS(B506-I$3)/I$4</f>
        <v>0.574429719625827</v>
      </c>
      <c r="D506" s="0" t="str">
        <f aca="false">IF(C506&gt;I$5,"Outlier","")</f>
        <v/>
      </c>
      <c r="E506" s="0" t="n">
        <f aca="false">B506</f>
        <v>6.87119243528217</v>
      </c>
    </row>
    <row r="507" customFormat="false" ht="12.75" hidden="false" customHeight="true" outlineLevel="0" collapsed="false">
      <c r="A507" s="0" t="n">
        <f aca="false">'Solutions&amp;Grade'!A507</f>
        <v>505</v>
      </c>
      <c r="B507" s="0" t="n">
        <f aca="false">'Solutions&amp;Grade'!B507</f>
        <v>6.98533690583617</v>
      </c>
      <c r="C507" s="0" t="n">
        <f aca="false">ABS(B507-I$3)/I$4</f>
        <v>0.261652242958744</v>
      </c>
      <c r="D507" s="0" t="str">
        <f aca="false">IF(C507&gt;I$5,"Outlier","")</f>
        <v/>
      </c>
      <c r="E507" s="0" t="n">
        <f aca="false">B507</f>
        <v>6.98533690583617</v>
      </c>
    </row>
    <row r="508" customFormat="false" ht="12.75" hidden="false" customHeight="true" outlineLevel="0" collapsed="false">
      <c r="A508" s="0" t="n">
        <f aca="false">'Solutions&amp;Grade'!A508</f>
        <v>506</v>
      </c>
      <c r="B508" s="0" t="n">
        <f aca="false">'Solutions&amp;Grade'!B508</f>
        <v>7.02257485691777</v>
      </c>
      <c r="C508" s="0" t="n">
        <f aca="false">ABS(B508-I$3)/I$4</f>
        <v>0.159613201391276</v>
      </c>
      <c r="D508" s="0" t="str">
        <f aca="false">IF(C508&gt;I$5,"Outlier","")</f>
        <v/>
      </c>
      <c r="E508" s="0" t="n">
        <f aca="false">B508</f>
        <v>7.02257485691777</v>
      </c>
    </row>
    <row r="509" customFormat="false" ht="12.75" hidden="false" customHeight="true" outlineLevel="0" collapsed="false">
      <c r="A509" s="0" t="n">
        <f aca="false">'Solutions&amp;Grade'!A509</f>
        <v>507</v>
      </c>
      <c r="B509" s="0" t="n">
        <f aca="false">'Solutions&amp;Grade'!B509</f>
        <v>8.14045307097882</v>
      </c>
      <c r="C509" s="0" t="n">
        <f aca="false">ABS(B509-I$3)/I$4</f>
        <v>2.90358491340219</v>
      </c>
      <c r="D509" s="0" t="str">
        <f aca="false">IF(C509&gt;I$5,"Outlier","")</f>
        <v/>
      </c>
      <c r="E509" s="0" t="n">
        <f aca="false">B509</f>
        <v>8.14045307097882</v>
      </c>
    </row>
    <row r="510" customFormat="false" ht="12.75" hidden="false" customHeight="true" outlineLevel="0" collapsed="false">
      <c r="A510" s="0" t="n">
        <f aca="false">'Solutions&amp;Grade'!A510</f>
        <v>508</v>
      </c>
      <c r="B510" s="0" t="n">
        <f aca="false">'Solutions&amp;Grade'!B510</f>
        <v>7.27326656590395</v>
      </c>
      <c r="C510" s="0" t="n">
        <f aca="false">ABS(B510-I$3)/I$4</f>
        <v>0.527329580659301</v>
      </c>
      <c r="D510" s="0" t="str">
        <f aca="false">IF(C510&gt;I$5,"Outlier","")</f>
        <v/>
      </c>
      <c r="E510" s="0" t="n">
        <f aca="false">B510</f>
        <v>7.27326656590395</v>
      </c>
    </row>
    <row r="511" customFormat="false" ht="12.75" hidden="false" customHeight="true" outlineLevel="0" collapsed="false">
      <c r="A511" s="0" t="n">
        <f aca="false">'Solutions&amp;Grade'!A511</f>
        <v>509</v>
      </c>
      <c r="B511" s="0" t="n">
        <f aca="false">'Solutions&amp;Grade'!B511</f>
        <v>6.8984322243989</v>
      </c>
      <c r="C511" s="0" t="n">
        <f aca="false">ABS(B511-I$3)/I$4</f>
        <v>0.499787536228566</v>
      </c>
      <c r="D511" s="0" t="str">
        <f aca="false">IF(C511&gt;I$5,"Outlier","")</f>
        <v/>
      </c>
      <c r="E511" s="0" t="n">
        <f aca="false">B511</f>
        <v>6.8984322243989</v>
      </c>
    </row>
    <row r="512" customFormat="false" ht="12.75" hidden="false" customHeight="true" outlineLevel="0" collapsed="false">
      <c r="A512" s="0" t="n">
        <f aca="false">'Solutions&amp;Grade'!A512</f>
        <v>510</v>
      </c>
      <c r="B512" s="0" t="n">
        <f aca="false">'Solutions&amp;Grade'!B512</f>
        <v>7.30595710993618</v>
      </c>
      <c r="C512" s="0" t="n">
        <f aca="false">ABS(B512-I$3)/I$4</f>
        <v>0.616907865298469</v>
      </c>
      <c r="D512" s="0" t="str">
        <f aca="false">IF(C512&gt;I$5,"Outlier","")</f>
        <v/>
      </c>
      <c r="E512" s="0" t="n">
        <f aca="false">B512</f>
        <v>7.30595710993618</v>
      </c>
    </row>
    <row r="513" customFormat="false" ht="12.75" hidden="false" customHeight="true" outlineLevel="0" collapsed="false">
      <c r="A513" s="0" t="n">
        <f aca="false">'Solutions&amp;Grade'!A513</f>
        <v>511</v>
      </c>
      <c r="B513" s="0" t="n">
        <f aca="false">'Solutions&amp;Grade'!B513</f>
        <v>6.55806082032338</v>
      </c>
      <c r="C513" s="0" t="n">
        <f aca="false">ABS(B513-I$3)/I$4</f>
        <v>1.4324696747471</v>
      </c>
      <c r="D513" s="0" t="str">
        <f aca="false">IF(C513&gt;I$5,"Outlier","")</f>
        <v/>
      </c>
      <c r="E513" s="0" t="n">
        <f aca="false">B513</f>
        <v>6.55806082032338</v>
      </c>
    </row>
    <row r="514" customFormat="false" ht="12.75" hidden="false" customHeight="true" outlineLevel="0" collapsed="false">
      <c r="A514" s="0" t="n">
        <f aca="false">'Solutions&amp;Grade'!A514</f>
        <v>512</v>
      </c>
      <c r="B514" s="0" t="n">
        <f aca="false">'Solutions&amp;Grade'!B514</f>
        <v>7.10906319200913</v>
      </c>
      <c r="C514" s="0" t="n">
        <f aca="false">ABS(B514-I$3)/I$4</f>
        <v>0.0773812240041459</v>
      </c>
      <c r="D514" s="0" t="str">
        <f aca="false">IF(C514&gt;I$5,"Outlier","")</f>
        <v/>
      </c>
      <c r="E514" s="0" t="n">
        <f aca="false">B514</f>
        <v>7.10906319200913</v>
      </c>
    </row>
    <row r="515" customFormat="false" ht="12.75" hidden="false" customHeight="true" outlineLevel="0" collapsed="false">
      <c r="A515" s="0" t="n">
        <f aca="false">'Solutions&amp;Grade'!A515</f>
        <v>513</v>
      </c>
      <c r="B515" s="0" t="n">
        <f aca="false">'Solutions&amp;Grade'!B515</f>
        <v>7.23359834121756</v>
      </c>
      <c r="C515" s="0" t="n">
        <f aca="false">ABS(B515-I$3)/I$4</f>
        <v>0.418631128942319</v>
      </c>
      <c r="D515" s="0" t="str">
        <f aca="false">IF(C515&gt;I$5,"Outlier","")</f>
        <v/>
      </c>
      <c r="E515" s="0" t="n">
        <f aca="false">B515</f>
        <v>7.23359834121756</v>
      </c>
    </row>
    <row r="516" customFormat="false" ht="12.75" hidden="false" customHeight="true" outlineLevel="0" collapsed="false">
      <c r="A516" s="0" t="n">
        <f aca="false">'Solutions&amp;Grade'!A516</f>
        <v>514</v>
      </c>
      <c r="B516" s="0" t="n">
        <f aca="false">'Solutions&amp;Grade'!B516</f>
        <v>7.43280119411676</v>
      </c>
      <c r="C516" s="0" t="n">
        <f aca="false">ABS(B516-I$3)/I$4</f>
        <v>0.964484689542269</v>
      </c>
      <c r="D516" s="0" t="str">
        <f aca="false">IF(C516&gt;I$5,"Outlier","")</f>
        <v/>
      </c>
      <c r="E516" s="0" t="n">
        <f aca="false">B516</f>
        <v>7.43280119411676</v>
      </c>
    </row>
    <row r="517" customFormat="false" ht="12.75" hidden="false" customHeight="true" outlineLevel="0" collapsed="false">
      <c r="A517" s="0" t="n">
        <f aca="false">'Solutions&amp;Grade'!A517</f>
        <v>515</v>
      </c>
      <c r="B517" s="0" t="n">
        <f aca="false">'Solutions&amp;Grade'!B517</f>
        <v>6.64465791740801</v>
      </c>
      <c r="C517" s="0" t="n">
        <f aca="false">ABS(B517-I$3)/I$4</f>
        <v>1.19517722088258</v>
      </c>
      <c r="D517" s="0" t="str">
        <f aca="false">IF(C517&gt;I$5,"Outlier","")</f>
        <v/>
      </c>
      <c r="E517" s="0" t="n">
        <f aca="false">B517</f>
        <v>6.64465791740801</v>
      </c>
    </row>
    <row r="518" customFormat="false" ht="12.75" hidden="false" customHeight="true" outlineLevel="0" collapsed="false">
      <c r="A518" s="0" t="n">
        <f aca="false">'Solutions&amp;Grade'!A518</f>
        <v>516</v>
      </c>
      <c r="B518" s="0" t="n">
        <f aca="false">'Solutions&amp;Grade'!B518</f>
        <v>7.04840350688233</v>
      </c>
      <c r="C518" s="0" t="n">
        <f aca="false">ABS(B518-I$3)/I$4</f>
        <v>0.0888378066444117</v>
      </c>
      <c r="D518" s="0" t="str">
        <f aca="false">IF(C518&gt;I$5,"Outlier","")</f>
        <v/>
      </c>
      <c r="E518" s="0" t="n">
        <f aca="false">B518</f>
        <v>7.04840350688233</v>
      </c>
    </row>
    <row r="519" customFormat="false" ht="12.75" hidden="false" customHeight="true" outlineLevel="0" collapsed="false">
      <c r="A519" s="0" t="n">
        <f aca="false">'Solutions&amp;Grade'!A519</f>
        <v>517</v>
      </c>
      <c r="B519" s="0" t="n">
        <f aca="false">'Solutions&amp;Grade'!B519</f>
        <v>7.56719119259045</v>
      </c>
      <c r="C519" s="0" t="n">
        <f aca="false">ABS(B519-I$3)/I$4</f>
        <v>1.33273874869974</v>
      </c>
      <c r="D519" s="0" t="str">
        <f aca="false">IF(C519&gt;I$5,"Outlier","")</f>
        <v/>
      </c>
      <c r="E519" s="0" t="n">
        <f aca="false">B519</f>
        <v>7.56719119259045</v>
      </c>
    </row>
    <row r="520" customFormat="false" ht="12.75" hidden="false" customHeight="true" outlineLevel="0" collapsed="false">
      <c r="A520" s="0" t="n">
        <f aca="false">'Solutions&amp;Grade'!A520</f>
        <v>518</v>
      </c>
      <c r="B520" s="0" t="n">
        <f aca="false">'Solutions&amp;Grade'!B520</f>
        <v>7.12628612146849</v>
      </c>
      <c r="C520" s="0" t="n">
        <f aca="false">ABS(B520-I$3)/I$4</f>
        <v>0.124575314011036</v>
      </c>
      <c r="D520" s="0" t="str">
        <f aca="false">IF(C520&gt;I$5,"Outlier","")</f>
        <v/>
      </c>
      <c r="E520" s="0" t="n">
        <f aca="false">B520</f>
        <v>7.12628612146849</v>
      </c>
    </row>
    <row r="521" customFormat="false" ht="12.75" hidden="false" customHeight="true" outlineLevel="0" collapsed="false">
      <c r="A521" s="0" t="n">
        <f aca="false">'Solutions&amp;Grade'!A521</f>
        <v>519</v>
      </c>
      <c r="B521" s="0" t="n">
        <f aca="false">'Solutions&amp;Grade'!B521</f>
        <v>7.30606630137092</v>
      </c>
      <c r="C521" s="0" t="n">
        <f aca="false">ABS(B521-I$3)/I$4</f>
        <v>0.617207070518547</v>
      </c>
      <c r="D521" s="0" t="str">
        <f aca="false">IF(C521&gt;I$5,"Outlier","")</f>
        <v/>
      </c>
      <c r="E521" s="0" t="n">
        <f aca="false">B521</f>
        <v>7.30606630137092</v>
      </c>
    </row>
    <row r="522" customFormat="false" ht="12.75" hidden="false" customHeight="true" outlineLevel="0" collapsed="false">
      <c r="A522" s="0" t="n">
        <f aca="false">'Solutions&amp;Grade'!A522</f>
        <v>520</v>
      </c>
      <c r="B522" s="0" t="n">
        <f aca="false">'Solutions&amp;Grade'!B522</f>
        <v>6.48727288518989</v>
      </c>
      <c r="C522" s="0" t="n">
        <f aca="false">ABS(B522-I$3)/I$4</f>
        <v>1.62644202944867</v>
      </c>
      <c r="D522" s="0" t="str">
        <f aca="false">IF(C522&gt;I$5,"Outlier","")</f>
        <v/>
      </c>
      <c r="E522" s="0" t="n">
        <f aca="false">B522</f>
        <v>6.48727288518989</v>
      </c>
    </row>
    <row r="523" customFormat="false" ht="12.75" hidden="false" customHeight="true" outlineLevel="0" collapsed="false">
      <c r="A523" s="0" t="n">
        <f aca="false">'Solutions&amp;Grade'!A523</f>
        <v>521</v>
      </c>
      <c r="B523" s="0" t="n">
        <f aca="false">'Solutions&amp;Grade'!B523</f>
        <v>7.09024307256961</v>
      </c>
      <c r="C523" s="0" t="n">
        <f aca="false">ABS(B523-I$3)/I$4</f>
        <v>0.0258105308265183</v>
      </c>
      <c r="D523" s="0" t="str">
        <f aca="false">IF(C523&gt;I$5,"Outlier","")</f>
        <v/>
      </c>
      <c r="E523" s="0" t="n">
        <f aca="false">B523</f>
        <v>7.09024307256961</v>
      </c>
    </row>
    <row r="524" customFormat="false" ht="12.75" hidden="false" customHeight="true" outlineLevel="0" collapsed="false">
      <c r="A524" s="0" t="n">
        <f aca="false">'Solutions&amp;Grade'!A524</f>
        <v>522</v>
      </c>
      <c r="B524" s="0" t="n">
        <f aca="false">'Solutions&amp;Grade'!B524</f>
        <v>6.90930795286422</v>
      </c>
      <c r="C524" s="0" t="n">
        <f aca="false">ABS(B524-I$3)/I$4</f>
        <v>0.469985979571548</v>
      </c>
      <c r="D524" s="0" t="str">
        <f aca="false">IF(C524&gt;I$5,"Outlier","")</f>
        <v/>
      </c>
      <c r="E524" s="0" t="n">
        <f aca="false">B524</f>
        <v>6.90930795286422</v>
      </c>
    </row>
    <row r="525" customFormat="false" ht="12.75" hidden="false" customHeight="true" outlineLevel="0" collapsed="false">
      <c r="A525" s="0" t="n">
        <f aca="false">'Solutions&amp;Grade'!A525</f>
        <v>523</v>
      </c>
      <c r="B525" s="0" t="n">
        <f aca="false">'Solutions&amp;Grade'!B525</f>
        <v>7.33682230393177</v>
      </c>
      <c r="C525" s="0" t="n">
        <f aca="false">ABS(B525-I$3)/I$4</f>
        <v>0.701484344981852</v>
      </c>
      <c r="D525" s="0" t="str">
        <f aca="false">IF(C525&gt;I$5,"Outlier","")</f>
        <v/>
      </c>
      <c r="E525" s="0" t="n">
        <f aca="false">B525</f>
        <v>7.33682230393177</v>
      </c>
    </row>
    <row r="526" customFormat="false" ht="12.75" hidden="false" customHeight="true" outlineLevel="0" collapsed="false">
      <c r="A526" s="0" t="n">
        <f aca="false">'Solutions&amp;Grade'!A526</f>
        <v>524</v>
      </c>
      <c r="B526" s="0" t="n">
        <f aca="false">'Solutions&amp;Grade'!B526</f>
        <v>6.92118517791846</v>
      </c>
      <c r="C526" s="0" t="n">
        <f aca="false">ABS(B526-I$3)/I$4</f>
        <v>0.437440132503881</v>
      </c>
      <c r="D526" s="0" t="str">
        <f aca="false">IF(C526&gt;I$5,"Outlier","")</f>
        <v/>
      </c>
      <c r="E526" s="0" t="n">
        <f aca="false">B526</f>
        <v>6.92118517791846</v>
      </c>
    </row>
    <row r="527" customFormat="false" ht="12.75" hidden="false" customHeight="true" outlineLevel="0" collapsed="false">
      <c r="A527" s="0" t="n">
        <f aca="false">'Solutions&amp;Grade'!A527</f>
        <v>525</v>
      </c>
      <c r="B527" s="0" t="n">
        <f aca="false">'Solutions&amp;Grade'!B527</f>
        <v>6.97956478112607</v>
      </c>
      <c r="C527" s="0" t="n">
        <f aca="false">ABS(B527-I$3)/I$4</f>
        <v>0.277468958328918</v>
      </c>
      <c r="D527" s="0" t="str">
        <f aca="false">IF(C527&gt;I$5,"Outlier","")</f>
        <v/>
      </c>
      <c r="E527" s="0" t="n">
        <f aca="false">B527</f>
        <v>6.97956478112607</v>
      </c>
    </row>
    <row r="528" customFormat="false" ht="12.75" hidden="false" customHeight="true" outlineLevel="0" collapsed="false">
      <c r="A528" s="0" t="n">
        <f aca="false">'Solutions&amp;Grade'!A528</f>
        <v>526</v>
      </c>
      <c r="B528" s="0" t="n">
        <f aca="false">'Solutions&amp;Grade'!B528</f>
        <v>7.74161979289585</v>
      </c>
      <c r="C528" s="0" t="n">
        <f aca="false">ABS(B528-I$3)/I$4</f>
        <v>1.81070616312902</v>
      </c>
      <c r="D528" s="0" t="str">
        <f aca="false">IF(C528&gt;I$5,"Outlier","")</f>
        <v/>
      </c>
      <c r="E528" s="0" t="n">
        <f aca="false">B528</f>
        <v>7.74161979289585</v>
      </c>
    </row>
    <row r="529" customFormat="false" ht="12.75" hidden="false" customHeight="true" outlineLevel="0" collapsed="false">
      <c r="A529" s="0" t="n">
        <f aca="false">'Solutions&amp;Grade'!A529</f>
        <v>527</v>
      </c>
      <c r="B529" s="0" t="n">
        <f aca="false">'Solutions&amp;Grade'!B529</f>
        <v>7.17162883952327</v>
      </c>
      <c r="C529" s="0" t="n">
        <f aca="false">ABS(B529-I$3)/I$4</f>
        <v>0.248822952723336</v>
      </c>
      <c r="D529" s="0" t="str">
        <f aca="false">IF(C529&gt;I$5,"Outlier","")</f>
        <v/>
      </c>
      <c r="E529" s="0" t="n">
        <f aca="false">B529</f>
        <v>7.17162883952327</v>
      </c>
    </row>
    <row r="530" customFormat="false" ht="12.75" hidden="false" customHeight="true" outlineLevel="0" collapsed="false">
      <c r="A530" s="0" t="n">
        <f aca="false">'Solutions&amp;Grade'!A530</f>
        <v>528</v>
      </c>
      <c r="B530" s="0" t="n">
        <f aca="false">'Solutions&amp;Grade'!B530</f>
        <v>6.80903521935341</v>
      </c>
      <c r="C530" s="0" t="n">
        <f aca="false">ABS(B530-I$3)/I$4</f>
        <v>0.744752268414105</v>
      </c>
      <c r="D530" s="0" t="str">
        <f aca="false">IF(C530&gt;I$5,"Outlier","")</f>
        <v/>
      </c>
      <c r="E530" s="0" t="n">
        <f aca="false">B530</f>
        <v>6.80903521935341</v>
      </c>
    </row>
    <row r="531" customFormat="false" ht="12.75" hidden="false" customHeight="true" outlineLevel="0" collapsed="false">
      <c r="A531" s="0" t="n">
        <f aca="false">'Solutions&amp;Grade'!A531</f>
        <v>529</v>
      </c>
      <c r="B531" s="0" t="n">
        <f aca="false">'Solutions&amp;Grade'!B531</f>
        <v>6.73348407628238</v>
      </c>
      <c r="C531" s="0" t="n">
        <f aca="false">ABS(B531-I$3)/I$4</f>
        <v>0.95177671536611</v>
      </c>
      <c r="D531" s="0" t="str">
        <f aca="false">IF(C531&gt;I$5,"Outlier","")</f>
        <v/>
      </c>
      <c r="E531" s="0" t="n">
        <f aca="false">B531</f>
        <v>6.73348407628238</v>
      </c>
    </row>
    <row r="532" customFormat="false" ht="12.75" hidden="false" customHeight="true" outlineLevel="0" collapsed="false">
      <c r="A532" s="0" t="n">
        <f aca="false">'Solutions&amp;Grade'!A532</f>
        <v>530</v>
      </c>
      <c r="B532" s="0" t="n">
        <f aca="false">'Solutions&amp;Grade'!B532</f>
        <v>6.98051637560259</v>
      </c>
      <c r="C532" s="0" t="n">
        <f aca="false">ABS(B532-I$3)/I$4</f>
        <v>0.274861409161356</v>
      </c>
      <c r="D532" s="0" t="str">
        <f aca="false">IF(C532&gt;I$5,"Outlier","")</f>
        <v/>
      </c>
      <c r="E532" s="0" t="n">
        <f aca="false">B532</f>
        <v>6.98051637560259</v>
      </c>
    </row>
    <row r="533" customFormat="false" ht="12.75" hidden="false" customHeight="true" outlineLevel="0" collapsed="false">
      <c r="A533" s="0" t="n">
        <f aca="false">'Solutions&amp;Grade'!A533</f>
        <v>531</v>
      </c>
      <c r="B533" s="0" t="n">
        <f aca="false">'Solutions&amp;Grade'!B533</f>
        <v>7.06361202869373</v>
      </c>
      <c r="C533" s="0" t="n">
        <f aca="false">ABS(B533-I$3)/I$4</f>
        <v>0.0471635752697317</v>
      </c>
      <c r="D533" s="0" t="str">
        <f aca="false">IF(C533&gt;I$5,"Outlier","")</f>
        <v/>
      </c>
      <c r="E533" s="0" t="n">
        <f aca="false">B533</f>
        <v>7.06361202869373</v>
      </c>
    </row>
    <row r="534" customFormat="false" ht="12.75" hidden="false" customHeight="true" outlineLevel="0" collapsed="false">
      <c r="A534" s="0" t="n">
        <f aca="false">'Solutions&amp;Grade'!A534</f>
        <v>532</v>
      </c>
      <c r="B534" s="0" t="n">
        <f aca="false">'Solutions&amp;Grade'!B534</f>
        <v>6.83158109364614</v>
      </c>
      <c r="C534" s="0" t="n">
        <f aca="false">ABS(B534-I$3)/I$4</f>
        <v>0.682972301006962</v>
      </c>
      <c r="D534" s="0" t="str">
        <f aca="false">IF(C534&gt;I$5,"Outlier","")</f>
        <v/>
      </c>
      <c r="E534" s="0" t="n">
        <f aca="false">B534</f>
        <v>6.83158109364614</v>
      </c>
    </row>
    <row r="535" customFormat="false" ht="12.75" hidden="false" customHeight="true" outlineLevel="0" collapsed="false">
      <c r="A535" s="0" t="n">
        <f aca="false">'Solutions&amp;Grade'!A535</f>
        <v>533</v>
      </c>
      <c r="B535" s="0" t="n">
        <f aca="false">'Solutions&amp;Grade'!B535</f>
        <v>7.44216810246927</v>
      </c>
      <c r="C535" s="0" t="n">
        <f aca="false">ABS(B535-I$3)/I$4</f>
        <v>0.990151793208785</v>
      </c>
      <c r="D535" s="0" t="str">
        <f aca="false">IF(C535&gt;I$5,"Outlier","")</f>
        <v/>
      </c>
      <c r="E535" s="0" t="n">
        <f aca="false">B535</f>
        <v>7.44216810246927</v>
      </c>
    </row>
    <row r="536" customFormat="false" ht="12.75" hidden="false" customHeight="true" outlineLevel="0" collapsed="false">
      <c r="A536" s="0" t="n">
        <f aca="false">'Solutions&amp;Grade'!A536</f>
        <v>534</v>
      </c>
      <c r="B536" s="0" t="n">
        <f aca="false">'Solutions&amp;Grade'!B536</f>
        <v>7.61584833027056</v>
      </c>
      <c r="C536" s="0" t="n">
        <f aca="false">ABS(B536-I$3)/I$4</f>
        <v>1.46606852518004</v>
      </c>
      <c r="D536" s="0" t="str">
        <f aca="false">IF(C536&gt;I$5,"Outlier","")</f>
        <v/>
      </c>
      <c r="E536" s="0" t="n">
        <f aca="false">B536</f>
        <v>7.61584833027056</v>
      </c>
    </row>
    <row r="537" customFormat="false" ht="12.75" hidden="false" customHeight="true" outlineLevel="0" collapsed="false">
      <c r="A537" s="0" t="n">
        <f aca="false">'Solutions&amp;Grade'!A537</f>
        <v>535</v>
      </c>
      <c r="B537" s="0" t="n">
        <f aca="false">'Solutions&amp;Grade'!B537</f>
        <v>7.22922359899135</v>
      </c>
      <c r="C537" s="0" t="n">
        <f aca="false">ABS(B537-I$3)/I$4</f>
        <v>0.406643506344904</v>
      </c>
      <c r="D537" s="0" t="str">
        <f aca="false">IF(C537&gt;I$5,"Outlier","")</f>
        <v/>
      </c>
      <c r="E537" s="0" t="n">
        <f aca="false">B537</f>
        <v>7.22922359899135</v>
      </c>
    </row>
    <row r="538" customFormat="false" ht="12.75" hidden="false" customHeight="true" outlineLevel="0" collapsed="false">
      <c r="A538" s="0" t="n">
        <f aca="false">'Solutions&amp;Grade'!A538</f>
        <v>536</v>
      </c>
      <c r="B538" s="0" t="n">
        <f aca="false">'Solutions&amp;Grade'!B538</f>
        <v>6.98108247724212</v>
      </c>
      <c r="C538" s="0" t="n">
        <f aca="false">ABS(B538-I$3)/I$4</f>
        <v>0.273310183407796</v>
      </c>
      <c r="D538" s="0" t="str">
        <f aca="false">IF(C538&gt;I$5,"Outlier","")</f>
        <v/>
      </c>
      <c r="E538" s="0" t="n">
        <f aca="false">B538</f>
        <v>6.98108247724212</v>
      </c>
    </row>
    <row r="539" customFormat="false" ht="12.75" hidden="false" customHeight="true" outlineLevel="0" collapsed="false">
      <c r="A539" s="0" t="n">
        <f aca="false">'Solutions&amp;Grade'!A539</f>
        <v>537</v>
      </c>
      <c r="B539" s="0" t="n">
        <f aca="false">'Solutions&amp;Grade'!B539</f>
        <v>7.39544094755455</v>
      </c>
      <c r="C539" s="0" t="n">
        <f aca="false">ABS(B539-I$3)/I$4</f>
        <v>0.862110535186167</v>
      </c>
      <c r="D539" s="0" t="str">
        <f aca="false">IF(C539&gt;I$5,"Outlier","")</f>
        <v/>
      </c>
      <c r="E539" s="0" t="n">
        <f aca="false">B539</f>
        <v>7.39544094755455</v>
      </c>
    </row>
    <row r="540" customFormat="false" ht="12.75" hidden="false" customHeight="true" outlineLevel="0" collapsed="false">
      <c r="A540" s="0" t="n">
        <f aca="false">'Solutions&amp;Grade'!A540</f>
        <v>538</v>
      </c>
      <c r="B540" s="0" t="n">
        <f aca="false">'Solutions&amp;Grade'!B540</f>
        <v>7.20831477158299</v>
      </c>
      <c r="C540" s="0" t="n">
        <f aca="false">ABS(B540-I$3)/I$4</f>
        <v>0.349349357577898</v>
      </c>
      <c r="D540" s="0" t="str">
        <f aca="false">IF(C540&gt;I$5,"Outlier","")</f>
        <v/>
      </c>
      <c r="E540" s="0" t="n">
        <f aca="false">B540</f>
        <v>7.20831477158299</v>
      </c>
    </row>
    <row r="541" customFormat="false" ht="12.75" hidden="false" customHeight="true" outlineLevel="0" collapsed="false">
      <c r="A541" s="0" t="n">
        <f aca="false">'Solutions&amp;Grade'!A541</f>
        <v>539</v>
      </c>
      <c r="B541" s="0" t="n">
        <f aca="false">'Solutions&amp;Grade'!B541</f>
        <v>6.41870713017331</v>
      </c>
      <c r="C541" s="0" t="n">
        <f aca="false">ABS(B541-I$3)/I$4</f>
        <v>1.81432518958576</v>
      </c>
      <c r="D541" s="0" t="str">
        <f aca="false">IF(C541&gt;I$5,"Outlier","")</f>
        <v/>
      </c>
      <c r="E541" s="0" t="n">
        <f aca="false">B541</f>
        <v>6.41870713017331</v>
      </c>
    </row>
    <row r="542" customFormat="false" ht="12.75" hidden="false" customHeight="true" outlineLevel="0" collapsed="false">
      <c r="A542" s="0" t="n">
        <f aca="false">'Solutions&amp;Grade'!A542</f>
        <v>540</v>
      </c>
      <c r="B542" s="0" t="n">
        <f aca="false">'Solutions&amp;Grade'!B542</f>
        <v>7.30830961462655</v>
      </c>
      <c r="C542" s="0" t="n">
        <f aca="false">ABS(B542-I$3)/I$4</f>
        <v>0.623354173887303</v>
      </c>
      <c r="D542" s="0" t="str">
        <f aca="false">IF(C542&gt;I$5,"Outlier","")</f>
        <v/>
      </c>
      <c r="E542" s="0" t="n">
        <f aca="false">B542</f>
        <v>7.30830961462655</v>
      </c>
    </row>
    <row r="543" customFormat="false" ht="12.75" hidden="false" customHeight="true" outlineLevel="0" collapsed="false">
      <c r="A543" s="0" t="n">
        <f aca="false">'Solutions&amp;Grade'!A543</f>
        <v>541</v>
      </c>
      <c r="B543" s="0" t="n">
        <f aca="false">'Solutions&amp;Grade'!B543</f>
        <v>7.10119595571607</v>
      </c>
      <c r="C543" s="0" t="n">
        <f aca="false">ABS(B543-I$3)/I$4</f>
        <v>0.0558235059286055</v>
      </c>
      <c r="D543" s="0" t="str">
        <f aca="false">IF(C543&gt;I$5,"Outlier","")</f>
        <v/>
      </c>
      <c r="E543" s="0" t="n">
        <f aca="false">B543</f>
        <v>7.10119595571607</v>
      </c>
    </row>
    <row r="544" customFormat="false" ht="12.75" hidden="false" customHeight="true" outlineLevel="0" collapsed="false">
      <c r="A544" s="0" t="n">
        <f aca="false">'Solutions&amp;Grade'!A544</f>
        <v>542</v>
      </c>
      <c r="B544" s="0" t="n">
        <f aca="false">'Solutions&amp;Grade'!B544</f>
        <v>7.34683779793005</v>
      </c>
      <c r="C544" s="0" t="n">
        <f aca="false">ABS(B544-I$3)/I$4</f>
        <v>0.728928696207557</v>
      </c>
      <c r="D544" s="0" t="str">
        <f aca="false">IF(C544&gt;I$5,"Outlier","")</f>
        <v/>
      </c>
      <c r="E544" s="0" t="n">
        <f aca="false">B544</f>
        <v>7.34683779793005</v>
      </c>
    </row>
    <row r="545" customFormat="false" ht="12.75" hidden="false" customHeight="true" outlineLevel="0" collapsed="false">
      <c r="A545" s="0" t="n">
        <f aca="false">'Solutions&amp;Grade'!A545</f>
        <v>543</v>
      </c>
      <c r="B545" s="0" t="n">
        <f aca="false">'Solutions&amp;Grade'!B545</f>
        <v>7.61735942966751</v>
      </c>
      <c r="C545" s="0" t="n">
        <f aca="false">ABS(B545-I$3)/I$4</f>
        <v>1.47020922384094</v>
      </c>
      <c r="D545" s="0" t="str">
        <f aca="false">IF(C545&gt;I$5,"Outlier","")</f>
        <v/>
      </c>
      <c r="E545" s="0" t="n">
        <f aca="false">B545</f>
        <v>7.61735942966751</v>
      </c>
    </row>
    <row r="546" customFormat="false" ht="12.75" hidden="false" customHeight="true" outlineLevel="0" collapsed="false">
      <c r="A546" s="0" t="n">
        <f aca="false">'Solutions&amp;Grade'!A546</f>
        <v>544</v>
      </c>
      <c r="B546" s="0" t="n">
        <f aca="false">'Solutions&amp;Grade'!B546</f>
        <v>7.24416175412713</v>
      </c>
      <c r="C546" s="0" t="n">
        <f aca="false">ABS(B546-I$3)/I$4</f>
        <v>0.447576881801072</v>
      </c>
      <c r="D546" s="0" t="str">
        <f aca="false">IF(C546&gt;I$5,"Outlier","")</f>
        <v/>
      </c>
      <c r="E546" s="0" t="n">
        <f aca="false">B546</f>
        <v>7.24416175412713</v>
      </c>
    </row>
    <row r="547" customFormat="false" ht="12.75" hidden="false" customHeight="true" outlineLevel="0" collapsed="false">
      <c r="A547" s="0" t="n">
        <f aca="false">'Solutions&amp;Grade'!A547</f>
        <v>545</v>
      </c>
      <c r="B547" s="0" t="n">
        <f aca="false">'Solutions&amp;Grade'!B547</f>
        <v>7.15402995378081</v>
      </c>
      <c r="C547" s="0" t="n">
        <f aca="false">ABS(B547-I$3)/I$4</f>
        <v>0.200598671267037</v>
      </c>
      <c r="D547" s="0" t="str">
        <f aca="false">IF(C547&gt;I$5,"Outlier","")</f>
        <v/>
      </c>
      <c r="E547" s="0" t="n">
        <f aca="false">B547</f>
        <v>7.15402995378081</v>
      </c>
    </row>
    <row r="548" customFormat="false" ht="12.75" hidden="false" customHeight="true" outlineLevel="0" collapsed="false">
      <c r="A548" s="0" t="n">
        <f aca="false">'Solutions&amp;Grade'!A548</f>
        <v>546</v>
      </c>
      <c r="B548" s="0" t="n">
        <f aca="false">'Solutions&amp;Grade'!B548</f>
        <v>7.06969253900066</v>
      </c>
      <c r="C548" s="0" t="n">
        <f aca="false">ABS(B548-I$3)/I$4</f>
        <v>0.030501824933363</v>
      </c>
      <c r="D548" s="0" t="str">
        <f aca="false">IF(C548&gt;I$5,"Outlier","")</f>
        <v/>
      </c>
      <c r="E548" s="0" t="n">
        <f aca="false">B548</f>
        <v>7.06969253900066</v>
      </c>
    </row>
    <row r="549" customFormat="false" ht="12.75" hidden="false" customHeight="true" outlineLevel="0" collapsed="false">
      <c r="A549" s="0" t="n">
        <f aca="false">'Solutions&amp;Grade'!A549</f>
        <v>547</v>
      </c>
      <c r="B549" s="0" t="n">
        <f aca="false">'Solutions&amp;Grade'!B549</f>
        <v>7.72117752068697</v>
      </c>
      <c r="C549" s="0" t="n">
        <f aca="false">ABS(B549-I$3)/I$4</f>
        <v>1.75469046400839</v>
      </c>
      <c r="D549" s="0" t="str">
        <f aca="false">IF(C549&gt;I$5,"Outlier","")</f>
        <v/>
      </c>
      <c r="E549" s="0" t="n">
        <f aca="false">B549</f>
        <v>7.72117752068697</v>
      </c>
    </row>
    <row r="550" customFormat="false" ht="12.75" hidden="false" customHeight="true" outlineLevel="0" collapsed="false">
      <c r="A550" s="0" t="n">
        <f aca="false">'Solutions&amp;Grade'!A550</f>
        <v>548</v>
      </c>
      <c r="B550" s="0" t="n">
        <f aca="false">'Solutions&amp;Grade'!B550</f>
        <v>7.16528579088494</v>
      </c>
      <c r="C550" s="0" t="n">
        <f aca="false">ABS(B550-I$3)/I$4</f>
        <v>0.231441797614877</v>
      </c>
      <c r="D550" s="0" t="str">
        <f aca="false">IF(C550&gt;I$5,"Outlier","")</f>
        <v/>
      </c>
      <c r="E550" s="0" t="n">
        <f aca="false">B550</f>
        <v>7.16528579088494</v>
      </c>
    </row>
    <row r="551" customFormat="false" ht="12.75" hidden="false" customHeight="true" outlineLevel="0" collapsed="false">
      <c r="A551" s="0" t="n">
        <f aca="false">'Solutions&amp;Grade'!A551</f>
        <v>549</v>
      </c>
      <c r="B551" s="0" t="n">
        <f aca="false">'Solutions&amp;Grade'!B551</f>
        <v>7.08268286480529</v>
      </c>
      <c r="C551" s="0" t="n">
        <f aca="false">ABS(B551-I$3)/I$4</f>
        <v>0.00509412909345903</v>
      </c>
      <c r="D551" s="0" t="str">
        <f aca="false">IF(C551&gt;I$5,"Outlier","")</f>
        <v/>
      </c>
      <c r="E551" s="0" t="n">
        <f aca="false">B551</f>
        <v>7.08268286480529</v>
      </c>
    </row>
    <row r="552" customFormat="false" ht="12.75" hidden="false" customHeight="true" outlineLevel="0" collapsed="false">
      <c r="A552" s="0" t="n">
        <f aca="false">'Solutions&amp;Grade'!A552</f>
        <v>550</v>
      </c>
      <c r="B552" s="0" t="n">
        <f aca="false">'Solutions&amp;Grade'!B552</f>
        <v>7.23196410964314</v>
      </c>
      <c r="C552" s="0" t="n">
        <f aca="false">ABS(B552-I$3)/I$4</f>
        <v>0.414153024784887</v>
      </c>
      <c r="D552" s="0" t="str">
        <f aca="false">IF(C552&gt;I$5,"Outlier","")</f>
        <v/>
      </c>
      <c r="E552" s="0" t="n">
        <f aca="false">B552</f>
        <v>7.23196410964314</v>
      </c>
    </row>
    <row r="553" customFormat="false" ht="12.75" hidden="false" customHeight="true" outlineLevel="0" collapsed="false">
      <c r="A553" s="0" t="n">
        <f aca="false">'Solutions&amp;Grade'!A553</f>
        <v>551</v>
      </c>
      <c r="B553" s="0" t="n">
        <f aca="false">'Solutions&amp;Grade'!B553</f>
        <v>6.85255385771389</v>
      </c>
      <c r="C553" s="0" t="n">
        <f aca="false">ABS(B553-I$3)/I$4</f>
        <v>0.62550295367891</v>
      </c>
      <c r="D553" s="0" t="str">
        <f aca="false">IF(C553&gt;I$5,"Outlier","")</f>
        <v/>
      </c>
      <c r="E553" s="0" t="n">
        <f aca="false">B553</f>
        <v>6.85255385771389</v>
      </c>
    </row>
    <row r="554" customFormat="false" ht="12.75" hidden="false" customHeight="true" outlineLevel="0" collapsed="false">
      <c r="A554" s="0" t="n">
        <f aca="false">'Solutions&amp;Grade'!A554</f>
        <v>552</v>
      </c>
      <c r="B554" s="0" t="n">
        <f aca="false">'Solutions&amp;Grade'!B554</f>
        <v>6.30076943802842</v>
      </c>
      <c r="C554" s="0" t="n">
        <f aca="false">ABS(B554-I$3)/I$4</f>
        <v>2.13749681212675</v>
      </c>
      <c r="D554" s="0" t="str">
        <f aca="false">IF(C554&gt;I$5,"Outlier","")</f>
        <v/>
      </c>
      <c r="E554" s="0" t="n">
        <f aca="false">B554</f>
        <v>6.30076943802842</v>
      </c>
    </row>
    <row r="555" customFormat="false" ht="12.75" hidden="false" customHeight="true" outlineLevel="0" collapsed="false">
      <c r="A555" s="0" t="n">
        <f aca="false">'Solutions&amp;Grade'!A555</f>
        <v>553</v>
      </c>
      <c r="B555" s="0" t="n">
        <f aca="false">'Solutions&amp;Grade'!B555</f>
        <v>6.03015432674262</v>
      </c>
      <c r="C555" s="0" t="n">
        <f aca="false">ABS(B555-I$3)/I$4</f>
        <v>2.87903349143447</v>
      </c>
      <c r="D555" s="0" t="str">
        <f aca="false">IF(C555&gt;I$5,"Outlier","")</f>
        <v/>
      </c>
      <c r="E555" s="0" t="n">
        <f aca="false">B555</f>
        <v>6.03015432674262</v>
      </c>
    </row>
    <row r="556" customFormat="false" ht="12.75" hidden="false" customHeight="true" outlineLevel="0" collapsed="false">
      <c r="A556" s="0" t="n">
        <f aca="false">'Solutions&amp;Grade'!A556</f>
        <v>554</v>
      </c>
      <c r="B556" s="0" t="n">
        <f aca="false">'Solutions&amp;Grade'!B556</f>
        <v>7.47994120449804</v>
      </c>
      <c r="C556" s="0" t="n">
        <f aca="false">ABS(B556-I$3)/I$4</f>
        <v>1.09365724976838</v>
      </c>
      <c r="D556" s="0" t="str">
        <f aca="false">IF(C556&gt;I$5,"Outlier","")</f>
        <v/>
      </c>
      <c r="E556" s="0" t="n">
        <f aca="false">B556</f>
        <v>7.47994120449804</v>
      </c>
    </row>
    <row r="557" customFormat="false" ht="12.75" hidden="false" customHeight="true" outlineLevel="0" collapsed="false">
      <c r="A557" s="0" t="n">
        <f aca="false">'Solutions&amp;Grade'!A557</f>
        <v>555</v>
      </c>
      <c r="B557" s="0" t="n">
        <f aca="false">'Solutions&amp;Grade'!B557</f>
        <v>6.51316276665389</v>
      </c>
      <c r="C557" s="0" t="n">
        <f aca="false">ABS(B557-I$3)/I$4</f>
        <v>1.5554988487916</v>
      </c>
      <c r="D557" s="0" t="str">
        <f aca="false">IF(C557&gt;I$5,"Outlier","")</f>
        <v/>
      </c>
      <c r="E557" s="0" t="n">
        <f aca="false">B557</f>
        <v>6.51316276665389</v>
      </c>
    </row>
    <row r="558" customFormat="false" ht="12.75" hidden="false" customHeight="true" outlineLevel="0" collapsed="false">
      <c r="A558" s="0" t="n">
        <f aca="false">'Solutions&amp;Grade'!A558</f>
        <v>556</v>
      </c>
      <c r="B558" s="0" t="n">
        <f aca="false">'Solutions&amp;Grade'!B558</f>
        <v>6.58963450711227</v>
      </c>
      <c r="C558" s="0" t="n">
        <f aca="false">ABS(B558-I$3)/I$4</f>
        <v>1.34595179056948</v>
      </c>
      <c r="D558" s="0" t="str">
        <f aca="false">IF(C558&gt;I$5,"Outlier","")</f>
        <v/>
      </c>
      <c r="E558" s="0" t="n">
        <f aca="false">B558</f>
        <v>6.58963450711227</v>
      </c>
    </row>
    <row r="559" customFormat="false" ht="12.75" hidden="false" customHeight="true" outlineLevel="0" collapsed="false">
      <c r="A559" s="0" t="n">
        <f aca="false">'Solutions&amp;Grade'!A559</f>
        <v>557</v>
      </c>
      <c r="B559" s="0" t="n">
        <f aca="false">'Solutions&amp;Grade'!B559</f>
        <v>6.82379360020415</v>
      </c>
      <c r="C559" s="0" t="n">
        <f aca="false">ABS(B559-I$3)/I$4</f>
        <v>0.704311508561424</v>
      </c>
      <c r="D559" s="0" t="str">
        <f aca="false">IF(C559&gt;I$5,"Outlier","")</f>
        <v/>
      </c>
      <c r="E559" s="0" t="n">
        <f aca="false">B559</f>
        <v>6.82379360020415</v>
      </c>
    </row>
    <row r="560" customFormat="false" ht="12.75" hidden="false" customHeight="true" outlineLevel="0" collapsed="false">
      <c r="A560" s="0" t="n">
        <f aca="false">'Solutions&amp;Grade'!A560</f>
        <v>558</v>
      </c>
      <c r="B560" s="0" t="n">
        <f aca="false">'Solutions&amp;Grade'!B560</f>
        <v>7.2557327265791</v>
      </c>
      <c r="C560" s="0" t="n">
        <f aca="false">ABS(B560-I$3)/I$4</f>
        <v>0.4792835387118</v>
      </c>
      <c r="D560" s="0" t="str">
        <f aca="false">IF(C560&gt;I$5,"Outlier","")</f>
        <v/>
      </c>
      <c r="E560" s="0" t="n">
        <f aca="false">B560</f>
        <v>7.2557327265791</v>
      </c>
    </row>
    <row r="561" customFormat="false" ht="12.75" hidden="false" customHeight="true" outlineLevel="0" collapsed="false">
      <c r="A561" s="0" t="n">
        <f aca="false">'Solutions&amp;Grade'!A561</f>
        <v>559</v>
      </c>
      <c r="B561" s="0" t="n">
        <f aca="false">'Solutions&amp;Grade'!B561</f>
        <v>7.13272062915685</v>
      </c>
      <c r="C561" s="0" t="n">
        <f aca="false">ABS(B561-I$3)/I$4</f>
        <v>0.142207084245647</v>
      </c>
      <c r="D561" s="0" t="str">
        <f aca="false">IF(C561&gt;I$5,"Outlier","")</f>
        <v/>
      </c>
      <c r="E561" s="0" t="n">
        <f aca="false">B561</f>
        <v>7.13272062915685</v>
      </c>
    </row>
    <row r="562" customFormat="false" ht="12.75" hidden="false" customHeight="true" outlineLevel="0" collapsed="false">
      <c r="A562" s="0" t="n">
        <f aca="false">'Solutions&amp;Grade'!A562</f>
        <v>560</v>
      </c>
      <c r="B562" s="0" t="n">
        <f aca="false">'Solutions&amp;Grade'!B562</f>
        <v>7.63775938011386</v>
      </c>
      <c r="C562" s="0" t="n">
        <f aca="false">ABS(B562-I$3)/I$4</f>
        <v>1.52610895331338</v>
      </c>
      <c r="D562" s="0" t="str">
        <f aca="false">IF(C562&gt;I$5,"Outlier","")</f>
        <v/>
      </c>
      <c r="E562" s="0" t="n">
        <f aca="false">B562</f>
        <v>7.63775938011386</v>
      </c>
    </row>
    <row r="563" customFormat="false" ht="12.75" hidden="false" customHeight="true" outlineLevel="0" collapsed="false">
      <c r="A563" s="0" t="n">
        <f aca="false">'Solutions&amp;Grade'!A563</f>
        <v>561</v>
      </c>
      <c r="B563" s="0" t="n">
        <f aca="false">'Solutions&amp;Grade'!B563</f>
        <v>6.59166945027746</v>
      </c>
      <c r="C563" s="0" t="n">
        <f aca="false">ABS(B563-I$3)/I$4</f>
        <v>1.34037566072912</v>
      </c>
      <c r="D563" s="0" t="str">
        <f aca="false">IF(C563&gt;I$5,"Outlier","")</f>
        <v/>
      </c>
      <c r="E563" s="0" t="n">
        <f aca="false">B563</f>
        <v>6.59166945027746</v>
      </c>
    </row>
    <row r="564" customFormat="false" ht="12.75" hidden="false" customHeight="true" outlineLevel="0" collapsed="false">
      <c r="A564" s="0" t="n">
        <f aca="false">'Solutions&amp;Grade'!A564</f>
        <v>562</v>
      </c>
      <c r="B564" s="0" t="n">
        <f aca="false">'Solutions&amp;Grade'!B564</f>
        <v>7.13371465379754</v>
      </c>
      <c r="C564" s="0" t="n">
        <f aca="false">ABS(B564-I$3)/I$4</f>
        <v>0.144930900102454</v>
      </c>
      <c r="D564" s="0" t="str">
        <f aca="false">IF(C564&gt;I$5,"Outlier","")</f>
        <v/>
      </c>
      <c r="E564" s="0" t="n">
        <f aca="false">B564</f>
        <v>7.13371465379754</v>
      </c>
    </row>
    <row r="565" customFormat="false" ht="12.75" hidden="false" customHeight="true" outlineLevel="0" collapsed="false">
      <c r="A565" s="0" t="n">
        <f aca="false">'Solutions&amp;Grade'!A565</f>
        <v>563</v>
      </c>
      <c r="B565" s="0" t="n">
        <f aca="false">'Solutions&amp;Grade'!B565</f>
        <v>7.31205225996667</v>
      </c>
      <c r="C565" s="0" t="n">
        <f aca="false">ABS(B565-I$3)/I$4</f>
        <v>0.633609731251237</v>
      </c>
      <c r="D565" s="0" t="str">
        <f aca="false">IF(C565&gt;I$5,"Outlier","")</f>
        <v/>
      </c>
      <c r="E565" s="0" t="n">
        <f aca="false">B565</f>
        <v>7.31205225996667</v>
      </c>
    </row>
    <row r="566" customFormat="false" ht="12.75" hidden="false" customHeight="true" outlineLevel="0" collapsed="false">
      <c r="A566" s="0" t="n">
        <f aca="false">'Solutions&amp;Grade'!A566</f>
        <v>564</v>
      </c>
      <c r="B566" s="0" t="n">
        <f aca="false">'Solutions&amp;Grade'!B566</f>
        <v>6.66398737238349</v>
      </c>
      <c r="C566" s="0" t="n">
        <f aca="false">ABS(B566-I$3)/I$4</f>
        <v>1.14221085183082</v>
      </c>
      <c r="D566" s="0" t="str">
        <f aca="false">IF(C566&gt;I$5,"Outlier","")</f>
        <v/>
      </c>
      <c r="E566" s="0" t="n">
        <f aca="false">B566</f>
        <v>6.66398737238349</v>
      </c>
    </row>
    <row r="567" customFormat="false" ht="12.75" hidden="false" customHeight="true" outlineLevel="0" collapsed="false">
      <c r="A567" s="0" t="n">
        <f aca="false">'Solutions&amp;Grade'!A567</f>
        <v>565</v>
      </c>
      <c r="B567" s="0" t="n">
        <f aca="false">'Solutions&amp;Grade'!B567</f>
        <v>7.42142775290144</v>
      </c>
      <c r="C567" s="0" t="n">
        <f aca="false">ABS(B567-I$3)/I$4</f>
        <v>0.933319305646892</v>
      </c>
      <c r="D567" s="0" t="str">
        <f aca="false">IF(C567&gt;I$5,"Outlier","")</f>
        <v/>
      </c>
      <c r="E567" s="0" t="n">
        <f aca="false">B567</f>
        <v>7.42142775290144</v>
      </c>
    </row>
    <row r="568" customFormat="false" ht="12.75" hidden="false" customHeight="true" outlineLevel="0" collapsed="false">
      <c r="A568" s="0" t="n">
        <f aca="false">'Solutions&amp;Grade'!A568</f>
        <v>566</v>
      </c>
      <c r="B568" s="0" t="n">
        <f aca="false">'Solutions&amp;Grade'!B568</f>
        <v>6.95109565904235</v>
      </c>
      <c r="C568" s="0" t="n">
        <f aca="false">ABS(B568-I$3)/I$4</f>
        <v>0.355479746981703</v>
      </c>
      <c r="D568" s="0" t="str">
        <f aca="false">IF(C568&gt;I$5,"Outlier","")</f>
        <v/>
      </c>
      <c r="E568" s="0" t="n">
        <f aca="false">B568</f>
        <v>6.95109565904235</v>
      </c>
    </row>
    <row r="569" customFormat="false" ht="12.75" hidden="false" customHeight="true" outlineLevel="0" collapsed="false">
      <c r="A569" s="0" t="n">
        <f aca="false">'Solutions&amp;Grade'!A569</f>
        <v>567</v>
      </c>
      <c r="B569" s="0" t="n">
        <f aca="false">'Solutions&amp;Grade'!B569</f>
        <v>6.38412824823858</v>
      </c>
      <c r="C569" s="0" t="n">
        <f aca="false">ABS(B569-I$3)/I$4</f>
        <v>1.90907787786774</v>
      </c>
      <c r="D569" s="0" t="str">
        <f aca="false">IF(C569&gt;I$5,"Outlier","")</f>
        <v/>
      </c>
      <c r="E569" s="0" t="n">
        <f aca="false">B569</f>
        <v>6.38412824823858</v>
      </c>
    </row>
    <row r="570" customFormat="false" ht="12.75" hidden="false" customHeight="true" outlineLevel="0" collapsed="false">
      <c r="A570" s="0" t="n">
        <f aca="false">'Solutions&amp;Grade'!A570</f>
        <v>568</v>
      </c>
      <c r="B570" s="0" t="n">
        <f aca="false">'Solutions&amp;Grade'!B570</f>
        <v>7.00249866368114</v>
      </c>
      <c r="C570" s="0" t="n">
        <f aca="false">ABS(B570-I$3)/I$4</f>
        <v>0.214625774765678</v>
      </c>
      <c r="D570" s="0" t="str">
        <f aca="false">IF(C570&gt;I$5,"Outlier","")</f>
        <v/>
      </c>
      <c r="E570" s="0" t="n">
        <f aca="false">B570</f>
        <v>7.00249866368114</v>
      </c>
    </row>
    <row r="571" customFormat="false" ht="12.75" hidden="false" customHeight="true" outlineLevel="0" collapsed="false">
      <c r="A571" s="0" t="n">
        <f aca="false">'Solutions&amp;Grade'!A571</f>
        <v>569</v>
      </c>
      <c r="B571" s="0" t="n">
        <f aca="false">'Solutions&amp;Grade'!B571</f>
        <v>7.21360215266526</v>
      </c>
      <c r="C571" s="0" t="n">
        <f aca="false">ABS(B571-I$3)/I$4</f>
        <v>0.36383778356176</v>
      </c>
      <c r="D571" s="0" t="str">
        <f aca="false">IF(C571&gt;I$5,"Outlier","")</f>
        <v/>
      </c>
      <c r="E571" s="0" t="n">
        <f aca="false">B571</f>
        <v>7.21360215266526</v>
      </c>
    </row>
    <row r="572" customFormat="false" ht="12.75" hidden="false" customHeight="true" outlineLevel="0" collapsed="false">
      <c r="A572" s="0" t="n">
        <f aca="false">'Solutions&amp;Grade'!A572</f>
        <v>570</v>
      </c>
      <c r="B572" s="0" t="n">
        <f aca="false">'Solutions&amp;Grade'!B572</f>
        <v>6.7728850033101</v>
      </c>
      <c r="C572" s="0" t="n">
        <f aca="false">ABS(B572-I$3)/I$4</f>
        <v>0.843810709879716</v>
      </c>
      <c r="D572" s="0" t="str">
        <f aca="false">IF(C572&gt;I$5,"Outlier","")</f>
        <v/>
      </c>
      <c r="E572" s="0" t="n">
        <f aca="false">B572</f>
        <v>6.7728850033101</v>
      </c>
    </row>
    <row r="573" customFormat="false" ht="12.75" hidden="false" customHeight="true" outlineLevel="0" collapsed="false">
      <c r="A573" s="0" t="n">
        <f aca="false">'Solutions&amp;Grade'!A573</f>
        <v>571</v>
      </c>
      <c r="B573" s="0" t="n">
        <f aca="false">'Solutions&amp;Grade'!B573</f>
        <v>7.19483799872755</v>
      </c>
      <c r="C573" s="0" t="n">
        <f aca="false">ABS(B573-I$3)/I$4</f>
        <v>0.31242044646305</v>
      </c>
      <c r="D573" s="0" t="str">
        <f aca="false">IF(C573&gt;I$5,"Outlier","")</f>
        <v/>
      </c>
      <c r="E573" s="0" t="n">
        <f aca="false">B573</f>
        <v>7.19483799872755</v>
      </c>
    </row>
    <row r="574" customFormat="false" ht="12.75" hidden="false" customHeight="true" outlineLevel="0" collapsed="false">
      <c r="A574" s="0" t="n">
        <f aca="false">'Solutions&amp;Grade'!A574</f>
        <v>572</v>
      </c>
      <c r="B574" s="0" t="n">
        <f aca="false">'Solutions&amp;Grade'!B574</f>
        <v>7.32885427773514</v>
      </c>
      <c r="C574" s="0" t="n">
        <f aca="false">ABS(B574-I$3)/I$4</f>
        <v>0.679650443473507</v>
      </c>
      <c r="D574" s="0" t="str">
        <f aca="false">IF(C574&gt;I$5,"Outlier","")</f>
        <v/>
      </c>
      <c r="E574" s="0" t="n">
        <f aca="false">B574</f>
        <v>7.32885427773514</v>
      </c>
    </row>
    <row r="575" customFormat="false" ht="12.75" hidden="false" customHeight="true" outlineLevel="0" collapsed="false">
      <c r="A575" s="0" t="n">
        <f aca="false">'Solutions&amp;Grade'!A575</f>
        <v>573</v>
      </c>
      <c r="B575" s="0" t="n">
        <f aca="false">'Solutions&amp;Grade'!B575</f>
        <v>7.21683127808175</v>
      </c>
      <c r="C575" s="0" t="n">
        <f aca="false">ABS(B575-I$3)/I$4</f>
        <v>0.372686199036543</v>
      </c>
      <c r="D575" s="0" t="str">
        <f aca="false">IF(C575&gt;I$5,"Outlier","")</f>
        <v/>
      </c>
      <c r="E575" s="0" t="n">
        <f aca="false">B575</f>
        <v>7.21683127808175</v>
      </c>
    </row>
    <row r="576" customFormat="false" ht="12.75" hidden="false" customHeight="true" outlineLevel="0" collapsed="false">
      <c r="A576" s="0" t="n">
        <f aca="false">'Solutions&amp;Grade'!A576</f>
        <v>574</v>
      </c>
      <c r="B576" s="0" t="n">
        <f aca="false">'Solutions&amp;Grade'!B576</f>
        <v>6.79819441324955</v>
      </c>
      <c r="C576" s="0" t="n">
        <f aca="false">ABS(B576-I$3)/I$4</f>
        <v>0.774458131183853</v>
      </c>
      <c r="D576" s="0" t="str">
        <f aca="false">IF(C576&gt;I$5,"Outlier","")</f>
        <v/>
      </c>
      <c r="E576" s="0" t="n">
        <f aca="false">B576</f>
        <v>6.79819441324955</v>
      </c>
    </row>
    <row r="577" customFormat="false" ht="12.75" hidden="false" customHeight="true" outlineLevel="0" collapsed="false">
      <c r="A577" s="0" t="n">
        <f aca="false">'Solutions&amp;Grade'!A577</f>
        <v>575</v>
      </c>
      <c r="B577" s="0" t="n">
        <f aca="false">'Solutions&amp;Grade'!B577</f>
        <v>6.87484060998074</v>
      </c>
      <c r="C577" s="0" t="n">
        <f aca="false">ABS(B577-I$3)/I$4</f>
        <v>0.564433029719418</v>
      </c>
      <c r="D577" s="0" t="str">
        <f aca="false">IF(C577&gt;I$5,"Outlier","")</f>
        <v/>
      </c>
      <c r="E577" s="0" t="n">
        <f aca="false">B577</f>
        <v>6.87484060998074</v>
      </c>
    </row>
    <row r="578" customFormat="false" ht="12.75" hidden="false" customHeight="true" outlineLevel="0" collapsed="false">
      <c r="A578" s="0" t="n">
        <f aca="false">'Solutions&amp;Grade'!A578</f>
        <v>576</v>
      </c>
      <c r="B578" s="0" t="n">
        <f aca="false">'Solutions&amp;Grade'!B578</f>
        <v>7.24547821916514</v>
      </c>
      <c r="C578" s="0" t="n">
        <f aca="false">ABS(B578-I$3)/I$4</f>
        <v>0.451184245440431</v>
      </c>
      <c r="D578" s="0" t="str">
        <f aca="false">IF(C578&gt;I$5,"Outlier","")</f>
        <v/>
      </c>
      <c r="E578" s="0" t="n">
        <f aca="false">B578</f>
        <v>7.24547821916514</v>
      </c>
    </row>
    <row r="579" customFormat="false" ht="12.75" hidden="false" customHeight="true" outlineLevel="0" collapsed="false">
      <c r="A579" s="0" t="n">
        <f aca="false">'Solutions&amp;Grade'!A579</f>
        <v>577</v>
      </c>
      <c r="B579" s="0" t="n">
        <f aca="false">'Solutions&amp;Grade'!B579</f>
        <v>6.51134633952485</v>
      </c>
      <c r="C579" s="0" t="n">
        <f aca="false">ABS(B579-I$3)/I$4</f>
        <v>1.56047620328993</v>
      </c>
      <c r="D579" s="0" t="str">
        <f aca="false">IF(C579&gt;I$5,"Outlier","")</f>
        <v/>
      </c>
      <c r="E579" s="0" t="n">
        <f aca="false">B579</f>
        <v>6.51134633952485</v>
      </c>
    </row>
    <row r="580" customFormat="false" ht="12.75" hidden="false" customHeight="true" outlineLevel="0" collapsed="false">
      <c r="A580" s="0" t="n">
        <f aca="false">'Solutions&amp;Grade'!A580</f>
        <v>578</v>
      </c>
      <c r="B580" s="0" t="n">
        <f aca="false">'Solutions&amp;Grade'!B580</f>
        <v>6.4238540613094</v>
      </c>
      <c r="C580" s="0" t="n">
        <f aca="false">ABS(B580-I$3)/I$4</f>
        <v>1.80022162306595</v>
      </c>
      <c r="D580" s="0" t="str">
        <f aca="false">IF(C580&gt;I$5,"Outlier","")</f>
        <v/>
      </c>
      <c r="E580" s="0" t="n">
        <f aca="false">B580</f>
        <v>6.4238540613094</v>
      </c>
    </row>
    <row r="581" customFormat="false" ht="12.75" hidden="false" customHeight="true" outlineLevel="0" collapsed="false">
      <c r="A581" s="0" t="n">
        <f aca="false">'Solutions&amp;Grade'!A581</f>
        <v>579</v>
      </c>
      <c r="B581" s="0" t="n">
        <f aca="false">'Solutions&amp;Grade'!B581</f>
        <v>7.30051998494322</v>
      </c>
      <c r="C581" s="0" t="n">
        <f aca="false">ABS(B581-I$3)/I$4</f>
        <v>0.602009112626808</v>
      </c>
      <c r="D581" s="0" t="str">
        <f aca="false">IF(C581&gt;I$5,"Outlier","")</f>
        <v/>
      </c>
      <c r="E581" s="0" t="n">
        <f aca="false">B581</f>
        <v>7.30051998494322</v>
      </c>
    </row>
    <row r="582" customFormat="false" ht="12.75" hidden="false" customHeight="true" outlineLevel="0" collapsed="false">
      <c r="A582" s="0" t="n">
        <f aca="false">'Solutions&amp;Grade'!A582</f>
        <v>580</v>
      </c>
      <c r="B582" s="0" t="n">
        <f aca="false">'Solutions&amp;Grade'!B582</f>
        <v>7.29149158706334</v>
      </c>
      <c r="C582" s="0" t="n">
        <f aca="false">ABS(B582-I$3)/I$4</f>
        <v>0.577269591794049</v>
      </c>
      <c r="D582" s="0" t="str">
        <f aca="false">IF(C582&gt;I$5,"Outlier","")</f>
        <v/>
      </c>
      <c r="E582" s="0" t="n">
        <f aca="false">B582</f>
        <v>7.29149158706334</v>
      </c>
    </row>
    <row r="583" customFormat="false" ht="12.75" hidden="false" customHeight="true" outlineLevel="0" collapsed="false">
      <c r="A583" s="0" t="n">
        <f aca="false">'Solutions&amp;Grade'!A583</f>
        <v>581</v>
      </c>
      <c r="B583" s="0" t="n">
        <f aca="false">'Solutions&amp;Grade'!B583</f>
        <v>7.099382944113</v>
      </c>
      <c r="C583" s="0" t="n">
        <f aca="false">ABS(B583-I$3)/I$4</f>
        <v>0.0508555106185961</v>
      </c>
      <c r="D583" s="0" t="str">
        <f aca="false">IF(C583&gt;I$5,"Outlier","")</f>
        <v/>
      </c>
      <c r="E583" s="0" t="n">
        <f aca="false">B583</f>
        <v>7.099382944113</v>
      </c>
    </row>
    <row r="584" customFormat="false" ht="12.75" hidden="false" customHeight="true" outlineLevel="0" collapsed="false">
      <c r="A584" s="0" t="n">
        <f aca="false">'Solutions&amp;Grade'!A584</f>
        <v>582</v>
      </c>
      <c r="B584" s="0" t="n">
        <f aca="false">'Solutions&amp;Grade'!B584</f>
        <v>7.15667937767602</v>
      </c>
      <c r="C584" s="0" t="n">
        <f aca="false">ABS(B584-I$3)/I$4</f>
        <v>0.207858594735442</v>
      </c>
      <c r="D584" s="0" t="str">
        <f aca="false">IF(C584&gt;I$5,"Outlier","")</f>
        <v/>
      </c>
      <c r="E584" s="0" t="n">
        <f aca="false">B584</f>
        <v>7.15667937767602</v>
      </c>
    </row>
    <row r="585" customFormat="false" ht="12.75" hidden="false" customHeight="true" outlineLevel="0" collapsed="false">
      <c r="A585" s="0" t="n">
        <f aca="false">'Solutions&amp;Grade'!A585</f>
        <v>583</v>
      </c>
      <c r="B585" s="0" t="n">
        <f aca="false">'Solutions&amp;Grade'!B585</f>
        <v>7.28005254569306</v>
      </c>
      <c r="C585" s="0" t="n">
        <f aca="false">ABS(B585-I$3)/I$4</f>
        <v>0.545924451044586</v>
      </c>
      <c r="D585" s="0" t="str">
        <f aca="false">IF(C585&gt;I$5,"Outlier","")</f>
        <v/>
      </c>
      <c r="E585" s="0" t="n">
        <f aca="false">B585</f>
        <v>7.28005254569306</v>
      </c>
    </row>
    <row r="586" customFormat="false" ht="12.75" hidden="false" customHeight="true" outlineLevel="0" collapsed="false">
      <c r="A586" s="0" t="n">
        <f aca="false">'Solutions&amp;Grade'!A586</f>
        <v>584</v>
      </c>
      <c r="B586" s="0" t="n">
        <f aca="false">'Solutions&amp;Grade'!B586</f>
        <v>7.02982669643343</v>
      </c>
      <c r="C586" s="0" t="n">
        <f aca="false">ABS(B586-I$3)/I$4</f>
        <v>0.139741787087173</v>
      </c>
      <c r="D586" s="0" t="str">
        <f aca="false">IF(C586&gt;I$5,"Outlier","")</f>
        <v/>
      </c>
      <c r="E586" s="0" t="n">
        <f aca="false">B586</f>
        <v>7.02982669643343</v>
      </c>
    </row>
    <row r="587" customFormat="false" ht="12.75" hidden="false" customHeight="true" outlineLevel="0" collapsed="false">
      <c r="A587" s="0" t="n">
        <f aca="false">'Solutions&amp;Grade'!A587</f>
        <v>585</v>
      </c>
      <c r="B587" s="0" t="n">
        <f aca="false">'Solutions&amp;Grade'!B587</f>
        <v>7.01592749149502</v>
      </c>
      <c r="C587" s="0" t="n">
        <f aca="false">ABS(B587-I$3)/I$4</f>
        <v>0.177828242149015</v>
      </c>
      <c r="D587" s="0" t="str">
        <f aca="false">IF(C587&gt;I$5,"Outlier","")</f>
        <v/>
      </c>
      <c r="E587" s="0" t="n">
        <f aca="false">B587</f>
        <v>7.01592749149502</v>
      </c>
    </row>
    <row r="588" customFormat="false" ht="12.75" hidden="false" customHeight="true" outlineLevel="0" collapsed="false">
      <c r="A588" s="0" t="n">
        <f aca="false">'Solutions&amp;Grade'!A588</f>
        <v>586</v>
      </c>
      <c r="B588" s="0" t="n">
        <f aca="false">'Solutions&amp;Grade'!B588</f>
        <v>7.04876628889548</v>
      </c>
      <c r="C588" s="0" t="n">
        <f aca="false">ABS(B588-I$3)/I$4</f>
        <v>0.0878437151908077</v>
      </c>
      <c r="D588" s="0" t="str">
        <f aca="false">IF(C588&gt;I$5,"Outlier","")</f>
        <v/>
      </c>
      <c r="E588" s="0" t="n">
        <f aca="false">B588</f>
        <v>7.04876628889548</v>
      </c>
    </row>
    <row r="589" customFormat="false" ht="12.75" hidden="false" customHeight="true" outlineLevel="0" collapsed="false">
      <c r="A589" s="0" t="n">
        <f aca="false">'Solutions&amp;Grade'!A589</f>
        <v>587</v>
      </c>
      <c r="B589" s="0" t="n">
        <f aca="false">'Solutions&amp;Grade'!B589</f>
        <v>7.08624820181249</v>
      </c>
      <c r="C589" s="0" t="n">
        <f aca="false">ABS(B589-I$3)/I$4</f>
        <v>0.0148638280299579</v>
      </c>
      <c r="D589" s="0" t="str">
        <f aca="false">IF(C589&gt;I$5,"Outlier","")</f>
        <v/>
      </c>
      <c r="E589" s="0" t="n">
        <f aca="false">B589</f>
        <v>7.08624820181249</v>
      </c>
    </row>
    <row r="590" customFormat="false" ht="12.75" hidden="false" customHeight="true" outlineLevel="0" collapsed="false">
      <c r="A590" s="0" t="n">
        <f aca="false">'Solutions&amp;Grade'!A590</f>
        <v>588</v>
      </c>
      <c r="B590" s="0" t="n">
        <f aca="false">'Solutions&amp;Grade'!B590</f>
        <v>7.80418946490979</v>
      </c>
      <c r="C590" s="0" t="n">
        <f aca="false">ABS(B590-I$3)/I$4</f>
        <v>1.9821589197402</v>
      </c>
      <c r="D590" s="0" t="str">
        <f aca="false">IF(C590&gt;I$5,"Outlier","")</f>
        <v/>
      </c>
      <c r="E590" s="0" t="n">
        <f aca="false">B590</f>
        <v>7.80418946490979</v>
      </c>
    </row>
    <row r="591" customFormat="false" ht="12.75" hidden="false" customHeight="true" outlineLevel="0" collapsed="false">
      <c r="A591" s="0" t="n">
        <f aca="false">'Solutions&amp;Grade'!A591</f>
        <v>589</v>
      </c>
      <c r="B591" s="0" t="n">
        <f aca="false">'Solutions&amp;Grade'!B591</f>
        <v>7.36026339589913</v>
      </c>
      <c r="C591" s="0" t="n">
        <f aca="false">ABS(B591-I$3)/I$4</f>
        <v>0.765717378437482</v>
      </c>
      <c r="D591" s="0" t="str">
        <f aca="false">IF(C591&gt;I$5,"Outlier","")</f>
        <v/>
      </c>
      <c r="E591" s="0" t="n">
        <f aca="false">B591</f>
        <v>7.36026339589913</v>
      </c>
    </row>
    <row r="592" customFormat="false" ht="12.75" hidden="false" customHeight="true" outlineLevel="0" collapsed="false">
      <c r="A592" s="0" t="n">
        <f aca="false">'Solutions&amp;Grade'!A592</f>
        <v>590</v>
      </c>
      <c r="B592" s="0" t="n">
        <f aca="false">'Solutions&amp;Grade'!B592</f>
        <v>7.37552933941448</v>
      </c>
      <c r="C592" s="0" t="n">
        <f aca="false">ABS(B592-I$3)/I$4</f>
        <v>0.807548956160877</v>
      </c>
      <c r="D592" s="0" t="str">
        <f aca="false">IF(C592&gt;I$5,"Outlier","")</f>
        <v/>
      </c>
      <c r="E592" s="0" t="n">
        <f aca="false">B592</f>
        <v>7.37552933941448</v>
      </c>
    </row>
    <row r="593" customFormat="false" ht="12.75" hidden="false" customHeight="true" outlineLevel="0" collapsed="false">
      <c r="A593" s="0" t="n">
        <f aca="false">'Solutions&amp;Grade'!A593</f>
        <v>591</v>
      </c>
      <c r="B593" s="0" t="n">
        <f aca="false">'Solutions&amp;Grade'!B593</f>
        <v>6.64997563796455</v>
      </c>
      <c r="C593" s="0" t="n">
        <f aca="false">ABS(B593-I$3)/I$4</f>
        <v>1.1806056589907</v>
      </c>
      <c r="D593" s="0" t="str">
        <f aca="false">IF(C593&gt;I$5,"Outlier","")</f>
        <v/>
      </c>
      <c r="E593" s="0" t="n">
        <f aca="false">B593</f>
        <v>6.64997563796455</v>
      </c>
    </row>
    <row r="594" customFormat="false" ht="12.75" hidden="false" customHeight="true" outlineLevel="0" collapsed="false">
      <c r="A594" s="0" t="n">
        <f aca="false">'Solutions&amp;Grade'!A594</f>
        <v>592</v>
      </c>
      <c r="B594" s="0" t="n">
        <f aca="false">'Solutions&amp;Grade'!B594</f>
        <v>7.00654932274104</v>
      </c>
      <c r="C594" s="0" t="n">
        <f aca="false">ABS(B594-I$3)/I$4</f>
        <v>0.203526201449111</v>
      </c>
      <c r="D594" s="0" t="str">
        <f aca="false">IF(C594&gt;I$5,"Outlier","")</f>
        <v/>
      </c>
      <c r="E594" s="0" t="n">
        <f aca="false">B594</f>
        <v>7.00654932274104</v>
      </c>
    </row>
    <row r="595" customFormat="false" ht="12.75" hidden="false" customHeight="true" outlineLevel="0" collapsed="false">
      <c r="A595" s="0" t="n">
        <f aca="false">'Solutions&amp;Grade'!A595</f>
        <v>593</v>
      </c>
      <c r="B595" s="0" t="n">
        <f aca="false">'Solutions&amp;Grade'!B595</f>
        <v>6.86644562031143</v>
      </c>
      <c r="C595" s="0" t="n">
        <f aca="false">ABS(B595-I$3)/I$4</f>
        <v>0.587436892041151</v>
      </c>
      <c r="D595" s="0" t="str">
        <f aca="false">IF(C595&gt;I$5,"Outlier","")</f>
        <v/>
      </c>
      <c r="E595" s="0" t="n">
        <f aca="false">B595</f>
        <v>6.86644562031143</v>
      </c>
    </row>
    <row r="596" customFormat="false" ht="12.75" hidden="false" customHeight="true" outlineLevel="0" collapsed="false">
      <c r="A596" s="0" t="n">
        <f aca="false">'Solutions&amp;Grade'!A596</f>
        <v>594</v>
      </c>
      <c r="B596" s="0" t="n">
        <f aca="false">'Solutions&amp;Grade'!B596</f>
        <v>7.33908925714556</v>
      </c>
      <c r="C596" s="0" t="n">
        <f aca="false">ABS(B596-I$3)/I$4</f>
        <v>0.70769622631513</v>
      </c>
      <c r="D596" s="0" t="str">
        <f aca="false">IF(C596&gt;I$5,"Outlier","")</f>
        <v/>
      </c>
      <c r="E596" s="0" t="n">
        <f aca="false">B596</f>
        <v>7.33908925714556</v>
      </c>
    </row>
    <row r="597" customFormat="false" ht="12.75" hidden="false" customHeight="true" outlineLevel="0" collapsed="false">
      <c r="A597" s="0" t="n">
        <f aca="false">'Solutions&amp;Grade'!A597</f>
        <v>595</v>
      </c>
      <c r="B597" s="0" t="n">
        <f aca="false">'Solutions&amp;Grade'!B597</f>
        <v>6.82326333229286</v>
      </c>
      <c r="C597" s="0" t="n">
        <f aca="false">ABS(B597-I$3)/I$4</f>
        <v>0.705764543110068</v>
      </c>
      <c r="D597" s="0" t="str">
        <f aca="false">IF(C597&gt;I$5,"Outlier","")</f>
        <v/>
      </c>
      <c r="E597" s="0" t="n">
        <f aca="false">B597</f>
        <v>6.82326333229286</v>
      </c>
    </row>
    <row r="598" customFormat="false" ht="12.75" hidden="false" customHeight="true" outlineLevel="0" collapsed="false">
      <c r="A598" s="0" t="n">
        <f aca="false">'Solutions&amp;Grade'!A598</f>
        <v>596</v>
      </c>
      <c r="B598" s="0" t="n">
        <f aca="false">'Solutions&amp;Grade'!B598</f>
        <v>7.14507644447879</v>
      </c>
      <c r="C598" s="0" t="n">
        <f aca="false">ABS(B598-I$3)/I$4</f>
        <v>0.176064359326995</v>
      </c>
      <c r="D598" s="0" t="str">
        <f aca="false">IF(C598&gt;I$5,"Outlier","")</f>
        <v/>
      </c>
      <c r="E598" s="0" t="n">
        <f aca="false">B598</f>
        <v>7.14507644447879</v>
      </c>
    </row>
    <row r="599" customFormat="false" ht="12.75" hidden="false" customHeight="true" outlineLevel="0" collapsed="false">
      <c r="A599" s="0" t="n">
        <f aca="false">'Solutions&amp;Grade'!A599</f>
        <v>597</v>
      </c>
      <c r="B599" s="0" t="n">
        <f aca="false">'Solutions&amp;Grade'!B599</f>
        <v>6.69859031009148</v>
      </c>
      <c r="C599" s="0" t="n">
        <f aca="false">ABS(B599-I$3)/I$4</f>
        <v>1.0473922461722</v>
      </c>
      <c r="D599" s="0" t="str">
        <f aca="false">IF(C599&gt;I$5,"Outlier","")</f>
        <v/>
      </c>
      <c r="E599" s="0" t="n">
        <f aca="false">B599</f>
        <v>6.69859031009148</v>
      </c>
    </row>
    <row r="600" customFormat="false" ht="12.75" hidden="false" customHeight="true" outlineLevel="0" collapsed="false">
      <c r="A600" s="0" t="n">
        <f aca="false">'Solutions&amp;Grade'!A600</f>
        <v>598</v>
      </c>
      <c r="B600" s="0" t="n">
        <f aca="false">'Solutions&amp;Grade'!B600</f>
        <v>6.76034524173675</v>
      </c>
      <c r="C600" s="0" t="n">
        <f aca="false">ABS(B600-I$3)/I$4</f>
        <v>0.878172032542854</v>
      </c>
      <c r="D600" s="0" t="str">
        <f aca="false">IF(C600&gt;I$5,"Outlier","")</f>
        <v/>
      </c>
      <c r="E600" s="0" t="n">
        <f aca="false">B600</f>
        <v>6.76034524173675</v>
      </c>
    </row>
    <row r="601" customFormat="false" ht="12.75" hidden="false" customHeight="true" outlineLevel="0" collapsed="false">
      <c r="A601" s="0" t="n">
        <f aca="false">'Solutions&amp;Grade'!A601</f>
        <v>599</v>
      </c>
      <c r="B601" s="0" t="n">
        <f aca="false">'Solutions&amp;Grade'!B601</f>
        <v>7.15595335122389</v>
      </c>
      <c r="C601" s="0" t="n">
        <f aca="false">ABS(B601-I$3)/I$4</f>
        <v>0.205869144693857</v>
      </c>
      <c r="D601" s="0" t="str">
        <f aca="false">IF(C601&gt;I$5,"Outlier","")</f>
        <v/>
      </c>
      <c r="E601" s="0" t="n">
        <f aca="false">B601</f>
        <v>7.15595335122389</v>
      </c>
    </row>
    <row r="602" customFormat="false" ht="12.75" hidden="false" customHeight="true" outlineLevel="0" collapsed="false">
      <c r="A602" s="0" t="n">
        <f aca="false">'Solutions&amp;Grade'!A602</f>
        <v>600</v>
      </c>
      <c r="B602" s="0" t="n">
        <f aca="false">'Solutions&amp;Grade'!B602</f>
        <v>6.93636869871513</v>
      </c>
      <c r="C602" s="0" t="n">
        <f aca="false">ABS(B602-I$3)/I$4</f>
        <v>0.395834408646609</v>
      </c>
      <c r="D602" s="0" t="str">
        <f aca="false">IF(C602&gt;I$5,"Outlier","")</f>
        <v/>
      </c>
      <c r="E602" s="0" t="n">
        <f aca="false">B602</f>
        <v>6.93636869871513</v>
      </c>
    </row>
    <row r="603" customFormat="false" ht="12.75" hidden="false" customHeight="true" outlineLevel="0" collapsed="false">
      <c r="A603" s="0" t="n">
        <f aca="false">'Solutions&amp;Grade'!A603</f>
        <v>601</v>
      </c>
      <c r="B603" s="0" t="n">
        <f aca="false">'Solutions&amp;Grade'!B603</f>
        <v>7.35551494916589</v>
      </c>
      <c r="C603" s="0" t="n">
        <f aca="false">ABS(B603-I$3)/I$4</f>
        <v>0.752705734683714</v>
      </c>
      <c r="D603" s="0" t="str">
        <f aca="false">IF(C603&gt;I$5,"Outlier","")</f>
        <v/>
      </c>
      <c r="E603" s="0" t="n">
        <f aca="false">B603</f>
        <v>7.35551494916589</v>
      </c>
    </row>
    <row r="604" customFormat="false" ht="12.75" hidden="false" customHeight="true" outlineLevel="0" collapsed="false">
      <c r="A604" s="0" t="n">
        <f aca="false">'Solutions&amp;Grade'!A604</f>
        <v>602</v>
      </c>
      <c r="B604" s="0" t="n">
        <f aca="false">'Solutions&amp;Grade'!B604</f>
        <v>7.10332071723903</v>
      </c>
      <c r="C604" s="0" t="n">
        <f aca="false">ABS(B604-I$3)/I$4</f>
        <v>0.0616457550874474</v>
      </c>
      <c r="D604" s="0" t="str">
        <f aca="false">IF(C604&gt;I$5,"Outlier","")</f>
        <v/>
      </c>
      <c r="E604" s="0" t="n">
        <f aca="false">B604</f>
        <v>7.10332071723903</v>
      </c>
    </row>
    <row r="605" customFormat="false" ht="12.75" hidden="false" customHeight="true" outlineLevel="0" collapsed="false">
      <c r="A605" s="0" t="n">
        <f aca="false">'Solutions&amp;Grade'!A605</f>
        <v>603</v>
      </c>
      <c r="B605" s="0" t="n">
        <f aca="false">'Solutions&amp;Grade'!B605</f>
        <v>7.38852596689337</v>
      </c>
      <c r="C605" s="0" t="n">
        <f aca="false">ABS(B605-I$3)/I$4</f>
        <v>0.843162177969163</v>
      </c>
      <c r="D605" s="0" t="str">
        <f aca="false">IF(C605&gt;I$5,"Outlier","")</f>
        <v/>
      </c>
      <c r="E605" s="0" t="n">
        <f aca="false">B605</f>
        <v>7.38852596689337</v>
      </c>
    </row>
    <row r="606" customFormat="false" ht="12.75" hidden="false" customHeight="true" outlineLevel="0" collapsed="false">
      <c r="A606" s="0" t="n">
        <f aca="false">'Solutions&amp;Grade'!A606</f>
        <v>604</v>
      </c>
      <c r="B606" s="0" t="n">
        <f aca="false">'Solutions&amp;Grade'!B606</f>
        <v>7.25753556647525</v>
      </c>
      <c r="C606" s="0" t="n">
        <f aca="false">ABS(B606-I$3)/I$4</f>
        <v>0.484223661617574</v>
      </c>
      <c r="D606" s="0" t="str">
        <f aca="false">IF(C606&gt;I$5,"Outlier","")</f>
        <v/>
      </c>
      <c r="E606" s="0" t="n">
        <f aca="false">B606</f>
        <v>7.25753556647525</v>
      </c>
    </row>
    <row r="607" customFormat="false" ht="12.75" hidden="false" customHeight="true" outlineLevel="0" collapsed="false">
      <c r="A607" s="0" t="n">
        <f aca="false">'Solutions&amp;Grade'!A607</f>
        <v>605</v>
      </c>
      <c r="B607" s="0" t="n">
        <f aca="false">'Solutions&amp;Grade'!B607</f>
        <v>6.60396467194989</v>
      </c>
      <c r="C607" s="0" t="n">
        <f aca="false">ABS(B607-I$3)/I$4</f>
        <v>1.30668442372832</v>
      </c>
      <c r="D607" s="0" t="str">
        <f aca="false">IF(C607&gt;I$5,"Outlier","")</f>
        <v/>
      </c>
      <c r="E607" s="0" t="n">
        <f aca="false">B607</f>
        <v>6.60396467194989</v>
      </c>
    </row>
    <row r="608" customFormat="false" ht="12.75" hidden="false" customHeight="true" outlineLevel="0" collapsed="false">
      <c r="A608" s="0" t="n">
        <f aca="false">'Solutions&amp;Grade'!A608</f>
        <v>606</v>
      </c>
      <c r="B608" s="0" t="n">
        <f aca="false">'Solutions&amp;Grade'!B608</f>
        <v>6.31876202180662</v>
      </c>
      <c r="C608" s="0" t="n">
        <f aca="false">ABS(B608-I$3)/I$4</f>
        <v>2.08819372345715</v>
      </c>
      <c r="D608" s="0" t="str">
        <f aca="false">IF(C608&gt;I$5,"Outlier","")</f>
        <v/>
      </c>
      <c r="E608" s="0" t="n">
        <f aca="false">B608</f>
        <v>6.31876202180662</v>
      </c>
    </row>
    <row r="609" customFormat="false" ht="12.75" hidden="false" customHeight="true" outlineLevel="0" collapsed="false">
      <c r="A609" s="0" t="n">
        <f aca="false">'Solutions&amp;Grade'!A609</f>
        <v>607</v>
      </c>
      <c r="B609" s="0" t="n">
        <f aca="false">'Solutions&amp;Grade'!B609</f>
        <v>6.8175434517927</v>
      </c>
      <c r="C609" s="0" t="n">
        <f aca="false">ABS(B609-I$3)/I$4</f>
        <v>0.721438099446107</v>
      </c>
      <c r="D609" s="0" t="str">
        <f aca="false">IF(C609&gt;I$5,"Outlier","")</f>
        <v/>
      </c>
      <c r="E609" s="0" t="n">
        <f aca="false">B609</f>
        <v>6.8175434517927</v>
      </c>
    </row>
    <row r="610" customFormat="false" ht="12.75" hidden="false" customHeight="true" outlineLevel="0" collapsed="false">
      <c r="A610" s="0" t="n">
        <f aca="false">'Solutions&amp;Grade'!A610</f>
        <v>608</v>
      </c>
      <c r="B610" s="0" t="n">
        <f aca="false">'Solutions&amp;Grade'!B610</f>
        <v>7.16590133250157</v>
      </c>
      <c r="C610" s="0" t="n">
        <f aca="false">ABS(B610-I$3)/I$4</f>
        <v>0.233128498273252</v>
      </c>
      <c r="D610" s="0" t="str">
        <f aca="false">IF(C610&gt;I$5,"Outlier","")</f>
        <v/>
      </c>
      <c r="E610" s="0" t="n">
        <f aca="false">B610</f>
        <v>7.16590133250157</v>
      </c>
    </row>
    <row r="611" customFormat="false" ht="12.75" hidden="false" customHeight="true" outlineLevel="0" collapsed="false">
      <c r="A611" s="0" t="n">
        <f aca="false">'Solutions&amp;Grade'!A611</f>
        <v>609</v>
      </c>
      <c r="B611" s="0" t="n">
        <f aca="false">'Solutions&amp;Grade'!B611</f>
        <v>7.18667648504377</v>
      </c>
      <c r="C611" s="0" t="n">
        <f aca="false">ABS(B611-I$3)/I$4</f>
        <v>0.29005635257916</v>
      </c>
      <c r="D611" s="0" t="str">
        <f aca="false">IF(C611&gt;I$5,"Outlier","")</f>
        <v/>
      </c>
      <c r="E611" s="0" t="n">
        <f aca="false">B611</f>
        <v>7.18667648504377</v>
      </c>
    </row>
    <row r="612" customFormat="false" ht="12.75" hidden="false" customHeight="true" outlineLevel="0" collapsed="false">
      <c r="A612" s="0" t="n">
        <f aca="false">'Solutions&amp;Grade'!A612</f>
        <v>610</v>
      </c>
      <c r="B612" s="0" t="n">
        <f aca="false">'Solutions&amp;Grade'!B612</f>
        <v>6.52102979569966</v>
      </c>
      <c r="C612" s="0" t="n">
        <f aca="false">ABS(B612-I$3)/I$4</f>
        <v>1.53394169861289</v>
      </c>
      <c r="D612" s="0" t="str">
        <f aca="false">IF(C612&gt;I$5,"Outlier","")</f>
        <v/>
      </c>
      <c r="E612" s="0" t="n">
        <f aca="false">B612</f>
        <v>6.52102979569966</v>
      </c>
    </row>
    <row r="613" customFormat="false" ht="12.75" hidden="false" customHeight="true" outlineLevel="0" collapsed="false">
      <c r="A613" s="0" t="n">
        <f aca="false">'Solutions&amp;Grade'!A613</f>
        <v>611</v>
      </c>
      <c r="B613" s="0" t="n">
        <f aca="false">'Solutions&amp;Grade'!B613</f>
        <v>6.67305955936154</v>
      </c>
      <c r="C613" s="0" t="n">
        <f aca="false">ABS(B613-I$3)/I$4</f>
        <v>1.11735134057221</v>
      </c>
      <c r="D613" s="0" t="str">
        <f aca="false">IF(C613&gt;I$5,"Outlier","")</f>
        <v/>
      </c>
      <c r="E613" s="0" t="n">
        <f aca="false">B613</f>
        <v>6.67305955936154</v>
      </c>
    </row>
    <row r="614" customFormat="false" ht="12.75" hidden="false" customHeight="true" outlineLevel="0" collapsed="false">
      <c r="A614" s="0" t="n">
        <f aca="false">'Solutions&amp;Grade'!A614</f>
        <v>612</v>
      </c>
      <c r="B614" s="0" t="n">
        <f aca="false">'Solutions&amp;Grade'!B614</f>
        <v>7.75633118674077</v>
      </c>
      <c r="C614" s="0" t="n">
        <f aca="false">ABS(B614-I$3)/I$4</f>
        <v>1.85101816968296</v>
      </c>
      <c r="D614" s="0" t="str">
        <f aca="false">IF(C614&gt;I$5,"Outlier","")</f>
        <v/>
      </c>
      <c r="E614" s="0" t="n">
        <f aca="false">B614</f>
        <v>7.75633118674077</v>
      </c>
    </row>
    <row r="615" customFormat="false" ht="12.75" hidden="false" customHeight="true" outlineLevel="0" collapsed="false">
      <c r="A615" s="0" t="n">
        <f aca="false">'Solutions&amp;Grade'!A615</f>
        <v>613</v>
      </c>
      <c r="B615" s="0" t="n">
        <f aca="false">'Solutions&amp;Grade'!B615</f>
        <v>7.25285268697326</v>
      </c>
      <c r="C615" s="0" t="n">
        <f aca="false">ABS(B615-I$3)/I$4</f>
        <v>0.471391684500682</v>
      </c>
      <c r="D615" s="0" t="str">
        <f aca="false">IF(C615&gt;I$5,"Outlier","")</f>
        <v/>
      </c>
      <c r="E615" s="0" t="n">
        <f aca="false">B615</f>
        <v>7.25285268697326</v>
      </c>
    </row>
    <row r="616" customFormat="false" ht="12.75" hidden="false" customHeight="true" outlineLevel="0" collapsed="false">
      <c r="A616" s="0" t="n">
        <f aca="false">'Solutions&amp;Grade'!A616</f>
        <v>614</v>
      </c>
      <c r="B616" s="0" t="n">
        <f aca="false">'Solutions&amp;Grade'!B616</f>
        <v>7.56498575661257</v>
      </c>
      <c r="C616" s="0" t="n">
        <f aca="false">ABS(B616-I$3)/I$4</f>
        <v>1.32669543624875</v>
      </c>
      <c r="D616" s="0" t="str">
        <f aca="false">IF(C616&gt;I$5,"Outlier","")</f>
        <v/>
      </c>
      <c r="E616" s="0" t="n">
        <f aca="false">B616</f>
        <v>7.56498575661257</v>
      </c>
    </row>
    <row r="617" customFormat="false" ht="12.75" hidden="false" customHeight="true" outlineLevel="0" collapsed="false">
      <c r="A617" s="0" t="n">
        <f aca="false">'Solutions&amp;Grade'!A617</f>
        <v>615</v>
      </c>
      <c r="B617" s="0" t="n">
        <f aca="false">'Solutions&amp;Grade'!B617</f>
        <v>7.03565300834155</v>
      </c>
      <c r="C617" s="0" t="n">
        <f aca="false">ABS(B617-I$3)/I$4</f>
        <v>0.123776588527378</v>
      </c>
      <c r="D617" s="0" t="str">
        <f aca="false">IF(C617&gt;I$5,"Outlier","")</f>
        <v/>
      </c>
      <c r="E617" s="0" t="n">
        <f aca="false">B617</f>
        <v>7.03565300834155</v>
      </c>
    </row>
    <row r="618" customFormat="false" ht="12.75" hidden="false" customHeight="true" outlineLevel="0" collapsed="false">
      <c r="A618" s="0" t="n">
        <f aca="false">'Solutions&amp;Grade'!A618</f>
        <v>616</v>
      </c>
      <c r="B618" s="0" t="n">
        <f aca="false">'Solutions&amp;Grade'!B618</f>
        <v>6.97406313025499</v>
      </c>
      <c r="C618" s="0" t="n">
        <f aca="false">ABS(B618-I$3)/I$4</f>
        <v>0.292544524132579</v>
      </c>
      <c r="D618" s="0" t="str">
        <f aca="false">IF(C618&gt;I$5,"Outlier","")</f>
        <v/>
      </c>
      <c r="E618" s="0" t="n">
        <f aca="false">B618</f>
        <v>6.97406313025499</v>
      </c>
    </row>
    <row r="619" customFormat="false" ht="12.75" hidden="false" customHeight="true" outlineLevel="0" collapsed="false">
      <c r="A619" s="0" t="n">
        <f aca="false">'Solutions&amp;Grade'!A619</f>
        <v>617</v>
      </c>
      <c r="B619" s="0" t="n">
        <f aca="false">'Solutions&amp;Grade'!B619</f>
        <v>7.17475949440278</v>
      </c>
      <c r="C619" s="0" t="n">
        <f aca="false">ABS(B619-I$3)/I$4</f>
        <v>0.257401540269255</v>
      </c>
      <c r="D619" s="0" t="str">
        <f aca="false">IF(C619&gt;I$5,"Outlier","")</f>
        <v/>
      </c>
      <c r="E619" s="0" t="n">
        <f aca="false">B619</f>
        <v>7.17475949440278</v>
      </c>
    </row>
    <row r="620" customFormat="false" ht="12.75" hidden="false" customHeight="true" outlineLevel="0" collapsed="false">
      <c r="A620" s="0" t="n">
        <f aca="false">'Solutions&amp;Grade'!A620</f>
        <v>618</v>
      </c>
      <c r="B620" s="0" t="n">
        <f aca="false">'Solutions&amp;Grade'!B620</f>
        <v>6.27060568864579</v>
      </c>
      <c r="C620" s="0" t="n">
        <f aca="false">ABS(B620-I$3)/I$4</f>
        <v>2.22015120066547</v>
      </c>
      <c r="D620" s="0" t="str">
        <f aca="false">IF(C620&gt;I$5,"Outlier","")</f>
        <v/>
      </c>
      <c r="E620" s="0" t="n">
        <f aca="false">B620</f>
        <v>6.27060568864579</v>
      </c>
    </row>
    <row r="621" customFormat="false" ht="12.75" hidden="false" customHeight="true" outlineLevel="0" collapsed="false">
      <c r="A621" s="0" t="n">
        <f aca="false">'Solutions&amp;Grade'!A621</f>
        <v>619</v>
      </c>
      <c r="B621" s="0" t="n">
        <f aca="false">'Solutions&amp;Grade'!B621</f>
        <v>7.5696475921922</v>
      </c>
      <c r="C621" s="0" t="n">
        <f aca="false">ABS(B621-I$3)/I$4</f>
        <v>1.3394697490311</v>
      </c>
      <c r="D621" s="0" t="str">
        <f aca="false">IF(C621&gt;I$5,"Outlier","")</f>
        <v/>
      </c>
      <c r="E621" s="0" t="n">
        <f aca="false">B621</f>
        <v>7.5696475921922</v>
      </c>
    </row>
    <row r="622" customFormat="false" ht="12.75" hidden="false" customHeight="true" outlineLevel="0" collapsed="false">
      <c r="A622" s="0" t="n">
        <f aca="false">'Solutions&amp;Grade'!A622</f>
        <v>620</v>
      </c>
      <c r="B622" s="0" t="n">
        <f aca="false">'Solutions&amp;Grade'!B622</f>
        <v>6.96001499833146</v>
      </c>
      <c r="C622" s="0" t="n">
        <f aca="false">ABS(B622-I$3)/I$4</f>
        <v>0.33103906735136</v>
      </c>
      <c r="D622" s="0" t="str">
        <f aca="false">IF(C622&gt;I$5,"Outlier","")</f>
        <v/>
      </c>
      <c r="E622" s="0" t="n">
        <f aca="false">B622</f>
        <v>6.96001499833146</v>
      </c>
    </row>
    <row r="623" customFormat="false" ht="12.75" hidden="false" customHeight="true" outlineLevel="0" collapsed="false">
      <c r="A623" s="0" t="n">
        <f aca="false">'Solutions&amp;Grade'!A623</f>
        <v>621</v>
      </c>
      <c r="B623" s="0" t="n">
        <f aca="false">'Solutions&amp;Grade'!B623</f>
        <v>7.15263395641981</v>
      </c>
      <c r="C623" s="0" t="n">
        <f aca="false">ABS(B623-I$3)/I$4</f>
        <v>0.196773373993419</v>
      </c>
      <c r="D623" s="0" t="str">
        <f aca="false">IF(C623&gt;I$5,"Outlier","")</f>
        <v/>
      </c>
      <c r="E623" s="0" t="n">
        <f aca="false">B623</f>
        <v>7.15263395641981</v>
      </c>
    </row>
    <row r="624" customFormat="false" ht="12.75" hidden="false" customHeight="true" outlineLevel="0" collapsed="false">
      <c r="A624" s="0" t="n">
        <f aca="false">'Solutions&amp;Grade'!A624</f>
        <v>622</v>
      </c>
      <c r="B624" s="0" t="n">
        <f aca="false">'Solutions&amp;Grade'!B624</f>
        <v>6.76712461969361</v>
      </c>
      <c r="C624" s="0" t="n">
        <f aca="false">ABS(B624-I$3)/I$4</f>
        <v>0.859595252428769</v>
      </c>
      <c r="D624" s="0" t="str">
        <f aca="false">IF(C624&gt;I$5,"Outlier","")</f>
        <v/>
      </c>
      <c r="E624" s="0" t="n">
        <f aca="false">B624</f>
        <v>6.76712461969361</v>
      </c>
    </row>
    <row r="625" customFormat="false" ht="12.75" hidden="false" customHeight="true" outlineLevel="0" collapsed="false">
      <c r="A625" s="0" t="n">
        <f aca="false">'Solutions&amp;Grade'!A625</f>
        <v>623</v>
      </c>
      <c r="B625" s="0" t="n">
        <f aca="false">'Solutions&amp;Grade'!B625</f>
        <v>7.07393446636897</v>
      </c>
      <c r="C625" s="0" t="n">
        <f aca="false">ABS(B625-I$3)/I$4</f>
        <v>0.0188781402114869</v>
      </c>
      <c r="D625" s="0" t="str">
        <f aca="false">IF(C625&gt;I$5,"Outlier","")</f>
        <v/>
      </c>
      <c r="E625" s="0" t="n">
        <f aca="false">B625</f>
        <v>7.07393446636897</v>
      </c>
    </row>
    <row r="626" customFormat="false" ht="12.75" hidden="false" customHeight="true" outlineLevel="0" collapsed="false">
      <c r="A626" s="0" t="n">
        <f aca="false">'Solutions&amp;Grade'!A626</f>
        <v>624</v>
      </c>
      <c r="B626" s="0" t="n">
        <f aca="false">'Solutions&amp;Grade'!B626</f>
        <v>6.84726979593401</v>
      </c>
      <c r="C626" s="0" t="n">
        <f aca="false">ABS(B626-I$3)/I$4</f>
        <v>0.639982284145296</v>
      </c>
      <c r="D626" s="0" t="str">
        <f aca="false">IF(C626&gt;I$5,"Outlier","")</f>
        <v/>
      </c>
      <c r="E626" s="0" t="n">
        <f aca="false">B626</f>
        <v>6.84726979593401</v>
      </c>
    </row>
    <row r="627" customFormat="false" ht="12.75" hidden="false" customHeight="true" outlineLevel="0" collapsed="false">
      <c r="A627" s="0" t="n">
        <f aca="false">'Solutions&amp;Grade'!A627</f>
        <v>625</v>
      </c>
      <c r="B627" s="0" t="n">
        <f aca="false">'Solutions&amp;Grade'!B627</f>
        <v>7.02107985196044</v>
      </c>
      <c r="C627" s="0" t="n">
        <f aca="false">ABS(B627-I$3)/I$4</f>
        <v>0.163709798238151</v>
      </c>
      <c r="D627" s="0" t="str">
        <f aca="false">IF(C627&gt;I$5,"Outlier","")</f>
        <v/>
      </c>
      <c r="E627" s="0" t="n">
        <f aca="false">B627</f>
        <v>7.02107985196044</v>
      </c>
    </row>
    <row r="628" customFormat="false" ht="12.75" hidden="false" customHeight="true" outlineLevel="0" collapsed="false">
      <c r="A628" s="0" t="n">
        <f aca="false">'Solutions&amp;Grade'!A628</f>
        <v>626</v>
      </c>
      <c r="B628" s="0" t="n">
        <f aca="false">'Solutions&amp;Grade'!B628</f>
        <v>7.28286605739426</v>
      </c>
      <c r="C628" s="0" t="n">
        <f aca="false">ABS(B628-I$3)/I$4</f>
        <v>0.553634006191719</v>
      </c>
      <c r="D628" s="0" t="str">
        <f aca="false">IF(C628&gt;I$5,"Outlier","")</f>
        <v/>
      </c>
      <c r="E628" s="0" t="n">
        <f aca="false">B628</f>
        <v>7.28286605739426</v>
      </c>
    </row>
    <row r="629" customFormat="false" ht="12.75" hidden="false" customHeight="true" outlineLevel="0" collapsed="false">
      <c r="A629" s="0" t="n">
        <f aca="false">'Solutions&amp;Grade'!A629</f>
        <v>627</v>
      </c>
      <c r="B629" s="0" t="n">
        <f aca="false">'Solutions&amp;Grade'!B629</f>
        <v>7.25811635689159</v>
      </c>
      <c r="C629" s="0" t="n">
        <f aca="false">ABS(B629-I$3)/I$4</f>
        <v>0.485815137402712</v>
      </c>
      <c r="D629" s="0" t="str">
        <f aca="false">IF(C629&gt;I$5,"Outlier","")</f>
        <v/>
      </c>
      <c r="E629" s="0" t="n">
        <f aca="false">B629</f>
        <v>7.25811635689159</v>
      </c>
    </row>
    <row r="630" customFormat="false" ht="12.75" hidden="false" customHeight="true" outlineLevel="0" collapsed="false">
      <c r="A630" s="0" t="n">
        <f aca="false">'Solutions&amp;Grade'!A630</f>
        <v>628</v>
      </c>
      <c r="B630" s="0" t="n">
        <f aca="false">'Solutions&amp;Grade'!B630</f>
        <v>6.59910313576637</v>
      </c>
      <c r="C630" s="0" t="n">
        <f aca="false">ABS(B630-I$3)/I$4</f>
        <v>1.32000595400331</v>
      </c>
      <c r="D630" s="0" t="str">
        <f aca="false">IF(C630&gt;I$5,"Outlier","")</f>
        <v/>
      </c>
      <c r="E630" s="0" t="n">
        <f aca="false">B630</f>
        <v>6.59910313576637</v>
      </c>
    </row>
    <row r="631" customFormat="false" ht="12.75" hidden="false" customHeight="true" outlineLevel="0" collapsed="false">
      <c r="A631" s="0" t="n">
        <f aca="false">'Solutions&amp;Grade'!A631</f>
        <v>629</v>
      </c>
      <c r="B631" s="0" t="n">
        <f aca="false">'Solutions&amp;Grade'!B631</f>
        <v>7.86098111725168</v>
      </c>
      <c r="C631" s="0" t="n">
        <f aca="false">ABS(B631-I$3)/I$4</f>
        <v>2.1377788076685</v>
      </c>
      <c r="D631" s="0" t="str">
        <f aca="false">IF(C631&gt;I$5,"Outlier","")</f>
        <v/>
      </c>
      <c r="E631" s="0" t="n">
        <f aca="false">B631</f>
        <v>7.86098111725168</v>
      </c>
    </row>
    <row r="632" customFormat="false" ht="12.75" hidden="false" customHeight="true" outlineLevel="0" collapsed="false">
      <c r="A632" s="0" t="n">
        <f aca="false">'Solutions&amp;Grade'!A632</f>
        <v>630</v>
      </c>
      <c r="B632" s="0" t="n">
        <f aca="false">'Solutions&amp;Grade'!B632</f>
        <v>6.62636940454247</v>
      </c>
      <c r="C632" s="0" t="n">
        <f aca="false">ABS(B632-I$3)/I$4</f>
        <v>1.24529121132219</v>
      </c>
      <c r="D632" s="0" t="str">
        <f aca="false">IF(C632&gt;I$5,"Outlier","")</f>
        <v/>
      </c>
      <c r="E632" s="0" t="n">
        <f aca="false">B632</f>
        <v>6.62636940454247</v>
      </c>
    </row>
    <row r="633" customFormat="false" ht="12.75" hidden="false" customHeight="true" outlineLevel="0" collapsed="false">
      <c r="A633" s="0" t="n">
        <f aca="false">'Solutions&amp;Grade'!A633</f>
        <v>631</v>
      </c>
      <c r="B633" s="0" t="n">
        <f aca="false">'Solutions&amp;Grade'!B633</f>
        <v>6.96897517877124</v>
      </c>
      <c r="C633" s="0" t="n">
        <f aca="false">ABS(B633-I$3)/I$4</f>
        <v>0.306486475229864</v>
      </c>
      <c r="D633" s="0" t="str">
        <f aca="false">IF(C633&gt;I$5,"Outlier","")</f>
        <v/>
      </c>
      <c r="E633" s="0" t="n">
        <f aca="false">B633</f>
        <v>6.96897517877124</v>
      </c>
    </row>
    <row r="634" customFormat="false" ht="12.75" hidden="false" customHeight="true" outlineLevel="0" collapsed="false">
      <c r="A634" s="0" t="n">
        <f aca="false">'Solutions&amp;Grade'!A634</f>
        <v>632</v>
      </c>
      <c r="B634" s="0" t="n">
        <f aca="false">'Solutions&amp;Grade'!B634</f>
        <v>7.29649801101825</v>
      </c>
      <c r="C634" s="0" t="n">
        <f aca="false">ABS(B634-I$3)/I$4</f>
        <v>0.590988142015025</v>
      </c>
      <c r="D634" s="0" t="str">
        <f aca="false">IF(C634&gt;I$5,"Outlier","")</f>
        <v/>
      </c>
      <c r="E634" s="0" t="n">
        <f aca="false">B634</f>
        <v>7.29649801101825</v>
      </c>
    </row>
    <row r="635" customFormat="false" ht="12.75" hidden="false" customHeight="true" outlineLevel="0" collapsed="false">
      <c r="A635" s="0" t="n">
        <f aca="false">'Solutions&amp;Grade'!A635</f>
        <v>633</v>
      </c>
      <c r="B635" s="0" t="n">
        <f aca="false">'Solutions&amp;Grade'!B635</f>
        <v>7.32490075694461</v>
      </c>
      <c r="C635" s="0" t="n">
        <f aca="false">ABS(B635-I$3)/I$4</f>
        <v>0.668817047420126</v>
      </c>
      <c r="D635" s="0" t="str">
        <f aca="false">IF(C635&gt;I$5,"Outlier","")</f>
        <v/>
      </c>
      <c r="E635" s="0" t="n">
        <f aca="false">B635</f>
        <v>7.32490075694461</v>
      </c>
    </row>
    <row r="636" customFormat="false" ht="12.75" hidden="false" customHeight="true" outlineLevel="0" collapsed="false">
      <c r="A636" s="0" t="n">
        <f aca="false">'Solutions&amp;Grade'!A636</f>
        <v>634</v>
      </c>
      <c r="B636" s="0" t="n">
        <f aca="false">'Solutions&amp;Grade'!B636</f>
        <v>6.96548011639999</v>
      </c>
      <c r="C636" s="0" t="n">
        <f aca="false">ABS(B636-I$3)/I$4</f>
        <v>0.316063608348698</v>
      </c>
      <c r="D636" s="0" t="str">
        <f aca="false">IF(C636&gt;I$5,"Outlier","")</f>
        <v/>
      </c>
      <c r="E636" s="0" t="n">
        <f aca="false">B636</f>
        <v>6.96548011639999</v>
      </c>
    </row>
    <row r="637" customFormat="false" ht="12.75" hidden="false" customHeight="true" outlineLevel="0" collapsed="false">
      <c r="A637" s="0" t="n">
        <f aca="false">'Solutions&amp;Grade'!A637</f>
        <v>635</v>
      </c>
      <c r="B637" s="0" t="n">
        <f aca="false">'Solutions&amp;Grade'!B637</f>
        <v>6.74991664963676</v>
      </c>
      <c r="C637" s="0" t="n">
        <f aca="false">ABS(B637-I$3)/I$4</f>
        <v>0.906748350838383</v>
      </c>
      <c r="D637" s="0" t="str">
        <f aca="false">IF(C637&gt;I$5,"Outlier","")</f>
        <v/>
      </c>
      <c r="E637" s="0" t="n">
        <f aca="false">B637</f>
        <v>6.74991664963676</v>
      </c>
    </row>
    <row r="638" customFormat="false" ht="12.75" hidden="false" customHeight="true" outlineLevel="0" collapsed="false">
      <c r="A638" s="0" t="n">
        <f aca="false">'Solutions&amp;Grade'!A638</f>
        <v>636</v>
      </c>
      <c r="B638" s="0" t="n">
        <f aca="false">'Solutions&amp;Grade'!B638</f>
        <v>7.20013769968812</v>
      </c>
      <c r="C638" s="0" t="n">
        <f aca="false">ABS(B638-I$3)/I$4</f>
        <v>0.326942631247755</v>
      </c>
      <c r="D638" s="0" t="str">
        <f aca="false">IF(C638&gt;I$5,"Outlier","")</f>
        <v/>
      </c>
      <c r="E638" s="0" t="n">
        <f aca="false">B638</f>
        <v>7.20013769968812</v>
      </c>
    </row>
    <row r="639" customFormat="false" ht="12.75" hidden="false" customHeight="true" outlineLevel="0" collapsed="false">
      <c r="A639" s="0" t="n">
        <f aca="false">'Solutions&amp;Grade'!A639</f>
        <v>637</v>
      </c>
      <c r="B639" s="0" t="n">
        <f aca="false">'Solutions&amp;Grade'!B639</f>
        <v>6.90314509968154</v>
      </c>
      <c r="C639" s="0" t="n">
        <f aca="false">ABS(B639-I$3)/I$4</f>
        <v>0.486873364989286</v>
      </c>
      <c r="D639" s="0" t="str">
        <f aca="false">IF(C639&gt;I$5,"Outlier","")</f>
        <v/>
      </c>
      <c r="E639" s="0" t="n">
        <f aca="false">B639</f>
        <v>6.90314509968154</v>
      </c>
    </row>
    <row r="640" customFormat="false" ht="12.75" hidden="false" customHeight="true" outlineLevel="0" collapsed="false">
      <c r="A640" s="0" t="n">
        <f aca="false">'Solutions&amp;Grade'!A640</f>
        <v>638</v>
      </c>
      <c r="B640" s="0" t="n">
        <f aca="false">'Solutions&amp;Grade'!B640</f>
        <v>6.75834161866933</v>
      </c>
      <c r="C640" s="0" t="n">
        <f aca="false">ABS(B640-I$3)/I$4</f>
        <v>0.883662339381001</v>
      </c>
      <c r="D640" s="0" t="str">
        <f aca="false">IF(C640&gt;I$5,"Outlier","")</f>
        <v/>
      </c>
      <c r="E640" s="0" t="n">
        <f aca="false">B640</f>
        <v>6.75834161866933</v>
      </c>
    </row>
    <row r="641" customFormat="false" ht="12.75" hidden="false" customHeight="true" outlineLevel="0" collapsed="false">
      <c r="A641" s="0" t="n">
        <f aca="false">'Solutions&amp;Grade'!A641</f>
        <v>639</v>
      </c>
      <c r="B641" s="0" t="n">
        <f aca="false">'Solutions&amp;Grade'!B641</f>
        <v>7.34349556561608</v>
      </c>
      <c r="C641" s="0" t="n">
        <f aca="false">ABS(B641-I$3)/I$4</f>
        <v>0.719770346402912</v>
      </c>
      <c r="D641" s="0" t="str">
        <f aca="false">IF(C641&gt;I$5,"Outlier","")</f>
        <v/>
      </c>
      <c r="E641" s="0" t="n">
        <f aca="false">B641</f>
        <v>7.34349556561608</v>
      </c>
    </row>
    <row r="642" customFormat="false" ht="12.75" hidden="false" customHeight="true" outlineLevel="0" collapsed="false">
      <c r="A642" s="0" t="n">
        <f aca="false">'Solutions&amp;Grade'!A642</f>
        <v>640</v>
      </c>
      <c r="B642" s="0" t="n">
        <f aca="false">'Solutions&amp;Grade'!B642</f>
        <v>6.79548152423675</v>
      </c>
      <c r="C642" s="0" t="n">
        <f aca="false">ABS(B642-I$3)/I$4</f>
        <v>0.781891961099437</v>
      </c>
      <c r="D642" s="0" t="str">
        <f aca="false">IF(C642&gt;I$5,"Outlier","")</f>
        <v/>
      </c>
      <c r="E642" s="0" t="n">
        <f aca="false">B642</f>
        <v>6.79548152423675</v>
      </c>
    </row>
    <row r="643" customFormat="false" ht="12.75" hidden="false" customHeight="true" outlineLevel="0" collapsed="false">
      <c r="A643" s="0" t="n">
        <f aca="false">'Solutions&amp;Grade'!A643</f>
        <v>641</v>
      </c>
      <c r="B643" s="0" t="n">
        <f aca="false">'Solutions&amp;Grade'!B643</f>
        <v>7.85416176179056</v>
      </c>
      <c r="C643" s="0" t="n">
        <f aca="false">ABS(B643-I$3)/I$4</f>
        <v>2.11909248161809</v>
      </c>
      <c r="D643" s="0" t="str">
        <f aca="false">IF(C643&gt;I$5,"Outlier","")</f>
        <v/>
      </c>
      <c r="E643" s="0" t="n">
        <f aca="false">B643</f>
        <v>7.85416176179056</v>
      </c>
    </row>
    <row r="644" customFormat="false" ht="12.75" hidden="false" customHeight="true" outlineLevel="0" collapsed="false">
      <c r="A644" s="0" t="n">
        <f aca="false">'Solutions&amp;Grade'!A644</f>
        <v>642</v>
      </c>
      <c r="B644" s="0" t="n">
        <f aca="false">'Solutions&amp;Grade'!B644</f>
        <v>6.64737845495009</v>
      </c>
      <c r="C644" s="0" t="n">
        <f aca="false">ABS(B644-I$3)/I$4</f>
        <v>1.18772243254759</v>
      </c>
      <c r="D644" s="0" t="str">
        <f aca="false">IF(C644&gt;I$5,"Outlier","")</f>
        <v/>
      </c>
      <c r="E644" s="0" t="n">
        <f aca="false">B644</f>
        <v>6.64737845495009</v>
      </c>
    </row>
    <row r="645" customFormat="false" ht="12.75" hidden="false" customHeight="true" outlineLevel="0" collapsed="false">
      <c r="A645" s="0" t="n">
        <f aca="false">'Solutions&amp;Grade'!A645</f>
        <v>643</v>
      </c>
      <c r="B645" s="0" t="n">
        <f aca="false">'Solutions&amp;Grade'!B645</f>
        <v>7.26426759752918</v>
      </c>
      <c r="C645" s="0" t="n">
        <f aca="false">ABS(B645-I$3)/I$4</f>
        <v>0.502670702246625</v>
      </c>
      <c r="D645" s="0" t="str">
        <f aca="false">IF(C645&gt;I$5,"Outlier","")</f>
        <v/>
      </c>
      <c r="E645" s="0" t="n">
        <f aca="false">B645</f>
        <v>7.26426759752918</v>
      </c>
    </row>
    <row r="646" customFormat="false" ht="12.75" hidden="false" customHeight="true" outlineLevel="0" collapsed="false">
      <c r="A646" s="0" t="n">
        <f aca="false">'Solutions&amp;Grade'!A646</f>
        <v>644</v>
      </c>
      <c r="B646" s="0" t="n">
        <f aca="false">'Solutions&amp;Grade'!B646</f>
        <v>6.45362198241429</v>
      </c>
      <c r="C646" s="0" t="n">
        <f aca="false">ABS(B646-I$3)/I$4</f>
        <v>1.71865187900721</v>
      </c>
      <c r="D646" s="0" t="str">
        <f aca="false">IF(C646&gt;I$5,"Outlier","")</f>
        <v/>
      </c>
      <c r="E646" s="0" t="n">
        <f aca="false">B646</f>
        <v>6.45362198241429</v>
      </c>
    </row>
    <row r="647" customFormat="false" ht="12.75" hidden="false" customHeight="true" outlineLevel="0" collapsed="false">
      <c r="A647" s="0" t="n">
        <f aca="false">'Solutions&amp;Grade'!A647</f>
        <v>645</v>
      </c>
      <c r="B647" s="0" t="n">
        <f aca="false">'Solutions&amp;Grade'!B647</f>
        <v>6.7117481503304</v>
      </c>
      <c r="C647" s="0" t="n">
        <f aca="false">ABS(B647-I$3)/I$4</f>
        <v>1.01133727085588</v>
      </c>
      <c r="D647" s="0" t="str">
        <f aca="false">IF(C647&gt;I$5,"Outlier","")</f>
        <v/>
      </c>
      <c r="E647" s="0" t="n">
        <f aca="false">B647</f>
        <v>6.7117481503304</v>
      </c>
    </row>
    <row r="648" customFormat="false" ht="12.75" hidden="false" customHeight="true" outlineLevel="0" collapsed="false">
      <c r="A648" s="0" t="n">
        <f aca="false">'Solutions&amp;Grade'!A648</f>
        <v>646</v>
      </c>
      <c r="B648" s="0" t="n">
        <f aca="false">'Solutions&amp;Grade'!B648</f>
        <v>6.69589623979192</v>
      </c>
      <c r="C648" s="0" t="n">
        <f aca="false">ABS(B648-I$3)/I$4</f>
        <v>1.05477450924785</v>
      </c>
      <c r="D648" s="0" t="str">
        <f aca="false">IF(C648&gt;I$5,"Outlier","")</f>
        <v/>
      </c>
      <c r="E648" s="0" t="n">
        <f aca="false">B648</f>
        <v>6.69589623979192</v>
      </c>
    </row>
    <row r="649" customFormat="false" ht="12.75" hidden="false" customHeight="true" outlineLevel="0" collapsed="false">
      <c r="A649" s="0" t="n">
        <f aca="false">'Solutions&amp;Grade'!A649</f>
        <v>647</v>
      </c>
      <c r="B649" s="0" t="n">
        <f aca="false">'Solutions&amp;Grade'!B649</f>
        <v>7.81697162050748</v>
      </c>
      <c r="C649" s="0" t="n">
        <f aca="false">ABS(B649-I$3)/I$4</f>
        <v>2.01718444795725</v>
      </c>
      <c r="D649" s="0" t="str">
        <f aca="false">IF(C649&gt;I$5,"Outlier","")</f>
        <v/>
      </c>
      <c r="E649" s="0" t="n">
        <f aca="false">B649</f>
        <v>7.81697162050748</v>
      </c>
    </row>
    <row r="650" customFormat="false" ht="12.75" hidden="false" customHeight="true" outlineLevel="0" collapsed="false">
      <c r="A650" s="0" t="n">
        <f aca="false">'Solutions&amp;Grade'!A650</f>
        <v>648</v>
      </c>
      <c r="B650" s="0" t="n">
        <f aca="false">'Solutions&amp;Grade'!B650</f>
        <v>6.8167527286096</v>
      </c>
      <c r="C650" s="0" t="n">
        <f aca="false">ABS(B650-I$3)/I$4</f>
        <v>0.723604830788879</v>
      </c>
      <c r="D650" s="0" t="str">
        <f aca="false">IF(C650&gt;I$5,"Outlier","")</f>
        <v/>
      </c>
      <c r="E650" s="0" t="n">
        <f aca="false">B650</f>
        <v>6.8167527286096</v>
      </c>
    </row>
    <row r="651" customFormat="false" ht="12.75" hidden="false" customHeight="true" outlineLevel="0" collapsed="false">
      <c r="A651" s="0" t="n">
        <f aca="false">'Solutions&amp;Grade'!A651</f>
        <v>649</v>
      </c>
      <c r="B651" s="0" t="n">
        <f aca="false">'Solutions&amp;Grade'!B651</f>
        <v>7.35879139442284</v>
      </c>
      <c r="C651" s="0" t="n">
        <f aca="false">ABS(B651-I$3)/I$4</f>
        <v>0.761683815487218</v>
      </c>
      <c r="D651" s="0" t="str">
        <f aca="false">IF(C651&gt;I$5,"Outlier","")</f>
        <v/>
      </c>
      <c r="E651" s="0" t="n">
        <f aca="false">B651</f>
        <v>7.35879139442284</v>
      </c>
    </row>
    <row r="652" customFormat="false" ht="12.75" hidden="false" customHeight="true" outlineLevel="0" collapsed="false">
      <c r="A652" s="0" t="n">
        <f aca="false">'Solutions&amp;Grade'!A652</f>
        <v>650</v>
      </c>
      <c r="B652" s="0" t="n">
        <f aca="false">'Solutions&amp;Grade'!B652</f>
        <v>7.27805990608584</v>
      </c>
      <c r="C652" s="0" t="n">
        <f aca="false">ABS(B652-I$3)/I$4</f>
        <v>0.540464240968475</v>
      </c>
      <c r="D652" s="0" t="str">
        <f aca="false">IF(C652&gt;I$5,"Outlier","")</f>
        <v/>
      </c>
      <c r="E652" s="0" t="n">
        <f aca="false">B652</f>
        <v>7.27805990608584</v>
      </c>
    </row>
    <row r="653" customFormat="false" ht="12.75" hidden="false" customHeight="true" outlineLevel="0" collapsed="false">
      <c r="A653" s="0" t="n">
        <f aca="false">'Solutions&amp;Grade'!A653</f>
        <v>651</v>
      </c>
      <c r="B653" s="0" t="n">
        <f aca="false">'Solutions&amp;Grade'!B653</f>
        <v>7.11386208820933</v>
      </c>
      <c r="C653" s="0" t="n">
        <f aca="false">ABS(B653-I$3)/I$4</f>
        <v>0.0905311088562257</v>
      </c>
      <c r="D653" s="0" t="str">
        <f aca="false">IF(C653&gt;I$5,"Outlier","")</f>
        <v/>
      </c>
      <c r="E653" s="0" t="n">
        <f aca="false">B653</f>
        <v>7.11386208820933</v>
      </c>
    </row>
    <row r="654" customFormat="false" ht="12.75" hidden="false" customHeight="true" outlineLevel="0" collapsed="false">
      <c r="A654" s="0" t="n">
        <f aca="false">'Solutions&amp;Grade'!A654</f>
        <v>652</v>
      </c>
      <c r="B654" s="0" t="n">
        <f aca="false">'Solutions&amp;Grade'!B654</f>
        <v>7.0051263040988</v>
      </c>
      <c r="C654" s="0" t="n">
        <f aca="false">ABS(B654-I$3)/I$4</f>
        <v>0.207425542153133</v>
      </c>
      <c r="D654" s="0" t="str">
        <f aca="false">IF(C654&gt;I$5,"Outlier","")</f>
        <v/>
      </c>
      <c r="E654" s="0" t="n">
        <f aca="false">B654</f>
        <v>7.0051263040988</v>
      </c>
    </row>
    <row r="655" customFormat="false" ht="12.75" hidden="false" customHeight="true" outlineLevel="0" collapsed="false">
      <c r="A655" s="0" t="n">
        <f aca="false">'Solutions&amp;Grade'!A655</f>
        <v>653</v>
      </c>
      <c r="B655" s="0" t="n">
        <f aca="false">'Solutions&amp;Grade'!B655</f>
        <v>7.22905516170723</v>
      </c>
      <c r="C655" s="0" t="n">
        <f aca="false">ABS(B655-I$3)/I$4</f>
        <v>0.406181956272027</v>
      </c>
      <c r="D655" s="0" t="str">
        <f aca="false">IF(C655&gt;I$5,"Outlier","")</f>
        <v/>
      </c>
      <c r="E655" s="0" t="n">
        <f aca="false">B655</f>
        <v>7.22905516170723</v>
      </c>
    </row>
    <row r="656" customFormat="false" ht="12.75" hidden="false" customHeight="true" outlineLevel="0" collapsed="false">
      <c r="A656" s="0" t="n">
        <f aca="false">'Solutions&amp;Grade'!A656</f>
        <v>654</v>
      </c>
      <c r="B656" s="0" t="n">
        <f aca="false">'Solutions&amp;Grade'!B656</f>
        <v>6.97333481975244</v>
      </c>
      <c r="C656" s="0" t="n">
        <f aca="false">ABS(B656-I$3)/I$4</f>
        <v>0.294540232905081</v>
      </c>
      <c r="D656" s="0" t="str">
        <f aca="false">IF(C656&gt;I$5,"Outlier","")</f>
        <v/>
      </c>
      <c r="E656" s="0" t="n">
        <f aca="false">B656</f>
        <v>6.97333481975244</v>
      </c>
    </row>
    <row r="657" customFormat="false" ht="12.75" hidden="false" customHeight="true" outlineLevel="0" collapsed="false">
      <c r="A657" s="0" t="n">
        <f aca="false">'Solutions&amp;Grade'!A657</f>
        <v>655</v>
      </c>
      <c r="B657" s="0" t="n">
        <f aca="false">'Solutions&amp;Grade'!B657</f>
        <v>7.60640288523575</v>
      </c>
      <c r="C657" s="0" t="n">
        <f aca="false">ABS(B657-I$3)/I$4</f>
        <v>1.44018621612341</v>
      </c>
      <c r="D657" s="0" t="str">
        <f aca="false">IF(C657&gt;I$5,"Outlier","")</f>
        <v/>
      </c>
      <c r="E657" s="0" t="n">
        <f aca="false">B657</f>
        <v>7.60640288523575</v>
      </c>
    </row>
    <row r="658" customFormat="false" ht="12.75" hidden="false" customHeight="true" outlineLevel="0" collapsed="false">
      <c r="A658" s="0" t="n">
        <f aca="false">'Solutions&amp;Grade'!A658</f>
        <v>656</v>
      </c>
      <c r="B658" s="0" t="n">
        <f aca="false">'Solutions&amp;Grade'!B658</f>
        <v>6.71509503708797</v>
      </c>
      <c r="C658" s="0" t="n">
        <f aca="false">ABS(B658-I$3)/I$4</f>
        <v>1.00216616699389</v>
      </c>
      <c r="D658" s="0" t="str">
        <f aca="false">IF(C658&gt;I$5,"Outlier","")</f>
        <v/>
      </c>
      <c r="E658" s="0" t="n">
        <f aca="false">B658</f>
        <v>6.71509503708797</v>
      </c>
    </row>
    <row r="659" customFormat="false" ht="12.75" hidden="false" customHeight="true" outlineLevel="0" collapsed="false">
      <c r="A659" s="0" t="n">
        <f aca="false">'Solutions&amp;Grade'!A659</f>
        <v>657</v>
      </c>
      <c r="B659" s="0" t="n">
        <f aca="false">'Solutions&amp;Grade'!B659</f>
        <v>6.76220409523679</v>
      </c>
      <c r="C659" s="0" t="n">
        <f aca="false">ABS(B659-I$3)/I$4</f>
        <v>0.873078421749316</v>
      </c>
      <c r="D659" s="0" t="str">
        <f aca="false">IF(C659&gt;I$5,"Outlier","")</f>
        <v/>
      </c>
      <c r="E659" s="0" t="n">
        <f aca="false">B659</f>
        <v>6.76220409523679</v>
      </c>
    </row>
    <row r="660" customFormat="false" ht="12.75" hidden="false" customHeight="true" outlineLevel="0" collapsed="false">
      <c r="A660" s="0" t="n">
        <f aca="false">'Solutions&amp;Grade'!A660</f>
        <v>658</v>
      </c>
      <c r="B660" s="0" t="n">
        <f aca="false">'Solutions&amp;Grade'!B660</f>
        <v>6.94838731990149</v>
      </c>
      <c r="C660" s="0" t="n">
        <f aca="false">ABS(B660-I$3)/I$4</f>
        <v>0.362901109386099</v>
      </c>
      <c r="D660" s="0" t="str">
        <f aca="false">IF(C660&gt;I$5,"Outlier","")</f>
        <v/>
      </c>
      <c r="E660" s="0" t="n">
        <f aca="false">B660</f>
        <v>6.94838731990149</v>
      </c>
    </row>
    <row r="661" customFormat="false" ht="12.75" hidden="false" customHeight="true" outlineLevel="0" collapsed="false">
      <c r="A661" s="0" t="n">
        <f aca="false">'Solutions&amp;Grade'!A661</f>
        <v>659</v>
      </c>
      <c r="B661" s="0" t="n">
        <f aca="false">'Solutions&amp;Grade'!B661</f>
        <v>7.10848190338258</v>
      </c>
      <c r="C661" s="0" t="n">
        <f aca="false">ABS(B661-I$3)/I$4</f>
        <v>0.0757883830286377</v>
      </c>
      <c r="D661" s="0" t="str">
        <f aca="false">IF(C661&gt;I$5,"Outlier","")</f>
        <v/>
      </c>
      <c r="E661" s="0" t="n">
        <f aca="false">B661</f>
        <v>7.10848190338258</v>
      </c>
    </row>
    <row r="662" customFormat="false" ht="12.75" hidden="false" customHeight="true" outlineLevel="0" collapsed="false">
      <c r="A662" s="0" t="n">
        <f aca="false">'Solutions&amp;Grade'!A662</f>
        <v>660</v>
      </c>
      <c r="B662" s="0" t="n">
        <f aca="false">'Solutions&amp;Grade'!B662</f>
        <v>7.07831704644806</v>
      </c>
      <c r="C662" s="0" t="n">
        <f aca="false">ABS(B662-I$3)/I$4</f>
        <v>0.0068690404121194</v>
      </c>
      <c r="D662" s="0" t="str">
        <f aca="false">IF(C662&gt;I$5,"Outlier","")</f>
        <v/>
      </c>
      <c r="E662" s="0" t="n">
        <f aca="false">B662</f>
        <v>7.07831704644806</v>
      </c>
    </row>
    <row r="663" customFormat="false" ht="12.75" hidden="false" customHeight="true" outlineLevel="0" collapsed="false">
      <c r="A663" s="0" t="n">
        <f aca="false">'Solutions&amp;Grade'!A663</f>
        <v>661</v>
      </c>
      <c r="B663" s="0" t="n">
        <f aca="false">'Solutions&amp;Grade'!B663</f>
        <v>6.98656786909166</v>
      </c>
      <c r="C663" s="0" t="n">
        <f aca="false">ABS(B663-I$3)/I$4</f>
        <v>0.258279170403805</v>
      </c>
      <c r="D663" s="0" t="str">
        <f aca="false">IF(C663&gt;I$5,"Outlier","")</f>
        <v/>
      </c>
      <c r="E663" s="0" t="n">
        <f aca="false">B663</f>
        <v>6.98656786909166</v>
      </c>
    </row>
    <row r="664" customFormat="false" ht="12.75" hidden="false" customHeight="true" outlineLevel="0" collapsed="false">
      <c r="A664" s="0" t="n">
        <f aca="false">'Solutions&amp;Grade'!A664</f>
        <v>662</v>
      </c>
      <c r="B664" s="0" t="n">
        <f aca="false">'Solutions&amp;Grade'!B664</f>
        <v>6.93226002772638</v>
      </c>
      <c r="C664" s="0" t="n">
        <f aca="false">ABS(B664-I$3)/I$4</f>
        <v>0.407092945639924</v>
      </c>
      <c r="D664" s="0" t="str">
        <f aca="false">IF(C664&gt;I$5,"Outlier","")</f>
        <v/>
      </c>
      <c r="E664" s="0" t="n">
        <f aca="false">B664</f>
        <v>6.93226002772638</v>
      </c>
    </row>
    <row r="665" customFormat="false" ht="12.75" hidden="false" customHeight="true" outlineLevel="0" collapsed="false">
      <c r="A665" s="0" t="n">
        <f aca="false">'Solutions&amp;Grade'!A665</f>
        <v>663</v>
      </c>
      <c r="B665" s="0" t="n">
        <f aca="false">'Solutions&amp;Grade'!B665</f>
        <v>7.34662168901968</v>
      </c>
      <c r="C665" s="0" t="n">
        <f aca="false">ABS(B665-I$3)/I$4</f>
        <v>0.728336516846241</v>
      </c>
      <c r="D665" s="0" t="str">
        <f aca="false">IF(C665&gt;I$5,"Outlier","")</f>
        <v/>
      </c>
      <c r="E665" s="0" t="n">
        <f aca="false">B665</f>
        <v>7.34662168901968</v>
      </c>
    </row>
    <row r="666" customFormat="false" ht="12.75" hidden="false" customHeight="true" outlineLevel="0" collapsed="false">
      <c r="A666" s="0" t="n">
        <f aca="false">'Solutions&amp;Grade'!A666</f>
        <v>664</v>
      </c>
      <c r="B666" s="0" t="n">
        <f aca="false">'Solutions&amp;Grade'!B666</f>
        <v>6.92335376903859</v>
      </c>
      <c r="C666" s="0" t="n">
        <f aca="false">ABS(B666-I$3)/I$4</f>
        <v>0.431497781944237</v>
      </c>
      <c r="D666" s="0" t="str">
        <f aca="false">IF(C666&gt;I$5,"Outlier","")</f>
        <v/>
      </c>
      <c r="E666" s="0" t="n">
        <f aca="false">B666</f>
        <v>6.92335376903859</v>
      </c>
    </row>
    <row r="667" customFormat="false" ht="12.75" hidden="false" customHeight="true" outlineLevel="0" collapsed="false">
      <c r="A667" s="0" t="n">
        <f aca="false">'Solutions&amp;Grade'!A667</f>
        <v>665</v>
      </c>
      <c r="B667" s="0" t="n">
        <f aca="false">'Solutions&amp;Grade'!B667</f>
        <v>6.80988547849583</v>
      </c>
      <c r="C667" s="0" t="n">
        <f aca="false">ABS(B667-I$3)/I$4</f>
        <v>0.742422397262337</v>
      </c>
      <c r="D667" s="0" t="str">
        <f aca="false">IF(C667&gt;I$5,"Outlier","")</f>
        <v/>
      </c>
      <c r="E667" s="0" t="n">
        <f aca="false">B667</f>
        <v>6.80988547849583</v>
      </c>
    </row>
    <row r="668" customFormat="false" ht="12.75" hidden="false" customHeight="true" outlineLevel="0" collapsed="false">
      <c r="A668" s="0" t="n">
        <f aca="false">'Solutions&amp;Grade'!A668</f>
        <v>666</v>
      </c>
      <c r="B668" s="0" t="n">
        <f aca="false">'Solutions&amp;Grade'!B668</f>
        <v>7.0850792951946</v>
      </c>
      <c r="C668" s="0" t="n">
        <f aca="false">ABS(B668-I$3)/I$4</f>
        <v>0.0116608024201469</v>
      </c>
      <c r="D668" s="0" t="str">
        <f aca="false">IF(C668&gt;I$5,"Outlier","")</f>
        <v/>
      </c>
      <c r="E668" s="0" t="n">
        <f aca="false">B668</f>
        <v>7.0850792951946</v>
      </c>
    </row>
    <row r="669" customFormat="false" ht="12.75" hidden="false" customHeight="true" outlineLevel="0" collapsed="false">
      <c r="A669" s="0" t="n">
        <f aca="false">'Solutions&amp;Grade'!A669</f>
        <v>667</v>
      </c>
      <c r="B669" s="0" t="n">
        <f aca="false">'Solutions&amp;Grade'!B669</f>
        <v>6.78877087816601</v>
      </c>
      <c r="C669" s="0" t="n">
        <f aca="false">ABS(B669-I$3)/I$4</f>
        <v>0.800280402822657</v>
      </c>
      <c r="D669" s="0" t="str">
        <f aca="false">IF(C669&gt;I$5,"Outlier","")</f>
        <v/>
      </c>
      <c r="E669" s="0" t="n">
        <f aca="false">B669</f>
        <v>6.78877087816601</v>
      </c>
    </row>
    <row r="670" customFormat="false" ht="12.75" hidden="false" customHeight="true" outlineLevel="0" collapsed="false">
      <c r="A670" s="0" t="n">
        <f aca="false">'Solutions&amp;Grade'!A670</f>
        <v>668</v>
      </c>
      <c r="B670" s="0" t="n">
        <f aca="false">'Solutions&amp;Grade'!B670</f>
        <v>7.19936236042021</v>
      </c>
      <c r="C670" s="0" t="n">
        <f aca="false">ABS(B670-I$3)/I$4</f>
        <v>0.32481805474744</v>
      </c>
      <c r="D670" s="0" t="str">
        <f aca="false">IF(C670&gt;I$5,"Outlier","")</f>
        <v/>
      </c>
      <c r="E670" s="0" t="n">
        <f aca="false">B670</f>
        <v>7.19936236042021</v>
      </c>
    </row>
    <row r="671" customFormat="false" ht="12.75" hidden="false" customHeight="true" outlineLevel="0" collapsed="false">
      <c r="A671" s="0" t="n">
        <f aca="false">'Solutions&amp;Grade'!A671</f>
        <v>669</v>
      </c>
      <c r="B671" s="0" t="n">
        <f aca="false">'Solutions&amp;Grade'!B671</f>
        <v>7.4411228844215</v>
      </c>
      <c r="C671" s="0" t="n">
        <f aca="false">ABS(B671-I$3)/I$4</f>
        <v>0.987287697716785</v>
      </c>
      <c r="D671" s="0" t="str">
        <f aca="false">IF(C671&gt;I$5,"Outlier","")</f>
        <v/>
      </c>
      <c r="E671" s="0" t="n">
        <f aca="false">B671</f>
        <v>7.4411228844215</v>
      </c>
    </row>
    <row r="672" customFormat="false" ht="12.75" hidden="false" customHeight="true" outlineLevel="0" collapsed="false">
      <c r="A672" s="0" t="n">
        <f aca="false">'Solutions&amp;Grade'!A672</f>
        <v>670</v>
      </c>
      <c r="B672" s="0" t="n">
        <f aca="false">'Solutions&amp;Grade'!B672</f>
        <v>7.32057956168351</v>
      </c>
      <c r="C672" s="0" t="n">
        <f aca="false">ABS(B672-I$3)/I$4</f>
        <v>0.656976153652842</v>
      </c>
      <c r="D672" s="0" t="str">
        <f aca="false">IF(C672&gt;I$5,"Outlier","")</f>
        <v/>
      </c>
      <c r="E672" s="0" t="n">
        <f aca="false">B672</f>
        <v>7.32057956168351</v>
      </c>
    </row>
    <row r="673" customFormat="false" ht="12.75" hidden="false" customHeight="true" outlineLevel="0" collapsed="false">
      <c r="A673" s="0" t="n">
        <f aca="false">'Solutions&amp;Grade'!A673</f>
        <v>671</v>
      </c>
      <c r="B673" s="0" t="n">
        <f aca="false">'Solutions&amp;Grade'!B673</f>
        <v>6.99384422286464</v>
      </c>
      <c r="C673" s="0" t="n">
        <f aca="false">ABS(B673-I$3)/I$4</f>
        <v>0.238340582389849</v>
      </c>
      <c r="D673" s="0" t="str">
        <f aca="false">IF(C673&gt;I$5,"Outlier","")</f>
        <v/>
      </c>
      <c r="E673" s="0" t="n">
        <f aca="false">B673</f>
        <v>6.99384422286464</v>
      </c>
    </row>
    <row r="674" customFormat="false" ht="12.75" hidden="false" customHeight="true" outlineLevel="0" collapsed="false">
      <c r="A674" s="0" t="n">
        <f aca="false">'Solutions&amp;Grade'!A674</f>
        <v>672</v>
      </c>
      <c r="B674" s="0" t="n">
        <f aca="false">'Solutions&amp;Grade'!B674</f>
        <v>7.41445478691091</v>
      </c>
      <c r="C674" s="0" t="n">
        <f aca="false">ABS(B674-I$3)/I$4</f>
        <v>0.914212057640764</v>
      </c>
      <c r="D674" s="0" t="str">
        <f aca="false">IF(C674&gt;I$5,"Outlier","")</f>
        <v/>
      </c>
      <c r="E674" s="0" t="n">
        <f aca="false">B674</f>
        <v>7.41445478691091</v>
      </c>
    </row>
    <row r="675" customFormat="false" ht="12.75" hidden="false" customHeight="true" outlineLevel="0" collapsed="false">
      <c r="A675" s="0" t="n">
        <f aca="false">'Solutions&amp;Grade'!A675</f>
        <v>673</v>
      </c>
      <c r="B675" s="0" t="n">
        <f aca="false">'Solutions&amp;Grade'!B675</f>
        <v>7.73878636875383</v>
      </c>
      <c r="C675" s="0" t="n">
        <f aca="false">ABS(B675-I$3)/I$4</f>
        <v>1.80294204412117</v>
      </c>
      <c r="D675" s="0" t="str">
        <f aca="false">IF(C675&gt;I$5,"Outlier","")</f>
        <v/>
      </c>
      <c r="E675" s="0" t="n">
        <f aca="false">B675</f>
        <v>7.73878636875383</v>
      </c>
    </row>
    <row r="676" customFormat="false" ht="12.75" hidden="false" customHeight="true" outlineLevel="0" collapsed="false">
      <c r="A676" s="0" t="n">
        <f aca="false">'Solutions&amp;Grade'!A676</f>
        <v>674</v>
      </c>
      <c r="B676" s="0" t="n">
        <f aca="false">'Solutions&amp;Grade'!B676</f>
        <v>7.1357792512539</v>
      </c>
      <c r="C676" s="0" t="n">
        <f aca="false">ABS(B676-I$3)/I$4</f>
        <v>0.15058828831933</v>
      </c>
      <c r="D676" s="0" t="str">
        <f aca="false">IF(C676&gt;I$5,"Outlier","")</f>
        <v/>
      </c>
      <c r="E676" s="0" t="n">
        <f aca="false">B676</f>
        <v>7.1357792512539</v>
      </c>
    </row>
    <row r="677" customFormat="false" ht="12.75" hidden="false" customHeight="true" outlineLevel="0" collapsed="false">
      <c r="A677" s="0" t="n">
        <f aca="false">'Solutions&amp;Grade'!A677</f>
        <v>675</v>
      </c>
      <c r="B677" s="0" t="n">
        <f aca="false">'Solutions&amp;Grade'!B677</f>
        <v>6.77640662489584</v>
      </c>
      <c r="C677" s="0" t="n">
        <f aca="false">ABS(B677-I$3)/I$4</f>
        <v>0.834160799480917</v>
      </c>
      <c r="D677" s="0" t="str">
        <f aca="false">IF(C677&gt;I$5,"Outlier","")</f>
        <v/>
      </c>
      <c r="E677" s="0" t="n">
        <f aca="false">B677</f>
        <v>6.77640662489584</v>
      </c>
    </row>
    <row r="678" customFormat="false" ht="12.75" hidden="false" customHeight="true" outlineLevel="0" collapsed="false">
      <c r="A678" s="0" t="n">
        <f aca="false">'Solutions&amp;Grade'!A678</f>
        <v>676</v>
      </c>
      <c r="B678" s="0" t="n">
        <f aca="false">'Solutions&amp;Grade'!B678</f>
        <v>6.8226596363042</v>
      </c>
      <c r="C678" s="0" t="n">
        <f aca="false">ABS(B678-I$3)/I$4</f>
        <v>0.707418784503367</v>
      </c>
      <c r="D678" s="0" t="str">
        <f aca="false">IF(C678&gt;I$5,"Outlier","")</f>
        <v/>
      </c>
      <c r="E678" s="0" t="n">
        <f aca="false">B678</f>
        <v>6.8226596363042</v>
      </c>
    </row>
    <row r="679" customFormat="false" ht="12.75" hidden="false" customHeight="true" outlineLevel="0" collapsed="false">
      <c r="A679" s="0" t="n">
        <f aca="false">'Solutions&amp;Grade'!A679</f>
        <v>677</v>
      </c>
      <c r="B679" s="0" t="n">
        <f aca="false">'Solutions&amp;Grade'!B679</f>
        <v>7.24540998294012</v>
      </c>
      <c r="C679" s="0" t="n">
        <f aca="false">ABS(B679-I$3)/I$4</f>
        <v>0.450997265254907</v>
      </c>
      <c r="D679" s="0" t="str">
        <f aca="false">IF(C679&gt;I$5,"Outlier","")</f>
        <v/>
      </c>
      <c r="E679" s="0" t="n">
        <f aca="false">B679</f>
        <v>7.24540998294012</v>
      </c>
    </row>
    <row r="680" customFormat="false" ht="12.75" hidden="false" customHeight="true" outlineLevel="0" collapsed="false">
      <c r="A680" s="0" t="n">
        <f aca="false">'Solutions&amp;Grade'!A680</f>
        <v>678</v>
      </c>
      <c r="B680" s="0" t="n">
        <f aca="false">'Solutions&amp;Grade'!B680</f>
        <v>7.06776534390997</v>
      </c>
      <c r="C680" s="0" t="n">
        <f aca="false">ABS(B680-I$3)/I$4</f>
        <v>0.0357827046341947</v>
      </c>
      <c r="D680" s="0" t="str">
        <f aca="false">IF(C680&gt;I$5,"Outlier","")</f>
        <v/>
      </c>
      <c r="E680" s="0" t="n">
        <f aca="false">B680</f>
        <v>7.06776534390997</v>
      </c>
    </row>
    <row r="681" customFormat="false" ht="12.75" hidden="false" customHeight="true" outlineLevel="0" collapsed="false">
      <c r="A681" s="0" t="n">
        <f aca="false">'Solutions&amp;Grade'!A681</f>
        <v>679</v>
      </c>
      <c r="B681" s="0" t="n">
        <f aca="false">'Solutions&amp;Grade'!B681</f>
        <v>7.28659238678111</v>
      </c>
      <c r="C681" s="0" t="n">
        <f aca="false">ABS(B681-I$3)/I$4</f>
        <v>0.563844854752245</v>
      </c>
      <c r="D681" s="0" t="str">
        <f aca="false">IF(C681&gt;I$5,"Outlier","")</f>
        <v/>
      </c>
      <c r="E681" s="0" t="n">
        <f aca="false">B681</f>
        <v>7.28659238678111</v>
      </c>
    </row>
    <row r="682" customFormat="false" ht="12.75" hidden="false" customHeight="true" outlineLevel="0" collapsed="false">
      <c r="A682" s="0" t="n">
        <f aca="false">'Solutions&amp;Grade'!A682</f>
        <v>680</v>
      </c>
      <c r="B682" s="0" t="n">
        <f aca="false">'Solutions&amp;Grade'!B682</f>
        <v>7.02534871611387</v>
      </c>
      <c r="C682" s="0" t="n">
        <f aca="false">ABS(B682-I$3)/I$4</f>
        <v>0.152012301621243</v>
      </c>
      <c r="D682" s="0" t="str">
        <f aca="false">IF(C682&gt;I$5,"Outlier","")</f>
        <v/>
      </c>
      <c r="E682" s="0" t="n">
        <f aca="false">B682</f>
        <v>7.02534871611387</v>
      </c>
    </row>
    <row r="683" customFormat="false" ht="12.75" hidden="false" customHeight="true" outlineLevel="0" collapsed="false">
      <c r="A683" s="0" t="n">
        <f aca="false">'Solutions&amp;Grade'!A683</f>
        <v>681</v>
      </c>
      <c r="B683" s="0" t="n">
        <f aca="false">'Solutions&amp;Grade'!B683</f>
        <v>7.44977347136433</v>
      </c>
      <c r="C683" s="0" t="n">
        <f aca="false">ABS(B683-I$3)/I$4</f>
        <v>1.0109919449969</v>
      </c>
      <c r="D683" s="0" t="str">
        <f aca="false">IF(C683&gt;I$5,"Outlier","")</f>
        <v/>
      </c>
      <c r="E683" s="0" t="n">
        <f aca="false">B683</f>
        <v>7.44977347136433</v>
      </c>
    </row>
    <row r="684" customFormat="false" ht="12.75" hidden="false" customHeight="true" outlineLevel="0" collapsed="false">
      <c r="A684" s="0" t="n">
        <f aca="false">'Solutions&amp;Grade'!A684</f>
        <v>682</v>
      </c>
      <c r="B684" s="0" t="n">
        <f aca="false">'Solutions&amp;Grade'!B684</f>
        <v>6.79567116366051</v>
      </c>
      <c r="C684" s="0" t="n">
        <f aca="false">ABS(B684-I$3)/I$4</f>
        <v>0.781372313146678</v>
      </c>
      <c r="D684" s="0" t="str">
        <f aca="false">IF(C684&gt;I$5,"Outlier","")</f>
        <v/>
      </c>
      <c r="E684" s="0" t="n">
        <f aca="false">B684</f>
        <v>6.79567116366051</v>
      </c>
    </row>
    <row r="685" customFormat="false" ht="12.75" hidden="false" customHeight="true" outlineLevel="0" collapsed="false">
      <c r="A685" s="0" t="n">
        <f aca="false">'Solutions&amp;Grade'!A685</f>
        <v>683</v>
      </c>
      <c r="B685" s="0" t="n">
        <f aca="false">'Solutions&amp;Grade'!B685</f>
        <v>7.13909856730753</v>
      </c>
      <c r="C685" s="0" t="n">
        <f aca="false">ABS(B685-I$3)/I$4</f>
        <v>0.159683843228612</v>
      </c>
      <c r="D685" s="0" t="str">
        <f aca="false">IF(C685&gt;I$5,"Outlier","")</f>
        <v/>
      </c>
      <c r="E685" s="0" t="n">
        <f aca="false">B685</f>
        <v>7.13909856730753</v>
      </c>
    </row>
    <row r="686" customFormat="false" ht="12.75" hidden="false" customHeight="true" outlineLevel="0" collapsed="false">
      <c r="A686" s="0" t="n">
        <f aca="false">'Solutions&amp;Grade'!A686</f>
        <v>684</v>
      </c>
      <c r="B686" s="0" t="n">
        <f aca="false">'Solutions&amp;Grade'!B686</f>
        <v>7.36214655521227</v>
      </c>
      <c r="C686" s="0" t="n">
        <f aca="false">ABS(B686-I$3)/I$4</f>
        <v>0.770877591764216</v>
      </c>
      <c r="D686" s="0" t="str">
        <f aca="false">IF(C686&gt;I$5,"Outlier","")</f>
        <v/>
      </c>
      <c r="E686" s="0" t="n">
        <f aca="false">B686</f>
        <v>7.36214655521227</v>
      </c>
    </row>
    <row r="687" customFormat="false" ht="12.75" hidden="false" customHeight="true" outlineLevel="0" collapsed="false">
      <c r="A687" s="0" t="n">
        <f aca="false">'Solutions&amp;Grade'!A687</f>
        <v>685</v>
      </c>
      <c r="B687" s="0" t="n">
        <f aca="false">'Solutions&amp;Grade'!B687</f>
        <v>7.18237738798606</v>
      </c>
      <c r="C687" s="0" t="n">
        <f aca="false">ABS(B687-I$3)/I$4</f>
        <v>0.278276012076194</v>
      </c>
      <c r="D687" s="0" t="str">
        <f aca="false">IF(C687&gt;I$5,"Outlier","")</f>
        <v/>
      </c>
      <c r="E687" s="0" t="n">
        <f aca="false">B687</f>
        <v>7.18237738798606</v>
      </c>
    </row>
    <row r="688" customFormat="false" ht="12.75" hidden="false" customHeight="true" outlineLevel="0" collapsed="false">
      <c r="A688" s="0" t="n">
        <f aca="false">'Solutions&amp;Grade'!A688</f>
        <v>686</v>
      </c>
      <c r="B688" s="0" t="n">
        <f aca="false">'Solutions&amp;Grade'!B688</f>
        <v>6.97328079586821</v>
      </c>
      <c r="C688" s="0" t="n">
        <f aca="false">ABS(B688-I$3)/I$4</f>
        <v>0.29468826858395</v>
      </c>
      <c r="D688" s="0" t="str">
        <f aca="false">IF(C688&gt;I$5,"Outlier","")</f>
        <v/>
      </c>
      <c r="E688" s="0" t="n">
        <f aca="false">B688</f>
        <v>6.97328079586821</v>
      </c>
    </row>
    <row r="689" customFormat="false" ht="12.75" hidden="false" customHeight="true" outlineLevel="0" collapsed="false">
      <c r="A689" s="0" t="n">
        <f aca="false">'Solutions&amp;Grade'!A689</f>
        <v>687</v>
      </c>
      <c r="B689" s="0" t="n">
        <f aca="false">'Solutions&amp;Grade'!B689</f>
        <v>6.98290706837765</v>
      </c>
      <c r="C689" s="0" t="n">
        <f aca="false">ABS(B689-I$3)/I$4</f>
        <v>0.268310457984808</v>
      </c>
      <c r="D689" s="0" t="str">
        <f aca="false">IF(C689&gt;I$5,"Outlier","")</f>
        <v/>
      </c>
      <c r="E689" s="0" t="n">
        <f aca="false">B689</f>
        <v>6.98290706837765</v>
      </c>
    </row>
    <row r="690" customFormat="false" ht="12.75" hidden="false" customHeight="true" outlineLevel="0" collapsed="false">
      <c r="A690" s="0" t="n">
        <f aca="false">'Solutions&amp;Grade'!A690</f>
        <v>688</v>
      </c>
      <c r="B690" s="0" t="n">
        <f aca="false">'Solutions&amp;Grade'!B690</f>
        <v>7.07042536845272</v>
      </c>
      <c r="C690" s="0" t="n">
        <f aca="false">ABS(B690-I$3)/I$4</f>
        <v>0.0284937333829681</v>
      </c>
      <c r="D690" s="0" t="str">
        <f aca="false">IF(C690&gt;I$5,"Outlier","")</f>
        <v/>
      </c>
      <c r="E690" s="0" t="n">
        <f aca="false">B690</f>
        <v>7.07042536845272</v>
      </c>
    </row>
    <row r="691" customFormat="false" ht="12.75" hidden="false" customHeight="true" outlineLevel="0" collapsed="false">
      <c r="A691" s="0" t="n">
        <f aca="false">'Solutions&amp;Grade'!A691</f>
        <v>689</v>
      </c>
      <c r="B691" s="0" t="n">
        <f aca="false">'Solutions&amp;Grade'!B691</f>
        <v>7.25226254108672</v>
      </c>
      <c r="C691" s="0" t="n">
        <f aca="false">ABS(B691-I$3)/I$4</f>
        <v>0.469774572954565</v>
      </c>
      <c r="D691" s="0" t="str">
        <f aca="false">IF(C691&gt;I$5,"Outlier","")</f>
        <v/>
      </c>
      <c r="E691" s="0" t="n">
        <f aca="false">B691</f>
        <v>7.25226254108672</v>
      </c>
    </row>
    <row r="692" customFormat="false" ht="12.75" hidden="false" customHeight="true" outlineLevel="0" collapsed="false">
      <c r="A692" s="0" t="n">
        <f aca="false">'Solutions&amp;Grade'!A692</f>
        <v>690</v>
      </c>
      <c r="B692" s="0" t="n">
        <f aca="false">'Solutions&amp;Grade'!B692</f>
        <v>6.80050368655927</v>
      </c>
      <c r="C692" s="0" t="n">
        <f aca="false">ABS(B692-I$3)/I$4</f>
        <v>0.768130284769187</v>
      </c>
      <c r="D692" s="0" t="str">
        <f aca="false">IF(C692&gt;I$5,"Outlier","")</f>
        <v/>
      </c>
      <c r="E692" s="0" t="n">
        <f aca="false">B692</f>
        <v>6.80050368655927</v>
      </c>
    </row>
    <row r="693" customFormat="false" ht="12.75" hidden="false" customHeight="true" outlineLevel="0" collapsed="false">
      <c r="A693" s="0" t="n">
        <f aca="false">'Solutions&amp;Grade'!A693</f>
        <v>691</v>
      </c>
      <c r="B693" s="0" t="n">
        <f aca="false">'Solutions&amp;Grade'!B693</f>
        <v>6.1098859694387</v>
      </c>
      <c r="C693" s="0" t="n">
        <f aca="false">ABS(B693-I$3)/I$4</f>
        <v>2.66055368341605</v>
      </c>
      <c r="D693" s="0" t="str">
        <f aca="false">IF(C693&gt;I$5,"Outlier","")</f>
        <v/>
      </c>
      <c r="E693" s="0" t="n">
        <f aca="false">B693</f>
        <v>6.1098859694387</v>
      </c>
    </row>
    <row r="694" customFormat="false" ht="12.75" hidden="false" customHeight="true" outlineLevel="0" collapsed="false">
      <c r="A694" s="0" t="n">
        <f aca="false">'Solutions&amp;Grade'!A694</f>
        <v>692</v>
      </c>
      <c r="B694" s="0" t="n">
        <f aca="false">'Solutions&amp;Grade'!B694</f>
        <v>6.81961580145361</v>
      </c>
      <c r="C694" s="0" t="n">
        <f aca="false">ABS(B694-I$3)/I$4</f>
        <v>0.715759468719948</v>
      </c>
      <c r="D694" s="0" t="str">
        <f aca="false">IF(C694&gt;I$5,"Outlier","")</f>
        <v/>
      </c>
      <c r="E694" s="0" t="n">
        <f aca="false">B694</f>
        <v>6.81961580145361</v>
      </c>
    </row>
    <row r="695" customFormat="false" ht="12.75" hidden="false" customHeight="true" outlineLevel="0" collapsed="false">
      <c r="A695" s="0" t="n">
        <f aca="false">'Solutions&amp;Grade'!A695</f>
        <v>693</v>
      </c>
      <c r="B695" s="0" t="n">
        <f aca="false">'Solutions&amp;Grade'!B695</f>
        <v>6.6867413349166</v>
      </c>
      <c r="C695" s="0" t="n">
        <f aca="false">ABS(B695-I$3)/I$4</f>
        <v>1.07986068321783</v>
      </c>
      <c r="D695" s="0" t="str">
        <f aca="false">IF(C695&gt;I$5,"Outlier","")</f>
        <v/>
      </c>
      <c r="E695" s="0" t="n">
        <f aca="false">B695</f>
        <v>6.6867413349166</v>
      </c>
    </row>
    <row r="696" customFormat="false" ht="12.75" hidden="false" customHeight="true" outlineLevel="0" collapsed="false">
      <c r="A696" s="0" t="n">
        <f aca="false">'Solutions&amp;Grade'!A696</f>
        <v>694</v>
      </c>
      <c r="B696" s="0" t="n">
        <f aca="false">'Solutions&amp;Grade'!B696</f>
        <v>6.80609898899219</v>
      </c>
      <c r="C696" s="0" t="n">
        <f aca="false">ABS(B696-I$3)/I$4</f>
        <v>0.752798095941611</v>
      </c>
      <c r="D696" s="0" t="str">
        <f aca="false">IF(C696&gt;I$5,"Outlier","")</f>
        <v/>
      </c>
      <c r="E696" s="0" t="n">
        <f aca="false">B696</f>
        <v>6.80609898899219</v>
      </c>
    </row>
    <row r="697" customFormat="false" ht="12.75" hidden="false" customHeight="true" outlineLevel="0" collapsed="false">
      <c r="A697" s="0" t="n">
        <f aca="false">'Solutions&amp;Grade'!A697</f>
        <v>695</v>
      </c>
      <c r="B697" s="0" t="n">
        <f aca="false">'Solutions&amp;Grade'!B697</f>
        <v>7.94208422048945</v>
      </c>
      <c r="C697" s="0" t="n">
        <f aca="false">ABS(B697-I$3)/I$4</f>
        <v>2.36001667742654</v>
      </c>
      <c r="D697" s="0" t="str">
        <f aca="false">IF(C697&gt;I$5,"Outlier","")</f>
        <v/>
      </c>
      <c r="E697" s="0" t="n">
        <f aca="false">B697</f>
        <v>7.94208422048945</v>
      </c>
    </row>
    <row r="698" customFormat="false" ht="12.75" hidden="false" customHeight="true" outlineLevel="0" collapsed="false">
      <c r="A698" s="0" t="n">
        <f aca="false">'Solutions&amp;Grade'!A698</f>
        <v>696</v>
      </c>
      <c r="B698" s="0" t="n">
        <f aca="false">'Solutions&amp;Grade'!B698</f>
        <v>7.02292182998859</v>
      </c>
      <c r="C698" s="0" t="n">
        <f aca="false">ABS(B698-I$3)/I$4</f>
        <v>0.158662429435047</v>
      </c>
      <c r="D698" s="0" t="str">
        <f aca="false">IF(C698&gt;I$5,"Outlier","")</f>
        <v/>
      </c>
      <c r="E698" s="0" t="n">
        <f aca="false">B698</f>
        <v>7.02292182998859</v>
      </c>
    </row>
    <row r="699" customFormat="false" ht="12.75" hidden="false" customHeight="true" outlineLevel="0" collapsed="false">
      <c r="A699" s="0" t="n">
        <f aca="false">'Solutions&amp;Grade'!A699</f>
        <v>697</v>
      </c>
      <c r="B699" s="0" t="n">
        <f aca="false">'Solutions&amp;Grade'!B699</f>
        <v>7.25416318173124</v>
      </c>
      <c r="C699" s="0" t="n">
        <f aca="false">ABS(B699-I$3)/I$4</f>
        <v>0.474982688441547</v>
      </c>
      <c r="D699" s="0" t="str">
        <f aca="false">IF(C699&gt;I$5,"Outlier","")</f>
        <v/>
      </c>
      <c r="E699" s="0" t="n">
        <f aca="false">B699</f>
        <v>7.25416318173124</v>
      </c>
    </row>
    <row r="700" customFormat="false" ht="12.75" hidden="false" customHeight="true" outlineLevel="0" collapsed="false">
      <c r="A700" s="0" t="n">
        <f aca="false">'Solutions&amp;Grade'!A700</f>
        <v>698</v>
      </c>
      <c r="B700" s="0" t="n">
        <f aca="false">'Solutions&amp;Grade'!B700</f>
        <v>6.52131586439418</v>
      </c>
      <c r="C700" s="0" t="n">
        <f aca="false">ABS(B700-I$3)/I$4</f>
        <v>1.53315781618748</v>
      </c>
      <c r="D700" s="0" t="str">
        <f aca="false">IF(C700&gt;I$5,"Outlier","")</f>
        <v/>
      </c>
      <c r="E700" s="0" t="n">
        <f aca="false">B700</f>
        <v>6.52131586439418</v>
      </c>
    </row>
    <row r="701" customFormat="false" ht="12.75" hidden="false" customHeight="true" outlineLevel="0" collapsed="false">
      <c r="A701" s="0" t="n">
        <f aca="false">'Solutions&amp;Grade'!A701</f>
        <v>699</v>
      </c>
      <c r="B701" s="0" t="n">
        <f aca="false">'Solutions&amp;Grade'!B701</f>
        <v>5.68466244021739</v>
      </c>
      <c r="C701" s="0" t="n">
        <f aca="false">ABS(B701-I$3)/I$4</f>
        <v>3.82574672206079</v>
      </c>
      <c r="D701" s="0" t="str">
        <f aca="false">IF(C701&gt;I$5,"Outlier","")</f>
        <v>Outlier</v>
      </c>
    </row>
    <row r="702" customFormat="false" ht="12.75" hidden="false" customHeight="true" outlineLevel="0" collapsed="false">
      <c r="A702" s="0" t="n">
        <f aca="false">'Solutions&amp;Grade'!A702</f>
        <v>700</v>
      </c>
      <c r="B702" s="0" t="n">
        <f aca="false">'Solutions&amp;Grade'!B702</f>
        <v>7.06542351968343</v>
      </c>
      <c r="C702" s="0" t="n">
        <f aca="false">ABS(B702-I$3)/I$4</f>
        <v>0.0421997467284729</v>
      </c>
      <c r="D702" s="0" t="str">
        <f aca="false">IF(C702&gt;I$5,"Outlier","")</f>
        <v/>
      </c>
      <c r="E702" s="0" t="n">
        <f aca="false">B702</f>
        <v>7.06542351968343</v>
      </c>
    </row>
    <row r="703" customFormat="false" ht="12.75" hidden="false" customHeight="true" outlineLevel="0" collapsed="false">
      <c r="A703" s="0" t="n">
        <f aca="false">'Solutions&amp;Grade'!A703</f>
        <v>701</v>
      </c>
      <c r="B703" s="0" t="n">
        <f aca="false">'Solutions&amp;Grade'!B703</f>
        <v>7.35373804605289</v>
      </c>
      <c r="C703" s="0" t="n">
        <f aca="false">ABS(B703-I$3)/I$4</f>
        <v>0.74783668347809</v>
      </c>
      <c r="D703" s="0" t="str">
        <f aca="false">IF(C703&gt;I$5,"Outlier","")</f>
        <v/>
      </c>
      <c r="E703" s="0" t="n">
        <f aca="false">B703</f>
        <v>7.35373804605289</v>
      </c>
    </row>
    <row r="704" customFormat="false" ht="12.75" hidden="false" customHeight="true" outlineLevel="0" collapsed="false">
      <c r="A704" s="0" t="n">
        <f aca="false">'Solutions&amp;Grade'!A704</f>
        <v>702</v>
      </c>
      <c r="B704" s="0" t="n">
        <f aca="false">'Solutions&amp;Grade'!B704</f>
        <v>7.32312417051513</v>
      </c>
      <c r="C704" s="0" t="n">
        <f aca="false">ABS(B704-I$3)/I$4</f>
        <v>0.663948863987365</v>
      </c>
      <c r="D704" s="0" t="str">
        <f aca="false">IF(C704&gt;I$5,"Outlier","")</f>
        <v/>
      </c>
      <c r="E704" s="0" t="n">
        <f aca="false">B704</f>
        <v>7.32312417051513</v>
      </c>
    </row>
    <row r="705" customFormat="false" ht="12.75" hidden="false" customHeight="true" outlineLevel="0" collapsed="false">
      <c r="A705" s="0" t="n">
        <f aca="false">'Solutions&amp;Grade'!A705</f>
        <v>703</v>
      </c>
      <c r="B705" s="0" t="n">
        <f aca="false">'Solutions&amp;Grade'!B705</f>
        <v>6.86477699964699</v>
      </c>
      <c r="C705" s="0" t="n">
        <f aca="false">ABS(B705-I$3)/I$4</f>
        <v>0.59200922882107</v>
      </c>
      <c r="D705" s="0" t="str">
        <f aca="false">IF(C705&gt;I$5,"Outlier","")</f>
        <v/>
      </c>
      <c r="E705" s="0" t="n">
        <f aca="false">B705</f>
        <v>6.86477699964699</v>
      </c>
    </row>
    <row r="706" customFormat="false" ht="12.75" hidden="false" customHeight="true" outlineLevel="0" collapsed="false">
      <c r="A706" s="0" t="n">
        <f aca="false">'Solutions&amp;Grade'!A706</f>
        <v>704</v>
      </c>
      <c r="B706" s="0" t="n">
        <f aca="false">'Solutions&amp;Grade'!B706</f>
        <v>6.88037417205126</v>
      </c>
      <c r="C706" s="0" t="n">
        <f aca="false">ABS(B706-I$3)/I$4</f>
        <v>0.549270021182958</v>
      </c>
      <c r="D706" s="0" t="str">
        <f aca="false">IF(C706&gt;I$5,"Outlier","")</f>
        <v/>
      </c>
      <c r="E706" s="0" t="n">
        <f aca="false">B706</f>
        <v>6.88037417205126</v>
      </c>
    </row>
    <row r="707" customFormat="false" ht="12.75" hidden="false" customHeight="true" outlineLevel="0" collapsed="false">
      <c r="A707" s="0" t="n">
        <f aca="false">'Solutions&amp;Grade'!A707</f>
        <v>705</v>
      </c>
      <c r="B707" s="0" t="n">
        <f aca="false">'Solutions&amp;Grade'!B707</f>
        <v>6.93860913286322</v>
      </c>
      <c r="C707" s="0" t="n">
        <f aca="false">ABS(B707-I$3)/I$4</f>
        <v>0.389695194577988</v>
      </c>
      <c r="D707" s="0" t="str">
        <f aca="false">IF(C707&gt;I$5,"Outlier","")</f>
        <v/>
      </c>
      <c r="E707" s="0" t="n">
        <f aca="false">B707</f>
        <v>6.93860913286322</v>
      </c>
    </row>
    <row r="708" customFormat="false" ht="12.75" hidden="false" customHeight="true" outlineLevel="0" collapsed="false">
      <c r="A708" s="0" t="n">
        <f aca="false">'Solutions&amp;Grade'!A708</f>
        <v>706</v>
      </c>
      <c r="B708" s="0" t="n">
        <f aca="false">'Solutions&amp;Grade'!B708</f>
        <v>7.17728630686921</v>
      </c>
      <c r="C708" s="0" t="n">
        <f aca="false">ABS(B708-I$3)/I$4</f>
        <v>0.264325485191196</v>
      </c>
      <c r="D708" s="0" t="str">
        <f aca="false">IF(C708&gt;I$5,"Outlier","")</f>
        <v/>
      </c>
      <c r="E708" s="0" t="n">
        <f aca="false">B708</f>
        <v>7.17728630686921</v>
      </c>
    </row>
    <row r="709" customFormat="false" ht="12.75" hidden="false" customHeight="true" outlineLevel="0" collapsed="false">
      <c r="A709" s="0" t="n">
        <f aca="false">'Solutions&amp;Grade'!A709</f>
        <v>707</v>
      </c>
      <c r="B709" s="0" t="n">
        <f aca="false">'Solutions&amp;Grade'!B709</f>
        <v>7.12409140719651</v>
      </c>
      <c r="C709" s="0" t="n">
        <f aca="false">ABS(B709-I$3)/I$4</f>
        <v>0.118561381065675</v>
      </c>
      <c r="D709" s="0" t="str">
        <f aca="false">IF(C709&gt;I$5,"Outlier","")</f>
        <v/>
      </c>
      <c r="E709" s="0" t="n">
        <f aca="false">B709</f>
        <v>7.12409140719651</v>
      </c>
    </row>
    <row r="710" customFormat="false" ht="12.75" hidden="false" customHeight="true" outlineLevel="0" collapsed="false">
      <c r="A710" s="0" t="n">
        <f aca="false">'Solutions&amp;Grade'!A710</f>
        <v>708</v>
      </c>
      <c r="B710" s="0" t="n">
        <f aca="false">'Solutions&amp;Grade'!B710</f>
        <v>6.47826366823895</v>
      </c>
      <c r="C710" s="0" t="n">
        <f aca="false">ABS(B710-I$3)/I$4</f>
        <v>1.65112899090187</v>
      </c>
      <c r="D710" s="0" t="str">
        <f aca="false">IF(C710&gt;I$5,"Outlier","")</f>
        <v/>
      </c>
      <c r="E710" s="0" t="n">
        <f aca="false">B710</f>
        <v>6.47826366823895</v>
      </c>
    </row>
    <row r="711" customFormat="false" ht="12.75" hidden="false" customHeight="true" outlineLevel="0" collapsed="false">
      <c r="A711" s="0" t="n">
        <f aca="false">'Solutions&amp;Grade'!A711</f>
        <v>709</v>
      </c>
      <c r="B711" s="0" t="n">
        <f aca="false">'Solutions&amp;Grade'!B711</f>
        <v>7.30766276730409</v>
      </c>
      <c r="C711" s="0" t="n">
        <f aca="false">ABS(B711-I$3)/I$4</f>
        <v>0.621581689663369</v>
      </c>
      <c r="D711" s="0" t="str">
        <f aca="false">IF(C711&gt;I$5,"Outlier","")</f>
        <v/>
      </c>
      <c r="E711" s="0" t="n">
        <f aca="false">B711</f>
        <v>7.30766276730409</v>
      </c>
    </row>
    <row r="712" customFormat="false" ht="12.75" hidden="false" customHeight="true" outlineLevel="0" collapsed="false">
      <c r="A712" s="0" t="n">
        <f aca="false">'Solutions&amp;Grade'!A712</f>
        <v>710</v>
      </c>
      <c r="B712" s="0" t="n">
        <f aca="false">'Solutions&amp;Grade'!B712</f>
        <v>7.25099864245186</v>
      </c>
      <c r="C712" s="0" t="n">
        <f aca="false">ABS(B712-I$3)/I$4</f>
        <v>0.466311251219807</v>
      </c>
      <c r="D712" s="0" t="str">
        <f aca="false">IF(C712&gt;I$5,"Outlier","")</f>
        <v/>
      </c>
      <c r="E712" s="0" t="n">
        <f aca="false">B712</f>
        <v>7.25099864245186</v>
      </c>
    </row>
    <row r="713" customFormat="false" ht="12.75" hidden="false" customHeight="true" outlineLevel="0" collapsed="false">
      <c r="A713" s="0" t="n">
        <f aca="false">'Solutions&amp;Grade'!A713</f>
        <v>711</v>
      </c>
      <c r="B713" s="0" t="n">
        <f aca="false">'Solutions&amp;Grade'!B713</f>
        <v>6.62020283301424</v>
      </c>
      <c r="C713" s="0" t="n">
        <f aca="false">ABS(B713-I$3)/I$4</f>
        <v>1.26218878571126</v>
      </c>
      <c r="D713" s="0" t="str">
        <f aca="false">IF(C713&gt;I$5,"Outlier","")</f>
        <v/>
      </c>
      <c r="E713" s="0" t="n">
        <f aca="false">B713</f>
        <v>6.62020283301424</v>
      </c>
    </row>
    <row r="714" customFormat="false" ht="12.75" hidden="false" customHeight="true" outlineLevel="0" collapsed="false">
      <c r="A714" s="0" t="n">
        <f aca="false">'Solutions&amp;Grade'!A714</f>
        <v>712</v>
      </c>
      <c r="B714" s="0" t="n">
        <f aca="false">'Solutions&amp;Grade'!B714</f>
        <v>7.05160516157353</v>
      </c>
      <c r="C714" s="0" t="n">
        <f aca="false">ABS(B714-I$3)/I$4</f>
        <v>0.0800646661619021</v>
      </c>
      <c r="D714" s="0" t="str">
        <f aca="false">IF(C714&gt;I$5,"Outlier","")</f>
        <v/>
      </c>
      <c r="E714" s="0" t="n">
        <f aca="false">B714</f>
        <v>7.05160516157353</v>
      </c>
    </row>
    <row r="715" customFormat="false" ht="12.75" hidden="false" customHeight="true" outlineLevel="0" collapsed="false">
      <c r="A715" s="0" t="n">
        <f aca="false">'Solutions&amp;Grade'!A715</f>
        <v>713</v>
      </c>
      <c r="B715" s="0" t="n">
        <f aca="false">'Solutions&amp;Grade'!B715</f>
        <v>7.26275492168797</v>
      </c>
      <c r="C715" s="0" t="n">
        <f aca="false">ABS(B715-I$3)/I$4</f>
        <v>0.498525683829789</v>
      </c>
      <c r="D715" s="0" t="str">
        <f aca="false">IF(C715&gt;I$5,"Outlier","")</f>
        <v/>
      </c>
      <c r="E715" s="0" t="n">
        <f aca="false">B715</f>
        <v>7.26275492168797</v>
      </c>
    </row>
    <row r="716" customFormat="false" ht="12.75" hidden="false" customHeight="true" outlineLevel="0" collapsed="false">
      <c r="A716" s="0" t="n">
        <f aca="false">'Solutions&amp;Grade'!A716</f>
        <v>714</v>
      </c>
      <c r="B716" s="0" t="n">
        <f aca="false">'Solutions&amp;Grade'!B716</f>
        <v>7.24641621915543</v>
      </c>
      <c r="C716" s="0" t="n">
        <f aca="false">ABS(B716-I$3)/I$4</f>
        <v>0.453754543139935</v>
      </c>
      <c r="D716" s="0" t="str">
        <f aca="false">IF(C716&gt;I$5,"Outlier","")</f>
        <v/>
      </c>
      <c r="E716" s="0" t="n">
        <f aca="false">B716</f>
        <v>7.24641621915543</v>
      </c>
    </row>
    <row r="717" customFormat="false" ht="12.75" hidden="false" customHeight="true" outlineLevel="0" collapsed="false">
      <c r="A717" s="0" t="n">
        <f aca="false">'Solutions&amp;Grade'!A717</f>
        <v>715</v>
      </c>
      <c r="B717" s="0" t="n">
        <f aca="false">'Solutions&amp;Grade'!B717</f>
        <v>7.03945570644621</v>
      </c>
      <c r="C717" s="0" t="n">
        <f aca="false">ABS(B717-I$3)/I$4</f>
        <v>0.113356475210184</v>
      </c>
      <c r="D717" s="0" t="str">
        <f aca="false">IF(C717&gt;I$5,"Outlier","")</f>
        <v/>
      </c>
      <c r="E717" s="0" t="n">
        <f aca="false">B717</f>
        <v>7.03945570644621</v>
      </c>
    </row>
    <row r="718" customFormat="false" ht="12.75" hidden="false" customHeight="true" outlineLevel="0" collapsed="false">
      <c r="A718" s="0" t="n">
        <f aca="false">'Solutions&amp;Grade'!A718</f>
        <v>716</v>
      </c>
      <c r="B718" s="0" t="n">
        <f aca="false">'Solutions&amp;Grade'!B718</f>
        <v>6.97368512115624</v>
      </c>
      <c r="C718" s="0" t="n">
        <f aca="false">ABS(B718-I$3)/I$4</f>
        <v>0.293580340685849</v>
      </c>
      <c r="D718" s="0" t="str">
        <f aca="false">IF(C718&gt;I$5,"Outlier","")</f>
        <v/>
      </c>
      <c r="E718" s="0" t="n">
        <f aca="false">B718</f>
        <v>6.97368512115624</v>
      </c>
    </row>
    <row r="719" customFormat="false" ht="12.75" hidden="false" customHeight="true" outlineLevel="0" collapsed="false">
      <c r="A719" s="0" t="n">
        <f aca="false">'Solutions&amp;Grade'!A719</f>
        <v>717</v>
      </c>
      <c r="B719" s="0" t="n">
        <f aca="false">'Solutions&amp;Grade'!B719</f>
        <v>6.84836029905734</v>
      </c>
      <c r="C719" s="0" t="n">
        <f aca="false">ABS(B719-I$3)/I$4</f>
        <v>0.636994098965956</v>
      </c>
      <c r="D719" s="0" t="str">
        <f aca="false">IF(C719&gt;I$5,"Outlier","")</f>
        <v/>
      </c>
      <c r="E719" s="0" t="n">
        <f aca="false">B719</f>
        <v>6.84836029905734</v>
      </c>
    </row>
    <row r="720" customFormat="false" ht="12.75" hidden="false" customHeight="true" outlineLevel="0" collapsed="false">
      <c r="A720" s="0" t="n">
        <f aca="false">'Solutions&amp;Grade'!A720</f>
        <v>718</v>
      </c>
      <c r="B720" s="0" t="n">
        <f aca="false">'Solutions&amp;Grade'!B720</f>
        <v>7.44275390099342</v>
      </c>
      <c r="C720" s="0" t="n">
        <f aca="false">ABS(B720-I$3)/I$4</f>
        <v>0.991756992158219</v>
      </c>
      <c r="D720" s="0" t="str">
        <f aca="false">IF(C720&gt;I$5,"Outlier","")</f>
        <v/>
      </c>
      <c r="E720" s="0" t="n">
        <f aca="false">B720</f>
        <v>7.44275390099342</v>
      </c>
    </row>
    <row r="721" customFormat="false" ht="12.75" hidden="false" customHeight="true" outlineLevel="0" collapsed="false">
      <c r="A721" s="0" t="n">
        <f aca="false">'Solutions&amp;Grade'!A721</f>
        <v>719</v>
      </c>
      <c r="B721" s="0" t="n">
        <f aca="false">'Solutions&amp;Grade'!B721</f>
        <v>7.24606111638498</v>
      </c>
      <c r="C721" s="0" t="n">
        <f aca="false">ABS(B721-I$3)/I$4</f>
        <v>0.452781494266346</v>
      </c>
      <c r="D721" s="0" t="str">
        <f aca="false">IF(C721&gt;I$5,"Outlier","")</f>
        <v/>
      </c>
      <c r="E721" s="0" t="n">
        <f aca="false">B721</f>
        <v>7.24606111638498</v>
      </c>
    </row>
    <row r="722" customFormat="false" ht="12.75" hidden="false" customHeight="true" outlineLevel="0" collapsed="false">
      <c r="A722" s="0" t="n">
        <f aca="false">'Solutions&amp;Grade'!A722</f>
        <v>720</v>
      </c>
      <c r="B722" s="0" t="n">
        <f aca="false">'Solutions&amp;Grade'!B722</f>
        <v>7.30570267000214</v>
      </c>
      <c r="C722" s="0" t="n">
        <f aca="false">ABS(B722-I$3)/I$4</f>
        <v>0.616210651669595</v>
      </c>
      <c r="D722" s="0" t="str">
        <f aca="false">IF(C722&gt;I$5,"Outlier","")</f>
        <v/>
      </c>
      <c r="E722" s="0" t="n">
        <f aca="false">B722</f>
        <v>7.30570267000214</v>
      </c>
    </row>
    <row r="723" customFormat="false" ht="12.75" hidden="false" customHeight="true" outlineLevel="0" collapsed="false">
      <c r="A723" s="0" t="n">
        <f aca="false">'Solutions&amp;Grade'!A723</f>
        <v>721</v>
      </c>
      <c r="B723" s="0" t="n">
        <f aca="false">'Solutions&amp;Grade'!B723</f>
        <v>7.06943346201584</v>
      </c>
      <c r="C723" s="0" t="n">
        <f aca="false">ABS(B723-I$3)/I$4</f>
        <v>0.0312117449599737</v>
      </c>
      <c r="D723" s="0" t="str">
        <f aca="false">IF(C723&gt;I$5,"Outlier","")</f>
        <v/>
      </c>
      <c r="E723" s="0" t="n">
        <f aca="false">B723</f>
        <v>7.06943346201584</v>
      </c>
    </row>
    <row r="724" customFormat="false" ht="12.75" hidden="false" customHeight="true" outlineLevel="0" collapsed="false">
      <c r="A724" s="0" t="n">
        <f aca="false">'Solutions&amp;Grade'!A724</f>
        <v>722</v>
      </c>
      <c r="B724" s="0" t="n">
        <f aca="false">'Solutions&amp;Grade'!B724</f>
        <v>7.12719760856912</v>
      </c>
      <c r="C724" s="0" t="n">
        <f aca="false">ABS(B724-I$3)/I$4</f>
        <v>0.127072961369394</v>
      </c>
      <c r="D724" s="0" t="str">
        <f aca="false">IF(C724&gt;I$5,"Outlier","")</f>
        <v/>
      </c>
      <c r="E724" s="0" t="n">
        <f aca="false">B724</f>
        <v>7.12719760856912</v>
      </c>
    </row>
    <row r="725" customFormat="false" ht="12.75" hidden="false" customHeight="true" outlineLevel="0" collapsed="false">
      <c r="A725" s="0" t="n">
        <f aca="false">'Solutions&amp;Grade'!A725</f>
        <v>723</v>
      </c>
      <c r="B725" s="0" t="n">
        <f aca="false">'Solutions&amp;Grade'!B725</f>
        <v>7.45971247434479</v>
      </c>
      <c r="C725" s="0" t="n">
        <f aca="false">ABS(B725-I$3)/I$4</f>
        <v>1.03822669634077</v>
      </c>
      <c r="D725" s="0" t="str">
        <f aca="false">IF(C725&gt;I$5,"Outlier","")</f>
        <v/>
      </c>
      <c r="E725" s="0" t="n">
        <f aca="false">B725</f>
        <v>7.45971247434479</v>
      </c>
    </row>
    <row r="726" customFormat="false" ht="12.75" hidden="false" customHeight="true" outlineLevel="0" collapsed="false">
      <c r="A726" s="0" t="n">
        <f aca="false">'Solutions&amp;Grade'!A726</f>
        <v>724</v>
      </c>
      <c r="B726" s="0" t="n">
        <f aca="false">'Solutions&amp;Grade'!B726</f>
        <v>7.20723477869574</v>
      </c>
      <c r="C726" s="0" t="n">
        <f aca="false">ABS(B726-I$3)/I$4</f>
        <v>0.346389972436823</v>
      </c>
      <c r="D726" s="0" t="str">
        <f aca="false">IF(C726&gt;I$5,"Outlier","")</f>
        <v/>
      </c>
      <c r="E726" s="0" t="n">
        <f aca="false">B726</f>
        <v>7.20723477869574</v>
      </c>
    </row>
    <row r="727" customFormat="false" ht="12.75" hidden="false" customHeight="true" outlineLevel="0" collapsed="false">
      <c r="A727" s="0" t="n">
        <f aca="false">'Solutions&amp;Grade'!A727</f>
        <v>725</v>
      </c>
      <c r="B727" s="0" t="n">
        <f aca="false">'Solutions&amp;Grade'!B727</f>
        <v>6.97823018018604</v>
      </c>
      <c r="C727" s="0" t="n">
        <f aca="false">ABS(B727-I$3)/I$4</f>
        <v>0.281126017776067</v>
      </c>
      <c r="D727" s="0" t="str">
        <f aca="false">IF(C727&gt;I$5,"Outlier","")</f>
        <v/>
      </c>
      <c r="E727" s="0" t="n">
        <f aca="false">B727</f>
        <v>6.97823018018604</v>
      </c>
    </row>
    <row r="728" customFormat="false" ht="12.75" hidden="false" customHeight="true" outlineLevel="0" collapsed="false">
      <c r="A728" s="0" t="n">
        <f aca="false">'Solutions&amp;Grade'!A728</f>
        <v>726</v>
      </c>
      <c r="B728" s="0" t="n">
        <f aca="false">'Solutions&amp;Grade'!B728</f>
        <v>6.4922080294708</v>
      </c>
      <c r="C728" s="0" t="n">
        <f aca="false">ABS(B728-I$3)/I$4</f>
        <v>1.61291879904007</v>
      </c>
      <c r="D728" s="0" t="str">
        <f aca="false">IF(C728&gt;I$5,"Outlier","")</f>
        <v/>
      </c>
      <c r="E728" s="0" t="n">
        <f aca="false">B728</f>
        <v>6.4922080294708</v>
      </c>
    </row>
    <row r="729" customFormat="false" ht="12.75" hidden="false" customHeight="true" outlineLevel="0" collapsed="false">
      <c r="A729" s="0" t="n">
        <f aca="false">'Solutions&amp;Grade'!A729</f>
        <v>727</v>
      </c>
      <c r="B729" s="0" t="n">
        <f aca="false">'Solutions&amp;Grade'!B729</f>
        <v>6.45954942846698</v>
      </c>
      <c r="C729" s="0" t="n">
        <f aca="false">ABS(B729-I$3)/I$4</f>
        <v>1.70240955372906</v>
      </c>
      <c r="D729" s="0" t="str">
        <f aca="false">IF(C729&gt;I$5,"Outlier","")</f>
        <v/>
      </c>
      <c r="E729" s="0" t="n">
        <f aca="false">B729</f>
        <v>6.45954942846698</v>
      </c>
    </row>
    <row r="730" customFormat="false" ht="12.75" hidden="false" customHeight="true" outlineLevel="0" collapsed="false">
      <c r="A730" s="0" t="n">
        <f aca="false">'Solutions&amp;Grade'!A730</f>
        <v>728</v>
      </c>
      <c r="B730" s="0" t="n">
        <f aca="false">'Solutions&amp;Grade'!B730</f>
        <v>7.44367355129539</v>
      </c>
      <c r="C730" s="0" t="n">
        <f aca="false">ABS(B730-I$3)/I$4</f>
        <v>0.994277008234951</v>
      </c>
      <c r="D730" s="0" t="str">
        <f aca="false">IF(C730&gt;I$5,"Outlier","")</f>
        <v/>
      </c>
      <c r="E730" s="0" t="n">
        <f aca="false">B730</f>
        <v>7.44367355129539</v>
      </c>
    </row>
    <row r="731" customFormat="false" ht="12.75" hidden="false" customHeight="true" outlineLevel="0" collapsed="false">
      <c r="A731" s="0" t="n">
        <f aca="false">'Solutions&amp;Grade'!A731</f>
        <v>729</v>
      </c>
      <c r="B731" s="0" t="n">
        <f aca="false">'Solutions&amp;Grade'!B731</f>
        <v>7.18066446368057</v>
      </c>
      <c r="C731" s="0" t="n">
        <f aca="false">ABS(B731-I$3)/I$4</f>
        <v>0.273582274925426</v>
      </c>
      <c r="D731" s="0" t="str">
        <f aca="false">IF(C731&gt;I$5,"Outlier","")</f>
        <v/>
      </c>
      <c r="E731" s="0" t="n">
        <f aca="false">B731</f>
        <v>7.18066446368057</v>
      </c>
    </row>
    <row r="732" customFormat="false" ht="12.75" hidden="false" customHeight="true" outlineLevel="0" collapsed="false">
      <c r="A732" s="0" t="n">
        <f aca="false">'Solutions&amp;Grade'!A732</f>
        <v>730</v>
      </c>
      <c r="B732" s="0" t="n">
        <f aca="false">'Solutions&amp;Grade'!B732</f>
        <v>6.57675361220791</v>
      </c>
      <c r="C732" s="0" t="n">
        <f aca="false">ABS(B732-I$3)/I$4</f>
        <v>1.38124788319531</v>
      </c>
      <c r="D732" s="0" t="str">
        <f aca="false">IF(C732&gt;I$5,"Outlier","")</f>
        <v/>
      </c>
      <c r="E732" s="0" t="n">
        <f aca="false">B732</f>
        <v>6.57675361220791</v>
      </c>
    </row>
    <row r="733" customFormat="false" ht="12.75" hidden="false" customHeight="true" outlineLevel="0" collapsed="false">
      <c r="A733" s="0" t="n">
        <f aca="false">'Solutions&amp;Grade'!A733</f>
        <v>731</v>
      </c>
      <c r="B733" s="0" t="n">
        <f aca="false">'Solutions&amp;Grade'!B733</f>
        <v>6.80964646177187</v>
      </c>
      <c r="C733" s="0" t="n">
        <f aca="false">ABS(B733-I$3)/I$4</f>
        <v>0.743077348373318</v>
      </c>
      <c r="D733" s="0" t="str">
        <f aca="false">IF(C733&gt;I$5,"Outlier","")</f>
        <v/>
      </c>
      <c r="E733" s="0" t="n">
        <f aca="false">B733</f>
        <v>6.80964646177187</v>
      </c>
    </row>
    <row r="734" customFormat="false" ht="12.75" hidden="false" customHeight="true" outlineLevel="0" collapsed="false">
      <c r="A734" s="0" t="n">
        <f aca="false">'Solutions&amp;Grade'!A734</f>
        <v>732</v>
      </c>
      <c r="B734" s="0" t="n">
        <f aca="false">'Solutions&amp;Grade'!B734</f>
        <v>7.39916748759894</v>
      </c>
      <c r="C734" s="0" t="n">
        <f aca="false">ABS(B734-I$3)/I$4</f>
        <v>0.872321960988298</v>
      </c>
      <c r="D734" s="0" t="str">
        <f aca="false">IF(C734&gt;I$5,"Outlier","")</f>
        <v/>
      </c>
      <c r="E734" s="0" t="n">
        <f aca="false">B734</f>
        <v>7.39916748759894</v>
      </c>
    </row>
    <row r="735" customFormat="false" ht="12.75" hidden="false" customHeight="true" outlineLevel="0" collapsed="false">
      <c r="A735" s="0" t="n">
        <f aca="false">'Solutions&amp;Grade'!A735</f>
        <v>733</v>
      </c>
      <c r="B735" s="0" t="n">
        <f aca="false">'Solutions&amp;Grade'!B735</f>
        <v>7.18910897521449</v>
      </c>
      <c r="C735" s="0" t="n">
        <f aca="false">ABS(B735-I$3)/I$4</f>
        <v>0.296721836539275</v>
      </c>
      <c r="D735" s="0" t="str">
        <f aca="false">IF(C735&gt;I$5,"Outlier","")</f>
        <v/>
      </c>
      <c r="E735" s="0" t="n">
        <f aca="false">B735</f>
        <v>7.18910897521449</v>
      </c>
    </row>
    <row r="736" customFormat="false" ht="12.75" hidden="false" customHeight="true" outlineLevel="0" collapsed="false">
      <c r="A736" s="0" t="n">
        <f aca="false">'Solutions&amp;Grade'!A736</f>
        <v>734</v>
      </c>
      <c r="B736" s="0" t="n">
        <f aca="false">'Solutions&amp;Grade'!B736</f>
        <v>6.8518235533313</v>
      </c>
      <c r="C736" s="0" t="n">
        <f aca="false">ABS(B736-I$3)/I$4</f>
        <v>0.627504126060497</v>
      </c>
      <c r="D736" s="0" t="str">
        <f aca="false">IF(C736&gt;I$5,"Outlier","")</f>
        <v/>
      </c>
      <c r="E736" s="0" t="n">
        <f aca="false">B736</f>
        <v>6.8518235533313</v>
      </c>
    </row>
    <row r="737" customFormat="false" ht="12.75" hidden="false" customHeight="true" outlineLevel="0" collapsed="false">
      <c r="A737" s="0" t="n">
        <f aca="false">'Solutions&amp;Grade'!A737</f>
        <v>735</v>
      </c>
      <c r="B737" s="0" t="n">
        <f aca="false">'Solutions&amp;Grade'!B737</f>
        <v>7.09878446264374</v>
      </c>
      <c r="C737" s="0" t="n">
        <f aca="false">ABS(B737-I$3)/I$4</f>
        <v>0.0492155579964495</v>
      </c>
      <c r="D737" s="0" t="str">
        <f aca="false">IF(C737&gt;I$5,"Outlier","")</f>
        <v/>
      </c>
      <c r="E737" s="0" t="n">
        <f aca="false">B737</f>
        <v>7.09878446264374</v>
      </c>
    </row>
    <row r="738" customFormat="false" ht="12.75" hidden="false" customHeight="true" outlineLevel="0" collapsed="false">
      <c r="A738" s="0" t="n">
        <f aca="false">'Solutions&amp;Grade'!A738</f>
        <v>736</v>
      </c>
      <c r="B738" s="0" t="n">
        <f aca="false">'Solutions&amp;Grade'!B738</f>
        <v>6.94033659822476</v>
      </c>
      <c r="C738" s="0" t="n">
        <f aca="false">ABS(B738-I$3)/I$4</f>
        <v>0.384961612178501</v>
      </c>
      <c r="D738" s="0" t="str">
        <f aca="false">IF(C738&gt;I$5,"Outlier","")</f>
        <v/>
      </c>
      <c r="E738" s="0" t="n">
        <f aca="false">B738</f>
        <v>6.94033659822476</v>
      </c>
    </row>
    <row r="739" customFormat="false" ht="12.75" hidden="false" customHeight="true" outlineLevel="0" collapsed="false">
      <c r="A739" s="0" t="n">
        <f aca="false">'Solutions&amp;Grade'!A739</f>
        <v>737</v>
      </c>
      <c r="B739" s="0" t="n">
        <f aca="false">'Solutions&amp;Grade'!B739</f>
        <v>6.54407938462865</v>
      </c>
      <c r="C739" s="0" t="n">
        <f aca="false">ABS(B739-I$3)/I$4</f>
        <v>1.4707814576618</v>
      </c>
      <c r="D739" s="0" t="str">
        <f aca="false">IF(C739&gt;I$5,"Outlier","")</f>
        <v/>
      </c>
      <c r="E739" s="0" t="n">
        <f aca="false">B739</f>
        <v>6.54407938462865</v>
      </c>
    </row>
    <row r="740" customFormat="false" ht="12.75" hidden="false" customHeight="true" outlineLevel="0" collapsed="false">
      <c r="A740" s="0" t="n">
        <f aca="false">'Solutions&amp;Grade'!A740</f>
        <v>738</v>
      </c>
      <c r="B740" s="0" t="n">
        <f aca="false">'Solutions&amp;Grade'!B740</f>
        <v>6.96002488749544</v>
      </c>
      <c r="C740" s="0" t="n">
        <f aca="false">ABS(B740-I$3)/I$4</f>
        <v>0.331011969168342</v>
      </c>
      <c r="D740" s="0" t="str">
        <f aca="false">IF(C740&gt;I$5,"Outlier","")</f>
        <v/>
      </c>
      <c r="E740" s="0" t="n">
        <f aca="false">B740</f>
        <v>6.96002488749544</v>
      </c>
    </row>
    <row r="741" customFormat="false" ht="12.75" hidden="false" customHeight="true" outlineLevel="0" collapsed="false">
      <c r="A741" s="0" t="n">
        <f aca="false">'Solutions&amp;Grade'!A741</f>
        <v>739</v>
      </c>
      <c r="B741" s="0" t="n">
        <f aca="false">'Solutions&amp;Grade'!B741</f>
        <v>7.35565932349735</v>
      </c>
      <c r="C741" s="0" t="n">
        <f aca="false">ABS(B741-I$3)/I$4</f>
        <v>0.75310134770703</v>
      </c>
      <c r="D741" s="0" t="str">
        <f aca="false">IF(C741&gt;I$5,"Outlier","")</f>
        <v/>
      </c>
      <c r="E741" s="0" t="n">
        <f aca="false">B741</f>
        <v>7.35565932349735</v>
      </c>
    </row>
    <row r="742" customFormat="false" ht="12.75" hidden="false" customHeight="true" outlineLevel="0" collapsed="false">
      <c r="A742" s="0" t="n">
        <f aca="false">'Solutions&amp;Grade'!A742</f>
        <v>740</v>
      </c>
      <c r="B742" s="0" t="n">
        <f aca="false">'Solutions&amp;Grade'!B742</f>
        <v>6.88640244028398</v>
      </c>
      <c r="C742" s="0" t="n">
        <f aca="false">ABS(B742-I$3)/I$4</f>
        <v>0.532751424028411</v>
      </c>
      <c r="D742" s="0" t="str">
        <f aca="false">IF(C742&gt;I$5,"Outlier","")</f>
        <v/>
      </c>
      <c r="E742" s="0" t="n">
        <f aca="false">B742</f>
        <v>6.88640244028398</v>
      </c>
    </row>
    <row r="743" customFormat="false" ht="12.75" hidden="false" customHeight="true" outlineLevel="0" collapsed="false">
      <c r="A743" s="0" t="n">
        <f aca="false">'Solutions&amp;Grade'!A743</f>
        <v>741</v>
      </c>
      <c r="B743" s="0" t="n">
        <f aca="false">'Solutions&amp;Grade'!B743</f>
        <v>7.20464868257174</v>
      </c>
      <c r="C743" s="0" t="n">
        <f aca="false">ABS(B743-I$3)/I$4</f>
        <v>0.339303579060454</v>
      </c>
      <c r="D743" s="0" t="str">
        <f aca="false">IF(C743&gt;I$5,"Outlier","")</f>
        <v/>
      </c>
      <c r="E743" s="0" t="n">
        <f aca="false">B743</f>
        <v>7.20464868257174</v>
      </c>
    </row>
    <row r="744" customFormat="false" ht="12.75" hidden="false" customHeight="true" outlineLevel="0" collapsed="false">
      <c r="A744" s="0" t="n">
        <f aca="false">'Solutions&amp;Grade'!A744</f>
        <v>742</v>
      </c>
      <c r="B744" s="0" t="n">
        <f aca="false">'Solutions&amp;Grade'!B744</f>
        <v>6.44093876660203</v>
      </c>
      <c r="C744" s="0" t="n">
        <f aca="false">ABS(B744-I$3)/I$4</f>
        <v>1.75340629346572</v>
      </c>
      <c r="D744" s="0" t="str">
        <f aca="false">IF(C744&gt;I$5,"Outlier","")</f>
        <v/>
      </c>
      <c r="E744" s="0" t="n">
        <f aca="false">B744</f>
        <v>6.44093876660203</v>
      </c>
    </row>
    <row r="745" customFormat="false" ht="12.75" hidden="false" customHeight="true" outlineLevel="0" collapsed="false">
      <c r="A745" s="0" t="n">
        <f aca="false">'Solutions&amp;Grade'!A745</f>
        <v>743</v>
      </c>
      <c r="B745" s="0" t="n">
        <f aca="false">'Solutions&amp;Grade'!B745</f>
        <v>7.64603720694871</v>
      </c>
      <c r="C745" s="0" t="n">
        <f aca="false">ABS(B745-I$3)/I$4</f>
        <v>1.54879176726945</v>
      </c>
      <c r="D745" s="0" t="str">
        <f aca="false">IF(C745&gt;I$5,"Outlier","")</f>
        <v/>
      </c>
      <c r="E745" s="0" t="n">
        <f aca="false">B745</f>
        <v>7.64603720694871</v>
      </c>
    </row>
    <row r="746" customFormat="false" ht="12.75" hidden="false" customHeight="true" outlineLevel="0" collapsed="false">
      <c r="A746" s="0" t="n">
        <f aca="false">'Solutions&amp;Grade'!A746</f>
        <v>744</v>
      </c>
      <c r="B746" s="0" t="n">
        <f aca="false">'Solutions&amp;Grade'!B746</f>
        <v>7.141317865186</v>
      </c>
      <c r="C746" s="0" t="n">
        <f aca="false">ABS(B746-I$3)/I$4</f>
        <v>0.1657651399137</v>
      </c>
      <c r="D746" s="0" t="str">
        <f aca="false">IF(C746&gt;I$5,"Outlier","")</f>
        <v/>
      </c>
      <c r="E746" s="0" t="n">
        <f aca="false">B746</f>
        <v>7.141317865186</v>
      </c>
    </row>
    <row r="747" customFormat="false" ht="12.75" hidden="false" customHeight="true" outlineLevel="0" collapsed="false">
      <c r="A747" s="0" t="n">
        <f aca="false">'Solutions&amp;Grade'!A747</f>
        <v>745</v>
      </c>
      <c r="B747" s="0" t="n">
        <f aca="false">'Solutions&amp;Grade'!B747</f>
        <v>6.76483683524602</v>
      </c>
      <c r="C747" s="0" t="n">
        <f aca="false">ABS(B747-I$3)/I$4</f>
        <v>0.865864215289644</v>
      </c>
      <c r="D747" s="0" t="str">
        <f aca="false">IF(C747&gt;I$5,"Outlier","")</f>
        <v/>
      </c>
      <c r="E747" s="0" t="n">
        <f aca="false">B747</f>
        <v>6.76483683524602</v>
      </c>
    </row>
    <row r="748" customFormat="false" ht="12.75" hidden="false" customHeight="true" outlineLevel="0" collapsed="false">
      <c r="A748" s="0" t="n">
        <f aca="false">'Solutions&amp;Grade'!A748</f>
        <v>746</v>
      </c>
      <c r="B748" s="0" t="n">
        <f aca="false">'Solutions&amp;Grade'!B748</f>
        <v>6.61551004098658</v>
      </c>
      <c r="C748" s="0" t="n">
        <f aca="false">ABS(B748-I$3)/I$4</f>
        <v>1.27504792502663</v>
      </c>
      <c r="D748" s="0" t="str">
        <f aca="false">IF(C748&gt;I$5,"Outlier","")</f>
        <v/>
      </c>
      <c r="E748" s="0" t="n">
        <f aca="false">B748</f>
        <v>6.61551004098658</v>
      </c>
    </row>
    <row r="749" customFormat="false" ht="12.75" hidden="false" customHeight="true" outlineLevel="0" collapsed="false">
      <c r="A749" s="0" t="n">
        <f aca="false">'Solutions&amp;Grade'!A749</f>
        <v>747</v>
      </c>
      <c r="B749" s="0" t="n">
        <f aca="false">'Solutions&amp;Grade'!B749</f>
        <v>6.95921898602786</v>
      </c>
      <c r="C749" s="0" t="n">
        <f aca="false">ABS(B749-I$3)/I$4</f>
        <v>0.333220291886458</v>
      </c>
      <c r="D749" s="0" t="str">
        <f aca="false">IF(C749&gt;I$5,"Outlier","")</f>
        <v/>
      </c>
      <c r="E749" s="0" t="n">
        <f aca="false">B749</f>
        <v>6.95921898602786</v>
      </c>
    </row>
    <row r="750" customFormat="false" ht="12.75" hidden="false" customHeight="true" outlineLevel="0" collapsed="false">
      <c r="A750" s="0" t="n">
        <f aca="false">'Solutions&amp;Grade'!A750</f>
        <v>748</v>
      </c>
      <c r="B750" s="0" t="n">
        <f aca="false">'Solutions&amp;Grade'!B750</f>
        <v>7.03932349347981</v>
      </c>
      <c r="C750" s="0" t="n">
        <f aca="false">ABS(B750-I$3)/I$4</f>
        <v>0.113718763788969</v>
      </c>
      <c r="D750" s="0" t="str">
        <f aca="false">IF(C750&gt;I$5,"Outlier","")</f>
        <v/>
      </c>
      <c r="E750" s="0" t="n">
        <f aca="false">B750</f>
        <v>7.03932349347981</v>
      </c>
    </row>
    <row r="751" customFormat="false" ht="12.75" hidden="false" customHeight="true" outlineLevel="0" collapsed="false">
      <c r="A751" s="0" t="n">
        <f aca="false">'Solutions&amp;Grade'!A751</f>
        <v>749</v>
      </c>
      <c r="B751" s="0" t="n">
        <f aca="false">'Solutions&amp;Grade'!B751</f>
        <v>6.96478337694955</v>
      </c>
      <c r="C751" s="0" t="n">
        <f aca="false">ABS(B751-I$3)/I$4</f>
        <v>0.317972806456556</v>
      </c>
      <c r="D751" s="0" t="str">
        <f aca="false">IF(C751&gt;I$5,"Outlier","")</f>
        <v/>
      </c>
      <c r="E751" s="0" t="n">
        <f aca="false">B751</f>
        <v>6.96478337694955</v>
      </c>
    </row>
    <row r="752" customFormat="false" ht="12.75" hidden="false" customHeight="true" outlineLevel="0" collapsed="false">
      <c r="A752" s="0" t="n">
        <f aca="false">'Solutions&amp;Grade'!A752</f>
        <v>750</v>
      </c>
      <c r="B752" s="0" t="n">
        <f aca="false">'Solutions&amp;Grade'!B752</f>
        <v>7.26765335768909</v>
      </c>
      <c r="C752" s="0" t="n">
        <f aca="false">ABS(B752-I$3)/I$4</f>
        <v>0.511948326596525</v>
      </c>
      <c r="D752" s="0" t="str">
        <f aca="false">IF(C752&gt;I$5,"Outlier","")</f>
        <v/>
      </c>
      <c r="E752" s="0" t="n">
        <f aca="false">B752</f>
        <v>7.26765335768909</v>
      </c>
    </row>
    <row r="753" customFormat="false" ht="12.75" hidden="false" customHeight="true" outlineLevel="0" collapsed="false">
      <c r="A753" s="0" t="n">
        <f aca="false">'Solutions&amp;Grade'!A753</f>
        <v>751</v>
      </c>
      <c r="B753" s="0" t="n">
        <f aca="false">'Solutions&amp;Grade'!B753</f>
        <v>6.95731649358943</v>
      </c>
      <c r="C753" s="0" t="n">
        <f aca="false">ABS(B753-I$3)/I$4</f>
        <v>0.338433481639591</v>
      </c>
      <c r="D753" s="0" t="str">
        <f aca="false">IF(C753&gt;I$5,"Outlier","")</f>
        <v/>
      </c>
      <c r="E753" s="0" t="n">
        <f aca="false">B753</f>
        <v>6.95731649358943</v>
      </c>
    </row>
    <row r="754" customFormat="false" ht="12.75" hidden="false" customHeight="true" outlineLevel="0" collapsed="false">
      <c r="A754" s="0" t="n">
        <f aca="false">'Solutions&amp;Grade'!A754</f>
        <v>752</v>
      </c>
      <c r="B754" s="0" t="n">
        <f aca="false">'Solutions&amp;Grade'!B754</f>
        <v>7.58663648708603</v>
      </c>
      <c r="C754" s="0" t="n">
        <f aca="false">ABS(B754-I$3)/I$4</f>
        <v>1.38602253998509</v>
      </c>
      <c r="D754" s="0" t="str">
        <f aca="false">IF(C754&gt;I$5,"Outlier","")</f>
        <v/>
      </c>
      <c r="E754" s="0" t="n">
        <f aca="false">B754</f>
        <v>7.58663648708603</v>
      </c>
    </row>
    <row r="755" customFormat="false" ht="12.75" hidden="false" customHeight="true" outlineLevel="0" collapsed="false">
      <c r="A755" s="0" t="n">
        <f aca="false">'Solutions&amp;Grade'!A755</f>
        <v>753</v>
      </c>
      <c r="B755" s="0" t="n">
        <f aca="false">'Solutions&amp;Grade'!B755</f>
        <v>6.74239363166693</v>
      </c>
      <c r="C755" s="0" t="n">
        <f aca="false">ABS(B755-I$3)/I$4</f>
        <v>0.927362845488058</v>
      </c>
      <c r="D755" s="0" t="str">
        <f aca="false">IF(C755&gt;I$5,"Outlier","")</f>
        <v/>
      </c>
      <c r="E755" s="0" t="n">
        <f aca="false">B755</f>
        <v>6.74239363166693</v>
      </c>
    </row>
    <row r="756" customFormat="false" ht="12.75" hidden="false" customHeight="true" outlineLevel="0" collapsed="false">
      <c r="A756" s="0" t="n">
        <f aca="false">'Solutions&amp;Grade'!A756</f>
        <v>754</v>
      </c>
      <c r="B756" s="0" t="n">
        <f aca="false">'Solutions&amp;Grade'!B756</f>
        <v>6.84168460254067</v>
      </c>
      <c r="C756" s="0" t="n">
        <f aca="false">ABS(B756-I$3)/I$4</f>
        <v>0.655286772289029</v>
      </c>
      <c r="D756" s="0" t="str">
        <f aca="false">IF(C756&gt;I$5,"Outlier","")</f>
        <v/>
      </c>
      <c r="E756" s="0" t="n">
        <f aca="false">B756</f>
        <v>6.84168460254067</v>
      </c>
    </row>
    <row r="757" customFormat="false" ht="12.75" hidden="false" customHeight="true" outlineLevel="0" collapsed="false">
      <c r="A757" s="0" t="n">
        <f aca="false">'Solutions&amp;Grade'!A757</f>
        <v>755</v>
      </c>
      <c r="B757" s="0" t="n">
        <f aca="false">'Solutions&amp;Grade'!B757</f>
        <v>7.18361315763791</v>
      </c>
      <c r="C757" s="0" t="n">
        <f aca="false">ABS(B757-I$3)/I$4</f>
        <v>0.28166225506783</v>
      </c>
      <c r="D757" s="0" t="str">
        <f aca="false">IF(C757&gt;I$5,"Outlier","")</f>
        <v/>
      </c>
      <c r="E757" s="0" t="n">
        <f aca="false">B757</f>
        <v>7.18361315763791</v>
      </c>
    </row>
    <row r="758" customFormat="false" ht="12.75" hidden="false" customHeight="true" outlineLevel="0" collapsed="false">
      <c r="A758" s="0" t="n">
        <f aca="false">'Solutions&amp;Grade'!A758</f>
        <v>756</v>
      </c>
      <c r="B758" s="0" t="n">
        <f aca="false">'Solutions&amp;Grade'!B758</f>
        <v>7.80190518386844</v>
      </c>
      <c r="C758" s="0" t="n">
        <f aca="false">ABS(B758-I$3)/I$4</f>
        <v>1.97589955687623</v>
      </c>
      <c r="D758" s="0" t="str">
        <f aca="false">IF(C758&gt;I$5,"Outlier","")</f>
        <v/>
      </c>
      <c r="E758" s="0" t="n">
        <f aca="false">B758</f>
        <v>7.80190518386844</v>
      </c>
    </row>
    <row r="759" customFormat="false" ht="12.75" hidden="false" customHeight="true" outlineLevel="0" collapsed="false">
      <c r="A759" s="0" t="n">
        <f aca="false">'Solutions&amp;Grade'!A759</f>
        <v>757</v>
      </c>
      <c r="B759" s="0" t="n">
        <f aca="false">'Solutions&amp;Grade'!B759</f>
        <v>7.62544728739138</v>
      </c>
      <c r="C759" s="0" t="n">
        <f aca="false">ABS(B759-I$3)/I$4</f>
        <v>1.49237148643881</v>
      </c>
      <c r="D759" s="0" t="str">
        <f aca="false">IF(C759&gt;I$5,"Outlier","")</f>
        <v/>
      </c>
      <c r="E759" s="0" t="n">
        <f aca="false">B759</f>
        <v>7.62544728739138</v>
      </c>
    </row>
    <row r="760" customFormat="false" ht="12.75" hidden="false" customHeight="true" outlineLevel="0" collapsed="false">
      <c r="A760" s="0" t="n">
        <f aca="false">'Solutions&amp;Grade'!A760</f>
        <v>758</v>
      </c>
      <c r="B760" s="0" t="n">
        <f aca="false">'Solutions&amp;Grade'!B760</f>
        <v>7.10006757585702</v>
      </c>
      <c r="C760" s="0" t="n">
        <f aca="false">ABS(B760-I$3)/I$4</f>
        <v>0.0527315313167628</v>
      </c>
      <c r="D760" s="0" t="str">
        <f aca="false">IF(C760&gt;I$5,"Outlier","")</f>
        <v/>
      </c>
      <c r="E760" s="0" t="n">
        <f aca="false">B760</f>
        <v>7.10006757585702</v>
      </c>
    </row>
    <row r="761" customFormat="false" ht="12.75" hidden="false" customHeight="true" outlineLevel="0" collapsed="false">
      <c r="A761" s="0" t="n">
        <f aca="false">'Solutions&amp;Grade'!A761</f>
        <v>759</v>
      </c>
      <c r="B761" s="0" t="n">
        <f aca="false">'Solutions&amp;Grade'!B761</f>
        <v>6.99832491360515</v>
      </c>
      <c r="C761" s="0" t="n">
        <f aca="false">ABS(B761-I$3)/I$4</f>
        <v>0.226062640788819</v>
      </c>
      <c r="D761" s="0" t="str">
        <f aca="false">IF(C761&gt;I$5,"Outlier","")</f>
        <v/>
      </c>
      <c r="E761" s="0" t="n">
        <f aca="false">B761</f>
        <v>6.99832491360515</v>
      </c>
    </row>
    <row r="762" customFormat="false" ht="12.75" hidden="false" customHeight="true" outlineLevel="0" collapsed="false">
      <c r="A762" s="0" t="n">
        <f aca="false">'Solutions&amp;Grade'!A762</f>
        <v>760</v>
      </c>
      <c r="B762" s="0" t="n">
        <f aca="false">'Solutions&amp;Grade'!B762</f>
        <v>7.01303317748389</v>
      </c>
      <c r="C762" s="0" t="n">
        <f aca="false">ABS(B762-I$3)/I$4</f>
        <v>0.185759210935251</v>
      </c>
      <c r="D762" s="0" t="str">
        <f aca="false">IF(C762&gt;I$5,"Outlier","")</f>
        <v/>
      </c>
      <c r="E762" s="0" t="n">
        <f aca="false">B762</f>
        <v>7.01303317748389</v>
      </c>
    </row>
    <row r="763" customFormat="false" ht="12.75" hidden="false" customHeight="true" outlineLevel="0" collapsed="false">
      <c r="A763" s="0" t="n">
        <f aca="false">'Solutions&amp;Grade'!A763</f>
        <v>761</v>
      </c>
      <c r="B763" s="0" t="n">
        <f aca="false">'Solutions&amp;Grade'!B763</f>
        <v>7.04196124041929</v>
      </c>
      <c r="C763" s="0" t="n">
        <f aca="false">ABS(B763-I$3)/I$4</f>
        <v>0.106490837391726</v>
      </c>
      <c r="D763" s="0" t="str">
        <f aca="false">IF(C763&gt;I$5,"Outlier","")</f>
        <v/>
      </c>
      <c r="E763" s="0" t="n">
        <f aca="false">B763</f>
        <v>7.04196124041929</v>
      </c>
    </row>
    <row r="764" customFormat="false" ht="12.75" hidden="false" customHeight="true" outlineLevel="0" collapsed="false">
      <c r="A764" s="0" t="n">
        <f aca="false">'Solutions&amp;Grade'!A764</f>
        <v>762</v>
      </c>
      <c r="B764" s="0" t="n">
        <f aca="false">'Solutions&amp;Grade'!B764</f>
        <v>7.34649550007538</v>
      </c>
      <c r="C764" s="0" t="n">
        <f aca="false">ABS(B764-I$3)/I$4</f>
        <v>0.727990735229399</v>
      </c>
      <c r="D764" s="0" t="str">
        <f aca="false">IF(C764&gt;I$5,"Outlier","")</f>
        <v/>
      </c>
      <c r="E764" s="0" t="n">
        <f aca="false">B764</f>
        <v>7.34649550007538</v>
      </c>
    </row>
    <row r="765" customFormat="false" ht="12.75" hidden="false" customHeight="true" outlineLevel="0" collapsed="false">
      <c r="A765" s="0" t="n">
        <f aca="false">'Solutions&amp;Grade'!A765</f>
        <v>763</v>
      </c>
      <c r="B765" s="0" t="n">
        <f aca="false">'Solutions&amp;Grade'!B765</f>
        <v>7.30064074498508</v>
      </c>
      <c r="C765" s="0" t="n">
        <f aca="false">ABS(B765-I$3)/I$4</f>
        <v>0.602340018022335</v>
      </c>
      <c r="D765" s="0" t="str">
        <f aca="false">IF(C765&gt;I$5,"Outlier","")</f>
        <v/>
      </c>
      <c r="E765" s="0" t="n">
        <f aca="false">B765</f>
        <v>7.30064074498508</v>
      </c>
    </row>
    <row r="766" customFormat="false" ht="12.75" hidden="false" customHeight="true" outlineLevel="0" collapsed="false">
      <c r="A766" s="0" t="n">
        <f aca="false">'Solutions&amp;Grade'!A766</f>
        <v>764</v>
      </c>
      <c r="B766" s="0" t="n">
        <f aca="false">'Solutions&amp;Grade'!B766</f>
        <v>6.63403282431353</v>
      </c>
      <c r="C766" s="0" t="n">
        <f aca="false">ABS(B766-I$3)/I$4</f>
        <v>1.22429198913474</v>
      </c>
      <c r="D766" s="0" t="str">
        <f aca="false">IF(C766&gt;I$5,"Outlier","")</f>
        <v/>
      </c>
      <c r="E766" s="0" t="n">
        <f aca="false">B766</f>
        <v>6.63403282431353</v>
      </c>
    </row>
    <row r="767" customFormat="false" ht="12.75" hidden="false" customHeight="true" outlineLevel="0" collapsed="false">
      <c r="A767" s="0" t="n">
        <f aca="false">'Solutions&amp;Grade'!A767</f>
        <v>765</v>
      </c>
      <c r="B767" s="0" t="n">
        <f aca="false">'Solutions&amp;Grade'!B767</f>
        <v>6.76885197457452</v>
      </c>
      <c r="C767" s="0" t="n">
        <f aca="false">ABS(B767-I$3)/I$4</f>
        <v>0.854861972767176</v>
      </c>
      <c r="D767" s="0" t="str">
        <f aca="false">IF(C767&gt;I$5,"Outlier","")</f>
        <v/>
      </c>
      <c r="E767" s="0" t="n">
        <f aca="false">B767</f>
        <v>6.76885197457452</v>
      </c>
    </row>
    <row r="768" customFormat="false" ht="12.75" hidden="false" customHeight="true" outlineLevel="0" collapsed="false">
      <c r="A768" s="0" t="n">
        <f aca="false">'Solutions&amp;Grade'!A768</f>
        <v>766</v>
      </c>
      <c r="B768" s="0" t="n">
        <f aca="false">'Solutions&amp;Grade'!B768</f>
        <v>7.30984232335974</v>
      </c>
      <c r="C768" s="0" t="n">
        <f aca="false">ABS(B768-I$3)/I$4</f>
        <v>0.627554086223901</v>
      </c>
      <c r="D768" s="0" t="str">
        <f aca="false">IF(C768&gt;I$5,"Outlier","")</f>
        <v/>
      </c>
      <c r="E768" s="0" t="n">
        <f aca="false">B768</f>
        <v>7.30984232335974</v>
      </c>
    </row>
    <row r="769" customFormat="false" ht="12.75" hidden="false" customHeight="true" outlineLevel="0" collapsed="false">
      <c r="A769" s="0" t="n">
        <f aca="false">'Solutions&amp;Grade'!A769</f>
        <v>767</v>
      </c>
      <c r="B769" s="0" t="n">
        <f aca="false">'Solutions&amp;Grade'!B769</f>
        <v>6.99737357090694</v>
      </c>
      <c r="C769" s="0" t="n">
        <f aca="false">ABS(B769-I$3)/I$4</f>
        <v>0.228669500036105</v>
      </c>
      <c r="D769" s="0" t="str">
        <f aca="false">IF(C769&gt;I$5,"Outlier","")</f>
        <v/>
      </c>
      <c r="E769" s="0" t="n">
        <f aca="false">B769</f>
        <v>6.99737357090694</v>
      </c>
    </row>
    <row r="770" customFormat="false" ht="12.75" hidden="false" customHeight="true" outlineLevel="0" collapsed="false">
      <c r="A770" s="0" t="n">
        <f aca="false">'Solutions&amp;Grade'!A770</f>
        <v>768</v>
      </c>
      <c r="B770" s="0" t="n">
        <f aca="false">'Solutions&amp;Grade'!B770</f>
        <v>7.22044863321665</v>
      </c>
      <c r="C770" s="0" t="n">
        <f aca="false">ABS(B770-I$3)/I$4</f>
        <v>0.382598437499016</v>
      </c>
      <c r="D770" s="0" t="str">
        <f aca="false">IF(C770&gt;I$5,"Outlier","")</f>
        <v/>
      </c>
      <c r="E770" s="0" t="n">
        <f aca="false">B770</f>
        <v>7.22044863321665</v>
      </c>
    </row>
    <row r="771" customFormat="false" ht="12.75" hidden="false" customHeight="true" outlineLevel="0" collapsed="false">
      <c r="A771" s="0" t="n">
        <f aca="false">'Solutions&amp;Grade'!A771</f>
        <v>769</v>
      </c>
      <c r="B771" s="0" t="n">
        <f aca="false">'Solutions&amp;Grade'!B771</f>
        <v>6.95265305078096</v>
      </c>
      <c r="C771" s="0" t="n">
        <f aca="false">ABS(B771-I$3)/I$4</f>
        <v>0.351212198533488</v>
      </c>
      <c r="D771" s="0" t="str">
        <f aca="false">IF(C771&gt;I$5,"Outlier","")</f>
        <v/>
      </c>
      <c r="E771" s="0" t="n">
        <f aca="false">B771</f>
        <v>6.95265305078096</v>
      </c>
    </row>
    <row r="772" customFormat="false" ht="12.75" hidden="false" customHeight="true" outlineLevel="0" collapsed="false">
      <c r="A772" s="0" t="n">
        <f aca="false">'Solutions&amp;Grade'!A772</f>
        <v>770</v>
      </c>
      <c r="B772" s="0" t="n">
        <f aca="false">'Solutions&amp;Grade'!B772</f>
        <v>6.55672502109389</v>
      </c>
      <c r="C772" s="0" t="n">
        <f aca="false">ABS(B772-I$3)/I$4</f>
        <v>1.43613001773441</v>
      </c>
      <c r="D772" s="0" t="str">
        <f aca="false">IF(C772&gt;I$5,"Outlier","")</f>
        <v/>
      </c>
      <c r="E772" s="0" t="n">
        <f aca="false">B772</f>
        <v>6.55672502109389</v>
      </c>
    </row>
    <row r="773" customFormat="false" ht="12.75" hidden="false" customHeight="true" outlineLevel="0" collapsed="false">
      <c r="A773" s="0" t="n">
        <f aca="false">'Solutions&amp;Grade'!A773</f>
        <v>771</v>
      </c>
      <c r="B773" s="0" t="n">
        <f aca="false">'Solutions&amp;Grade'!B773</f>
        <v>7.30403146348031</v>
      </c>
      <c r="C773" s="0" t="n">
        <f aca="false">ABS(B773-I$3)/I$4</f>
        <v>0.611631229150472</v>
      </c>
      <c r="D773" s="0" t="str">
        <f aca="false">IF(C773&gt;I$5,"Outlier","")</f>
        <v/>
      </c>
      <c r="E773" s="0" t="n">
        <f aca="false">B773</f>
        <v>7.30403146348031</v>
      </c>
    </row>
    <row r="774" customFormat="false" ht="12.75" hidden="false" customHeight="true" outlineLevel="0" collapsed="false">
      <c r="A774" s="0" t="n">
        <f aca="false">'Solutions&amp;Grade'!A774</f>
        <v>772</v>
      </c>
      <c r="B774" s="0" t="n">
        <f aca="false">'Solutions&amp;Grade'!B774</f>
        <v>7.27573545998499</v>
      </c>
      <c r="C774" s="0" t="n">
        <f aca="false">ABS(B774-I$3)/I$4</f>
        <v>0.534094818231261</v>
      </c>
      <c r="D774" s="0" t="str">
        <f aca="false">IF(C774&gt;I$5,"Outlier","")</f>
        <v/>
      </c>
      <c r="E774" s="0" t="n">
        <f aca="false">B774</f>
        <v>7.27573545998499</v>
      </c>
    </row>
    <row r="775" customFormat="false" ht="12.75" hidden="false" customHeight="true" outlineLevel="0" collapsed="false">
      <c r="A775" s="0" t="n">
        <f aca="false">'Solutions&amp;Grade'!A775</f>
        <v>773</v>
      </c>
      <c r="B775" s="0" t="n">
        <f aca="false">'Solutions&amp;Grade'!B775</f>
        <v>7.53719731817504</v>
      </c>
      <c r="C775" s="0" t="n">
        <f aca="false">ABS(B775-I$3)/I$4</f>
        <v>1.25054984975801</v>
      </c>
      <c r="D775" s="0" t="str">
        <f aca="false">IF(C775&gt;I$5,"Outlier","")</f>
        <v/>
      </c>
      <c r="E775" s="0" t="n">
        <f aca="false">B775</f>
        <v>7.53719731817504</v>
      </c>
    </row>
    <row r="776" customFormat="false" ht="12.75" hidden="false" customHeight="true" outlineLevel="0" collapsed="false">
      <c r="A776" s="0" t="n">
        <f aca="false">'Solutions&amp;Grade'!A776</f>
        <v>774</v>
      </c>
      <c r="B776" s="0" t="n">
        <f aca="false">'Solutions&amp;Grade'!B776</f>
        <v>7.78265384880064</v>
      </c>
      <c r="C776" s="0" t="n">
        <f aca="false">ABS(B776-I$3)/I$4</f>
        <v>1.92314725117315</v>
      </c>
      <c r="D776" s="0" t="str">
        <f aca="false">IF(C776&gt;I$5,"Outlier","")</f>
        <v/>
      </c>
      <c r="E776" s="0" t="n">
        <f aca="false">B776</f>
        <v>7.78265384880064</v>
      </c>
    </row>
    <row r="777" customFormat="false" ht="12.75" hidden="false" customHeight="true" outlineLevel="0" collapsed="false">
      <c r="A777" s="0" t="n">
        <f aca="false">'Solutions&amp;Grade'!A777</f>
        <v>775</v>
      </c>
      <c r="B777" s="0" t="n">
        <f aca="false">'Solutions&amp;Grade'!B777</f>
        <v>7.27358346484493</v>
      </c>
      <c r="C777" s="0" t="n">
        <f aca="false">ABS(B777-I$3)/I$4</f>
        <v>0.528197943801502</v>
      </c>
      <c r="D777" s="0" t="str">
        <f aca="false">IF(C777&gt;I$5,"Outlier","")</f>
        <v/>
      </c>
      <c r="E777" s="0" t="n">
        <f aca="false">B777</f>
        <v>7.27358346484493</v>
      </c>
    </row>
    <row r="778" customFormat="false" ht="12.75" hidden="false" customHeight="true" outlineLevel="0" collapsed="false">
      <c r="A778" s="0" t="n">
        <f aca="false">'Solutions&amp;Grade'!A778</f>
        <v>776</v>
      </c>
      <c r="B778" s="0" t="n">
        <f aca="false">'Solutions&amp;Grade'!B778</f>
        <v>6.4297483896221</v>
      </c>
      <c r="C778" s="0" t="n">
        <f aca="false">ABS(B778-I$3)/I$4</f>
        <v>1.78407004667032</v>
      </c>
      <c r="D778" s="0" t="str">
        <f aca="false">IF(C778&gt;I$5,"Outlier","")</f>
        <v/>
      </c>
      <c r="E778" s="0" t="n">
        <f aca="false">B778</f>
        <v>6.4297483896221</v>
      </c>
    </row>
    <row r="779" customFormat="false" ht="12.75" hidden="false" customHeight="true" outlineLevel="0" collapsed="false">
      <c r="A779" s="0" t="n">
        <f aca="false">'Solutions&amp;Grade'!A779</f>
        <v>777</v>
      </c>
      <c r="B779" s="0" t="n">
        <f aca="false">'Solutions&amp;Grade'!B779</f>
        <v>7.28334547875027</v>
      </c>
      <c r="C779" s="0" t="n">
        <f aca="false">ABS(B779-I$3)/I$4</f>
        <v>0.55494771154482</v>
      </c>
      <c r="D779" s="0" t="str">
        <f aca="false">IF(C779&gt;I$5,"Outlier","")</f>
        <v/>
      </c>
      <c r="E779" s="0" t="n">
        <f aca="false">B779</f>
        <v>7.28334547875027</v>
      </c>
    </row>
    <row r="780" customFormat="false" ht="12.75" hidden="false" customHeight="true" outlineLevel="0" collapsed="false">
      <c r="A780" s="0" t="n">
        <f aca="false">'Solutions&amp;Grade'!A780</f>
        <v>778</v>
      </c>
      <c r="B780" s="0" t="n">
        <f aca="false">'Solutions&amp;Grade'!B780</f>
        <v>6.81481712169242</v>
      </c>
      <c r="C780" s="0" t="n">
        <f aca="false">ABS(B780-I$3)/I$4</f>
        <v>0.728908760488112</v>
      </c>
      <c r="D780" s="0" t="str">
        <f aca="false">IF(C780&gt;I$5,"Outlier","")</f>
        <v/>
      </c>
      <c r="E780" s="0" t="n">
        <f aca="false">B780</f>
        <v>6.81481712169242</v>
      </c>
    </row>
    <row r="781" customFormat="false" ht="12.75" hidden="false" customHeight="true" outlineLevel="0" collapsed="false">
      <c r="A781" s="0" t="n">
        <f aca="false">'Solutions&amp;Grade'!A781</f>
        <v>779</v>
      </c>
      <c r="B781" s="0" t="n">
        <f aca="false">'Solutions&amp;Grade'!B781</f>
        <v>7.32784493762512</v>
      </c>
      <c r="C781" s="0" t="n">
        <f aca="false">ABS(B781-I$3)/I$4</f>
        <v>0.676884660328868</v>
      </c>
      <c r="D781" s="0" t="str">
        <f aca="false">IF(C781&gt;I$5,"Outlier","")</f>
        <v/>
      </c>
      <c r="E781" s="0" t="n">
        <f aca="false">B781</f>
        <v>7.32784493762512</v>
      </c>
    </row>
    <row r="782" customFormat="false" ht="12.75" hidden="false" customHeight="true" outlineLevel="0" collapsed="false">
      <c r="A782" s="0" t="n">
        <f aca="false">'Solutions&amp;Grade'!A782</f>
        <v>780</v>
      </c>
      <c r="B782" s="0" t="n">
        <f aca="false">'Solutions&amp;Grade'!B782</f>
        <v>7.42219883511825</v>
      </c>
      <c r="C782" s="0" t="n">
        <f aca="false">ABS(B782-I$3)/I$4</f>
        <v>0.93543221702056</v>
      </c>
      <c r="D782" s="0" t="str">
        <f aca="false">IF(C782&gt;I$5,"Outlier","")</f>
        <v/>
      </c>
      <c r="E782" s="0" t="n">
        <f aca="false">B782</f>
        <v>7.42219883511825</v>
      </c>
    </row>
    <row r="783" customFormat="false" ht="12.75" hidden="false" customHeight="true" outlineLevel="0" collapsed="false">
      <c r="A783" s="0" t="n">
        <f aca="false">'Solutions&amp;Grade'!A783</f>
        <v>781</v>
      </c>
      <c r="B783" s="0" t="n">
        <f aca="false">'Solutions&amp;Grade'!B783</f>
        <v>7.12589097163505</v>
      </c>
      <c r="C783" s="0" t="n">
        <f aca="false">ABS(B783-I$3)/I$4</f>
        <v>0.123492528596998</v>
      </c>
      <c r="D783" s="0" t="str">
        <f aca="false">IF(C783&gt;I$5,"Outlier","")</f>
        <v/>
      </c>
      <c r="E783" s="0" t="n">
        <f aca="false">B783</f>
        <v>7.12589097163505</v>
      </c>
    </row>
    <row r="784" customFormat="false" ht="12.75" hidden="false" customHeight="true" outlineLevel="0" collapsed="false">
      <c r="A784" s="0" t="n">
        <f aca="false">'Solutions&amp;Grade'!A784</f>
        <v>782</v>
      </c>
      <c r="B784" s="0" t="n">
        <f aca="false">'Solutions&amp;Grade'!B784</f>
        <v>7.28557257517429</v>
      </c>
      <c r="C784" s="0" t="n">
        <f aca="false">ABS(B784-I$3)/I$4</f>
        <v>0.561050377722317</v>
      </c>
      <c r="D784" s="0" t="str">
        <f aca="false">IF(C784&gt;I$5,"Outlier","")</f>
        <v/>
      </c>
      <c r="E784" s="0" t="n">
        <f aca="false">B784</f>
        <v>7.28557257517429</v>
      </c>
    </row>
    <row r="785" customFormat="false" ht="12.75" hidden="false" customHeight="true" outlineLevel="0" collapsed="false">
      <c r="A785" s="0" t="n">
        <f aca="false">'Solutions&amp;Grade'!A785</f>
        <v>783</v>
      </c>
      <c r="B785" s="0" t="n">
        <f aca="false">'Solutions&amp;Grade'!B785</f>
        <v>6.79929186998088</v>
      </c>
      <c r="C785" s="0" t="n">
        <f aca="false">ABS(B785-I$3)/I$4</f>
        <v>0.771450891801073</v>
      </c>
      <c r="D785" s="0" t="str">
        <f aca="false">IF(C785&gt;I$5,"Outlier","")</f>
        <v/>
      </c>
      <c r="E785" s="0" t="n">
        <f aca="false">B785</f>
        <v>6.79929186998088</v>
      </c>
    </row>
    <row r="786" customFormat="false" ht="12.75" hidden="false" customHeight="true" outlineLevel="0" collapsed="false">
      <c r="A786" s="0" t="n">
        <f aca="false">'Solutions&amp;Grade'!A786</f>
        <v>784</v>
      </c>
      <c r="B786" s="0" t="n">
        <f aca="false">'Solutions&amp;Grade'!B786</f>
        <v>7.27060800709947</v>
      </c>
      <c r="C786" s="0" t="n">
        <f aca="false">ABS(B786-I$3)/I$4</f>
        <v>0.520044625808634</v>
      </c>
      <c r="D786" s="0" t="str">
        <f aca="false">IF(C786&gt;I$5,"Outlier","")</f>
        <v/>
      </c>
      <c r="E786" s="0" t="n">
        <f aca="false">B786</f>
        <v>7.27060800709947</v>
      </c>
    </row>
    <row r="787" customFormat="false" ht="12.75" hidden="false" customHeight="true" outlineLevel="0" collapsed="false">
      <c r="A787" s="0" t="n">
        <f aca="false">'Solutions&amp;Grade'!A787</f>
        <v>785</v>
      </c>
      <c r="B787" s="0" t="n">
        <f aca="false">'Solutions&amp;Grade'!B787</f>
        <v>7.24818912899894</v>
      </c>
      <c r="C787" s="0" t="n">
        <f aca="false">ABS(B787-I$3)/I$4</f>
        <v>0.45861265203052</v>
      </c>
      <c r="D787" s="0" t="str">
        <f aca="false">IF(C787&gt;I$5,"Outlier","")</f>
        <v/>
      </c>
      <c r="E787" s="0" t="n">
        <f aca="false">B787</f>
        <v>7.24818912899894</v>
      </c>
    </row>
    <row r="788" customFormat="false" ht="12.75" hidden="false" customHeight="true" outlineLevel="0" collapsed="false">
      <c r="A788" s="0" t="n">
        <f aca="false">'Solutions&amp;Grade'!A788</f>
        <v>786</v>
      </c>
      <c r="B788" s="0" t="n">
        <f aca="false">'Solutions&amp;Grade'!B788</f>
        <v>7.55899946560585</v>
      </c>
      <c r="C788" s="0" t="n">
        <f aca="false">ABS(B788-I$3)/I$4</f>
        <v>1.31029186464698</v>
      </c>
      <c r="D788" s="0" t="str">
        <f aca="false">IF(C788&gt;I$5,"Outlier","")</f>
        <v/>
      </c>
      <c r="E788" s="0" t="n">
        <f aca="false">B788</f>
        <v>7.55899946560585</v>
      </c>
    </row>
    <row r="789" customFormat="false" ht="12.75" hidden="false" customHeight="true" outlineLevel="0" collapsed="false">
      <c r="A789" s="0" t="n">
        <f aca="false">'Solutions&amp;Grade'!A789</f>
        <v>787</v>
      </c>
      <c r="B789" s="0" t="n">
        <f aca="false">'Solutions&amp;Grade'!B789</f>
        <v>7.76585235397237</v>
      </c>
      <c r="C789" s="0" t="n">
        <f aca="false">ABS(B789-I$3)/I$4</f>
        <v>1.87710797190615</v>
      </c>
      <c r="D789" s="0" t="str">
        <f aca="false">IF(C789&gt;I$5,"Outlier","")</f>
        <v/>
      </c>
      <c r="E789" s="0" t="n">
        <f aca="false">B789</f>
        <v>7.76585235397237</v>
      </c>
    </row>
    <row r="790" customFormat="false" ht="12.75" hidden="false" customHeight="true" outlineLevel="0" collapsed="false">
      <c r="A790" s="0" t="n">
        <f aca="false">'Solutions&amp;Grade'!A790</f>
        <v>788</v>
      </c>
      <c r="B790" s="0" t="n">
        <f aca="false">'Solutions&amp;Grade'!B790</f>
        <v>7.12724823725595</v>
      </c>
      <c r="C790" s="0" t="n">
        <f aca="false">ABS(B790-I$3)/I$4</f>
        <v>0.127211693564098</v>
      </c>
      <c r="D790" s="0" t="str">
        <f aca="false">IF(C790&gt;I$5,"Outlier","")</f>
        <v/>
      </c>
      <c r="E790" s="0" t="n">
        <f aca="false">B790</f>
        <v>7.12724823725595</v>
      </c>
    </row>
    <row r="791" customFormat="false" ht="12.75" hidden="false" customHeight="true" outlineLevel="0" collapsed="false">
      <c r="A791" s="0" t="n">
        <f aca="false">'Solutions&amp;Grade'!A791</f>
        <v>789</v>
      </c>
      <c r="B791" s="0" t="n">
        <f aca="false">'Solutions&amp;Grade'!B791</f>
        <v>7.88396145340413</v>
      </c>
      <c r="C791" s="0" t="n">
        <f aca="false">ABS(B791-I$3)/I$4</f>
        <v>2.20074928289029</v>
      </c>
      <c r="D791" s="0" t="str">
        <f aca="false">IF(C791&gt;I$5,"Outlier","")</f>
        <v/>
      </c>
      <c r="E791" s="0" t="n">
        <f aca="false">B791</f>
        <v>7.88396145340413</v>
      </c>
    </row>
    <row r="792" customFormat="false" ht="12.75" hidden="false" customHeight="true" outlineLevel="0" collapsed="false">
      <c r="A792" s="0" t="n">
        <f aca="false">'Solutions&amp;Grade'!A792</f>
        <v>790</v>
      </c>
      <c r="B792" s="0" t="n">
        <f aca="false">'Solutions&amp;Grade'!B792</f>
        <v>6.70506915591171</v>
      </c>
      <c r="C792" s="0" t="n">
        <f aca="false">ABS(B792-I$3)/I$4</f>
        <v>1.02963898105535</v>
      </c>
      <c r="D792" s="0" t="str">
        <f aca="false">IF(C792&gt;I$5,"Outlier","")</f>
        <v/>
      </c>
      <c r="E792" s="0" t="n">
        <f aca="false">B792</f>
        <v>6.70506915591171</v>
      </c>
    </row>
    <row r="793" customFormat="false" ht="12.75" hidden="false" customHeight="true" outlineLevel="0" collapsed="false">
      <c r="A793" s="0" t="n">
        <f aca="false">'Solutions&amp;Grade'!A793</f>
        <v>791</v>
      </c>
      <c r="B793" s="0" t="n">
        <f aca="false">'Solutions&amp;Grade'!B793</f>
        <v>7.88156512217376</v>
      </c>
      <c r="C793" s="0" t="n">
        <f aca="false">ABS(B793-I$3)/I$4</f>
        <v>2.19418288127789</v>
      </c>
      <c r="D793" s="0" t="str">
        <f aca="false">IF(C793&gt;I$5,"Outlier","")</f>
        <v/>
      </c>
      <c r="E793" s="0" t="n">
        <f aca="false">B793</f>
        <v>7.88156512217376</v>
      </c>
    </row>
    <row r="794" customFormat="false" ht="12.75" hidden="false" customHeight="true" outlineLevel="0" collapsed="false">
      <c r="A794" s="0" t="n">
        <f aca="false">'Solutions&amp;Grade'!A794</f>
        <v>792</v>
      </c>
      <c r="B794" s="0" t="n">
        <f aca="false">'Solutions&amp;Grade'!B794</f>
        <v>7.36353648432544</v>
      </c>
      <c r="C794" s="0" t="n">
        <f aca="false">ABS(B794-I$3)/I$4</f>
        <v>0.774686260888999</v>
      </c>
      <c r="D794" s="0" t="str">
        <f aca="false">IF(C794&gt;I$5,"Outlier","")</f>
        <v/>
      </c>
      <c r="E794" s="0" t="n">
        <f aca="false">B794</f>
        <v>7.36353648432544</v>
      </c>
    </row>
    <row r="795" customFormat="false" ht="12.75" hidden="false" customHeight="true" outlineLevel="0" collapsed="false">
      <c r="A795" s="0" t="n">
        <f aca="false">'Solutions&amp;Grade'!A795</f>
        <v>793</v>
      </c>
      <c r="B795" s="0" t="n">
        <f aca="false">'Solutions&amp;Grade'!B795</f>
        <v>6.90012324173933</v>
      </c>
      <c r="C795" s="0" t="n">
        <f aca="false">ABS(B795-I$3)/I$4</f>
        <v>0.495153828312857</v>
      </c>
      <c r="D795" s="0" t="str">
        <f aca="false">IF(C795&gt;I$5,"Outlier","")</f>
        <v/>
      </c>
      <c r="E795" s="0" t="n">
        <f aca="false">B795</f>
        <v>6.90012324173933</v>
      </c>
    </row>
    <row r="796" customFormat="false" ht="12.75" hidden="false" customHeight="true" outlineLevel="0" collapsed="false">
      <c r="A796" s="0" t="n">
        <f aca="false">'Solutions&amp;Grade'!A796</f>
        <v>794</v>
      </c>
      <c r="B796" s="0" t="n">
        <f aca="false">'Solutions&amp;Grade'!B796</f>
        <v>7.1960514547799</v>
      </c>
      <c r="C796" s="0" t="n">
        <f aca="false">ABS(B796-I$3)/I$4</f>
        <v>0.315745545964219</v>
      </c>
      <c r="D796" s="0" t="str">
        <f aca="false">IF(C796&gt;I$5,"Outlier","")</f>
        <v/>
      </c>
      <c r="E796" s="0" t="n">
        <f aca="false">B796</f>
        <v>7.1960514547799</v>
      </c>
    </row>
    <row r="797" customFormat="false" ht="12.75" hidden="false" customHeight="true" outlineLevel="0" collapsed="false">
      <c r="A797" s="0" t="n">
        <f aca="false">'Solutions&amp;Grade'!A797</f>
        <v>795</v>
      </c>
      <c r="B797" s="0" t="n">
        <f aca="false">'Solutions&amp;Grade'!B797</f>
        <v>7.15793711543993</v>
      </c>
      <c r="C797" s="0" t="n">
        <f aca="false">ABS(B797-I$3)/I$4</f>
        <v>0.211305034516494</v>
      </c>
      <c r="D797" s="0" t="str">
        <f aca="false">IF(C797&gt;I$5,"Outlier","")</f>
        <v/>
      </c>
      <c r="E797" s="0" t="n">
        <f aca="false">B797</f>
        <v>7.15793711543993</v>
      </c>
    </row>
    <row r="798" customFormat="false" ht="12.75" hidden="false" customHeight="true" outlineLevel="0" collapsed="false">
      <c r="A798" s="0" t="n">
        <f aca="false">'Solutions&amp;Grade'!A798</f>
        <v>796</v>
      </c>
      <c r="B798" s="0" t="n">
        <f aca="false">'Solutions&amp;Grade'!B798</f>
        <v>7.13448886025299</v>
      </c>
      <c r="C798" s="0" t="n">
        <f aca="false">ABS(B798-I$3)/I$4</f>
        <v>0.147052372481976</v>
      </c>
      <c r="D798" s="0" t="str">
        <f aca="false">IF(C798&gt;I$5,"Outlier","")</f>
        <v/>
      </c>
      <c r="E798" s="0" t="n">
        <f aca="false">B798</f>
        <v>7.13448886025299</v>
      </c>
    </row>
    <row r="799" customFormat="false" ht="12.75" hidden="false" customHeight="true" outlineLevel="0" collapsed="false">
      <c r="A799" s="0" t="n">
        <f aca="false">'Solutions&amp;Grade'!A799</f>
        <v>797</v>
      </c>
      <c r="B799" s="0" t="n">
        <f aca="false">'Solutions&amp;Grade'!B799</f>
        <v>7.13776586993635</v>
      </c>
      <c r="C799" s="0" t="n">
        <f aca="false">ABS(B799-I$3)/I$4</f>
        <v>0.156031999920779</v>
      </c>
      <c r="D799" s="0" t="str">
        <f aca="false">IF(C799&gt;I$5,"Outlier","")</f>
        <v/>
      </c>
      <c r="E799" s="0" t="n">
        <f aca="false">B799</f>
        <v>7.13776586993635</v>
      </c>
    </row>
    <row r="800" customFormat="false" ht="12.75" hidden="false" customHeight="true" outlineLevel="0" collapsed="false">
      <c r="A800" s="0" t="n">
        <f aca="false">'Solutions&amp;Grade'!A800</f>
        <v>798</v>
      </c>
      <c r="B800" s="0" t="n">
        <f aca="false">'Solutions&amp;Grade'!B800</f>
        <v>7.15272174434</v>
      </c>
      <c r="C800" s="0" t="n">
        <f aca="false">ABS(B800-I$3)/I$4</f>
        <v>0.197013929528232</v>
      </c>
      <c r="D800" s="0" t="str">
        <f aca="false">IF(C800&gt;I$5,"Outlier","")</f>
        <v/>
      </c>
      <c r="E800" s="0" t="n">
        <f aca="false">B800</f>
        <v>7.15272174434</v>
      </c>
    </row>
    <row r="801" customFormat="false" ht="12.75" hidden="false" customHeight="true" outlineLevel="0" collapsed="false">
      <c r="A801" s="0" t="n">
        <f aca="false">'Solutions&amp;Grade'!A801</f>
        <v>799</v>
      </c>
      <c r="B801" s="0" t="n">
        <f aca="false">'Solutions&amp;Grade'!B801</f>
        <v>7.15649379450294</v>
      </c>
      <c r="C801" s="0" t="n">
        <f aca="false">ABS(B801-I$3)/I$4</f>
        <v>0.207350061678113</v>
      </c>
      <c r="D801" s="0" t="str">
        <f aca="false">IF(C801&gt;I$5,"Outlier","")</f>
        <v/>
      </c>
      <c r="E801" s="0" t="n">
        <f aca="false">B801</f>
        <v>7.15649379450294</v>
      </c>
    </row>
    <row r="802" customFormat="false" ht="12.75" hidden="false" customHeight="true" outlineLevel="0" collapsed="false">
      <c r="A802" s="0" t="n">
        <f aca="false">'Solutions&amp;Grade'!A802</f>
        <v>800</v>
      </c>
      <c r="B802" s="0" t="n">
        <f aca="false">'Solutions&amp;Grade'!B802</f>
        <v>7.26318808507137</v>
      </c>
      <c r="C802" s="0" t="n">
        <f aca="false">ABS(B802-I$3)/I$4</f>
        <v>0.499712633573264</v>
      </c>
      <c r="D802" s="0" t="str">
        <f aca="false">IF(C802&gt;I$5,"Outlier","")</f>
        <v/>
      </c>
      <c r="E802" s="0" t="n">
        <f aca="false">B802</f>
        <v>7.26318808507137</v>
      </c>
    </row>
    <row r="803" customFormat="false" ht="12.75" hidden="false" customHeight="true" outlineLevel="0" collapsed="false">
      <c r="A803" s="0" t="n">
        <f aca="false">'Solutions&amp;Grade'!A803</f>
        <v>801</v>
      </c>
      <c r="B803" s="0" t="n">
        <f aca="false">'Solutions&amp;Grade'!B803</f>
        <v>6.67800181606194</v>
      </c>
      <c r="C803" s="0" t="n">
        <f aca="false">ABS(B803-I$3)/I$4</f>
        <v>1.10380862078658</v>
      </c>
      <c r="D803" s="0" t="str">
        <f aca="false">IF(C803&gt;I$5,"Outlier","")</f>
        <v/>
      </c>
      <c r="E803" s="0" t="n">
        <f aca="false">B803</f>
        <v>6.67800181606194</v>
      </c>
    </row>
    <row r="804" customFormat="false" ht="12.75" hidden="false" customHeight="true" outlineLevel="0" collapsed="false">
      <c r="A804" s="0" t="n">
        <f aca="false">'Solutions&amp;Grade'!A804</f>
        <v>802</v>
      </c>
      <c r="B804" s="0" t="n">
        <f aca="false">'Solutions&amp;Grade'!B804</f>
        <v>6.89727003524265</v>
      </c>
      <c r="C804" s="0" t="n">
        <f aca="false">ABS(B804-I$3)/I$4</f>
        <v>0.502972154720694</v>
      </c>
      <c r="D804" s="0" t="str">
        <f aca="false">IF(C804&gt;I$5,"Outlier","")</f>
        <v/>
      </c>
      <c r="E804" s="0" t="n">
        <f aca="false">B804</f>
        <v>6.89727003524265</v>
      </c>
    </row>
    <row r="805" customFormat="false" ht="12.75" hidden="false" customHeight="true" outlineLevel="0" collapsed="false">
      <c r="A805" s="0" t="n">
        <f aca="false">'Solutions&amp;Grade'!A805</f>
        <v>803</v>
      </c>
      <c r="B805" s="0" t="n">
        <f aca="false">'Solutions&amp;Grade'!B805</f>
        <v>7.30170140599901</v>
      </c>
      <c r="C805" s="0" t="n">
        <f aca="false">ABS(B805-I$3)/I$4</f>
        <v>0.605246430167612</v>
      </c>
      <c r="D805" s="0" t="str">
        <f aca="false">IF(C805&gt;I$5,"Outlier","")</f>
        <v/>
      </c>
      <c r="E805" s="0" t="n">
        <f aca="false">B805</f>
        <v>7.30170140599901</v>
      </c>
    </row>
    <row r="806" customFormat="false" ht="12.75" hidden="false" customHeight="true" outlineLevel="0" collapsed="false">
      <c r="A806" s="0" t="n">
        <f aca="false">'Solutions&amp;Grade'!A806</f>
        <v>804</v>
      </c>
      <c r="B806" s="0" t="n">
        <f aca="false">'Solutions&amp;Grade'!B806</f>
        <v>7.10290139458328</v>
      </c>
      <c r="C806" s="0" t="n">
        <f aca="false">ABS(B806-I$3)/I$4</f>
        <v>0.060496731560168</v>
      </c>
      <c r="D806" s="0" t="str">
        <f aca="false">IF(C806&gt;I$5,"Outlier","")</f>
        <v/>
      </c>
      <c r="E806" s="0" t="n">
        <f aca="false">B806</f>
        <v>7.10290139458328</v>
      </c>
    </row>
    <row r="807" customFormat="false" ht="12.75" hidden="false" customHeight="true" outlineLevel="0" collapsed="false">
      <c r="A807" s="0" t="n">
        <f aca="false">'Solutions&amp;Grade'!A807</f>
        <v>805</v>
      </c>
      <c r="B807" s="0" t="n">
        <f aca="false">'Solutions&amp;Grade'!B807</f>
        <v>7.08105557540675</v>
      </c>
      <c r="C807" s="0" t="n">
        <f aca="false">ABS(B807-I$3)/I$4</f>
        <v>0.000635047813287995</v>
      </c>
      <c r="D807" s="0" t="str">
        <f aca="false">IF(C807&gt;I$5,"Outlier","")</f>
        <v/>
      </c>
      <c r="E807" s="0" t="n">
        <f aca="false">B807</f>
        <v>7.08105557540675</v>
      </c>
    </row>
    <row r="808" customFormat="false" ht="12.75" hidden="false" customHeight="true" outlineLevel="0" collapsed="false">
      <c r="A808" s="0" t="n">
        <f aca="false">'Solutions&amp;Grade'!A808</f>
        <v>806</v>
      </c>
      <c r="B808" s="0" t="n">
        <f aca="false">'Solutions&amp;Grade'!B808</f>
        <v>6.8970694701874</v>
      </c>
      <c r="C808" s="0" t="n">
        <f aca="false">ABS(B808-I$3)/I$4</f>
        <v>0.503521740973854</v>
      </c>
      <c r="D808" s="0" t="str">
        <f aca="false">IF(C808&gt;I$5,"Outlier","")</f>
        <v/>
      </c>
      <c r="E808" s="0" t="n">
        <f aca="false">B808</f>
        <v>6.8970694701874</v>
      </c>
    </row>
    <row r="809" customFormat="false" ht="12.75" hidden="false" customHeight="true" outlineLevel="0" collapsed="false">
      <c r="A809" s="0" t="n">
        <f aca="false">'Solutions&amp;Grade'!A809</f>
        <v>807</v>
      </c>
      <c r="B809" s="0" t="n">
        <f aca="false">'Solutions&amp;Grade'!B809</f>
        <v>7.2552957156226</v>
      </c>
      <c r="C809" s="0" t="n">
        <f aca="false">ABS(B809-I$3)/I$4</f>
        <v>0.478086045888996</v>
      </c>
      <c r="D809" s="0" t="str">
        <f aca="false">IF(C809&gt;I$5,"Outlier","")</f>
        <v/>
      </c>
      <c r="E809" s="0" t="n">
        <f aca="false">B809</f>
        <v>7.2552957156226</v>
      </c>
    </row>
    <row r="810" customFormat="false" ht="12.75" hidden="false" customHeight="true" outlineLevel="0" collapsed="false">
      <c r="A810" s="0" t="n">
        <f aca="false">'Solutions&amp;Grade'!A810</f>
        <v>808</v>
      </c>
      <c r="B810" s="0" t="n">
        <f aca="false">'Solutions&amp;Grade'!B810</f>
        <v>7.20953640795616</v>
      </c>
      <c r="C810" s="0" t="n">
        <f aca="false">ABS(B810-I$3)/I$4</f>
        <v>0.35269687270806</v>
      </c>
      <c r="D810" s="0" t="str">
        <f aca="false">IF(C810&gt;I$5,"Outlier","")</f>
        <v/>
      </c>
      <c r="E810" s="0" t="n">
        <f aca="false">B810</f>
        <v>7.20953640795616</v>
      </c>
    </row>
    <row r="811" customFormat="false" ht="12.75" hidden="false" customHeight="true" outlineLevel="0" collapsed="false">
      <c r="A811" s="0" t="n">
        <f aca="false">'Solutions&amp;Grade'!A811</f>
        <v>809</v>
      </c>
      <c r="B811" s="0" t="n">
        <f aca="false">'Solutions&amp;Grade'!B811</f>
        <v>7.35677925017192</v>
      </c>
      <c r="C811" s="0" t="n">
        <f aca="false">ABS(B811-I$3)/I$4</f>
        <v>0.756170158991749</v>
      </c>
      <c r="D811" s="0" t="str">
        <f aca="false">IF(C811&gt;I$5,"Outlier","")</f>
        <v/>
      </c>
      <c r="E811" s="0" t="n">
        <f aca="false">B811</f>
        <v>7.35677925017192</v>
      </c>
    </row>
    <row r="812" customFormat="false" ht="12.75" hidden="false" customHeight="true" outlineLevel="0" collapsed="false">
      <c r="A812" s="0" t="n">
        <f aca="false">'Solutions&amp;Grade'!A812</f>
        <v>810</v>
      </c>
      <c r="B812" s="0" t="n">
        <f aca="false">'Solutions&amp;Grade'!B812</f>
        <v>7.21889881701589</v>
      </c>
      <c r="C812" s="0" t="n">
        <f aca="false">ABS(B812-I$3)/I$4</f>
        <v>0.378351647459879</v>
      </c>
      <c r="D812" s="0" t="str">
        <f aca="false">IF(C812&gt;I$5,"Outlier","")</f>
        <v/>
      </c>
      <c r="E812" s="0" t="n">
        <f aca="false">B812</f>
        <v>7.21889881701589</v>
      </c>
    </row>
    <row r="813" customFormat="false" ht="12.75" hidden="false" customHeight="true" outlineLevel="0" collapsed="false">
      <c r="A813" s="0" t="n">
        <f aca="false">'Solutions&amp;Grade'!A813</f>
        <v>811</v>
      </c>
      <c r="B813" s="0" t="n">
        <f aca="false">'Solutions&amp;Grade'!B813</f>
        <v>7.70706112085366</v>
      </c>
      <c r="C813" s="0" t="n">
        <f aca="false">ABS(B813-I$3)/I$4</f>
        <v>1.71600885378185</v>
      </c>
      <c r="D813" s="0" t="str">
        <f aca="false">IF(C813&gt;I$5,"Outlier","")</f>
        <v/>
      </c>
      <c r="E813" s="0" t="n">
        <f aca="false">B813</f>
        <v>7.70706112085366</v>
      </c>
    </row>
    <row r="814" customFormat="false" ht="12.75" hidden="false" customHeight="true" outlineLevel="0" collapsed="false">
      <c r="A814" s="0" t="n">
        <f aca="false">'Solutions&amp;Grade'!A814</f>
        <v>812</v>
      </c>
      <c r="B814" s="0" t="n">
        <f aca="false">'Solutions&amp;Grade'!B814</f>
        <v>7.35054032455963</v>
      </c>
      <c r="C814" s="0" t="n">
        <f aca="false">ABS(B814-I$3)/I$4</f>
        <v>0.739074320703187</v>
      </c>
      <c r="D814" s="0" t="str">
        <f aca="false">IF(C814&gt;I$5,"Outlier","")</f>
        <v/>
      </c>
      <c r="E814" s="0" t="n">
        <f aca="false">B814</f>
        <v>7.35054032455963</v>
      </c>
    </row>
    <row r="815" customFormat="false" ht="12.75" hidden="false" customHeight="true" outlineLevel="0" collapsed="false">
      <c r="A815" s="0" t="n">
        <f aca="false">'Solutions&amp;Grade'!A815</f>
        <v>813</v>
      </c>
      <c r="B815" s="0" t="n">
        <f aca="false">'Solutions&amp;Grade'!B815</f>
        <v>7.11218182871746</v>
      </c>
      <c r="C815" s="0" t="n">
        <f aca="false">ABS(B815-I$3)/I$4</f>
        <v>0.0859268794839193</v>
      </c>
      <c r="D815" s="0" t="str">
        <f aca="false">IF(C815&gt;I$5,"Outlier","")</f>
        <v/>
      </c>
      <c r="E815" s="0" t="n">
        <f aca="false">B815</f>
        <v>7.11218182871746</v>
      </c>
    </row>
    <row r="816" customFormat="false" ht="12.75" hidden="false" customHeight="true" outlineLevel="0" collapsed="false">
      <c r="A816" s="0" t="n">
        <f aca="false">'Solutions&amp;Grade'!A816</f>
        <v>814</v>
      </c>
      <c r="B816" s="0" t="n">
        <f aca="false">'Solutions&amp;Grade'!B816</f>
        <v>6.61509955687952</v>
      </c>
      <c r="C816" s="0" t="n">
        <f aca="false">ABS(B816-I$3)/I$4</f>
        <v>1.27617272925584</v>
      </c>
      <c r="D816" s="0" t="str">
        <f aca="false">IF(C816&gt;I$5,"Outlier","")</f>
        <v/>
      </c>
      <c r="E816" s="0" t="n">
        <f aca="false">B816</f>
        <v>6.61509955687952</v>
      </c>
    </row>
    <row r="817" customFormat="false" ht="12.75" hidden="false" customHeight="true" outlineLevel="0" collapsed="false">
      <c r="A817" s="0" t="n">
        <f aca="false">'Solutions&amp;Grade'!A817</f>
        <v>815</v>
      </c>
      <c r="B817" s="0" t="n">
        <f aca="false">'Solutions&amp;Grade'!B817</f>
        <v>6.78818765716116</v>
      </c>
      <c r="C817" s="0" t="n">
        <f aca="false">ABS(B817-I$3)/I$4</f>
        <v>0.801878538880859</v>
      </c>
      <c r="D817" s="0" t="str">
        <f aca="false">IF(C817&gt;I$5,"Outlier","")</f>
        <v/>
      </c>
      <c r="E817" s="0" t="n">
        <f aca="false">B817</f>
        <v>6.78818765716116</v>
      </c>
    </row>
    <row r="818" customFormat="false" ht="12.75" hidden="false" customHeight="true" outlineLevel="0" collapsed="false">
      <c r="A818" s="0" t="n">
        <f aca="false">'Solutions&amp;Grade'!A818</f>
        <v>816</v>
      </c>
      <c r="B818" s="0" t="n">
        <f aca="false">'Solutions&amp;Grade'!B818</f>
        <v>6.92073058955693</v>
      </c>
      <c r="C818" s="0" t="n">
        <f aca="false">ABS(B818-I$3)/I$4</f>
        <v>0.438685790746903</v>
      </c>
      <c r="D818" s="0" t="str">
        <f aca="false">IF(C818&gt;I$5,"Outlier","")</f>
        <v/>
      </c>
      <c r="E818" s="0" t="n">
        <f aca="false">B818</f>
        <v>6.92073058955693</v>
      </c>
    </row>
    <row r="819" customFormat="false" ht="12.75" hidden="false" customHeight="true" outlineLevel="0" collapsed="false">
      <c r="A819" s="0" t="n">
        <f aca="false">'Solutions&amp;Grade'!A819</f>
        <v>817</v>
      </c>
      <c r="B819" s="0" t="n">
        <f aca="false">'Solutions&amp;Grade'!B819</f>
        <v>7.47623758286727</v>
      </c>
      <c r="C819" s="0" t="n">
        <f aca="false">ABS(B819-I$3)/I$4</f>
        <v>1.08350862476203</v>
      </c>
      <c r="D819" s="0" t="str">
        <f aca="false">IF(C819&gt;I$5,"Outlier","")</f>
        <v/>
      </c>
      <c r="E819" s="0" t="n">
        <f aca="false">B819</f>
        <v>7.47623758286727</v>
      </c>
    </row>
    <row r="820" customFormat="false" ht="12.75" hidden="false" customHeight="true" outlineLevel="0" collapsed="false">
      <c r="A820" s="0" t="n">
        <f aca="false">'Solutions&amp;Grade'!A820</f>
        <v>818</v>
      </c>
      <c r="B820" s="0" t="n">
        <f aca="false">'Solutions&amp;Grade'!B820</f>
        <v>6.82131635024965</v>
      </c>
      <c r="C820" s="0" t="n">
        <f aca="false">ABS(B820-I$3)/I$4</f>
        <v>0.711099642809909</v>
      </c>
      <c r="D820" s="0" t="str">
        <f aca="false">IF(C820&gt;I$5,"Outlier","")</f>
        <v/>
      </c>
      <c r="E820" s="0" t="n">
        <f aca="false">B820</f>
        <v>6.82131635024965</v>
      </c>
    </row>
    <row r="821" customFormat="false" ht="12.75" hidden="false" customHeight="true" outlineLevel="0" collapsed="false">
      <c r="A821" s="0" t="n">
        <f aca="false">'Solutions&amp;Grade'!A821</f>
        <v>819</v>
      </c>
      <c r="B821" s="0" t="n">
        <f aca="false">'Solutions&amp;Grade'!B821</f>
        <v>7.62337784686091</v>
      </c>
      <c r="C821" s="0" t="n">
        <f aca="false">ABS(B821-I$3)/I$4</f>
        <v>1.48670082728126</v>
      </c>
      <c r="D821" s="0" t="str">
        <f aca="false">IF(C821&gt;I$5,"Outlier","")</f>
        <v/>
      </c>
      <c r="E821" s="0" t="n">
        <f aca="false">B821</f>
        <v>7.62337784686091</v>
      </c>
    </row>
    <row r="822" customFormat="false" ht="12.75" hidden="false" customHeight="true" outlineLevel="0" collapsed="false">
      <c r="A822" s="0" t="n">
        <f aca="false">'Solutions&amp;Grade'!A822</f>
        <v>820</v>
      </c>
      <c r="B822" s="0" t="n">
        <f aca="false">'Solutions&amp;Grade'!B822</f>
        <v>7.37597635509505</v>
      </c>
      <c r="C822" s="0" t="n">
        <f aca="false">ABS(B822-I$3)/I$4</f>
        <v>0.808773863823237</v>
      </c>
      <c r="D822" s="0" t="str">
        <f aca="false">IF(C822&gt;I$5,"Outlier","")</f>
        <v/>
      </c>
      <c r="E822" s="0" t="n">
        <f aca="false">B822</f>
        <v>7.37597635509505</v>
      </c>
    </row>
    <row r="823" customFormat="false" ht="12.75" hidden="false" customHeight="true" outlineLevel="0" collapsed="false">
      <c r="A823" s="0" t="n">
        <f aca="false">'Solutions&amp;Grade'!A823</f>
        <v>821</v>
      </c>
      <c r="B823" s="0" t="n">
        <f aca="false">'Solutions&amp;Grade'!B823</f>
        <v>7.43225128997895</v>
      </c>
      <c r="C823" s="0" t="n">
        <f aca="false">ABS(B823-I$3)/I$4</f>
        <v>0.962977848012401</v>
      </c>
      <c r="D823" s="0" t="str">
        <f aca="false">IF(C823&gt;I$5,"Outlier","")</f>
        <v/>
      </c>
      <c r="E823" s="0" t="n">
        <f aca="false">B823</f>
        <v>7.43225128997895</v>
      </c>
    </row>
    <row r="824" customFormat="false" ht="12.75" hidden="false" customHeight="true" outlineLevel="0" collapsed="false">
      <c r="A824" s="0" t="n">
        <f aca="false">'Solutions&amp;Grade'!A824</f>
        <v>822</v>
      </c>
      <c r="B824" s="0" t="n">
        <f aca="false">'Solutions&amp;Grade'!B824</f>
        <v>7.18791441196074</v>
      </c>
      <c r="C824" s="0" t="n">
        <f aca="false">ABS(B824-I$3)/I$4</f>
        <v>0.293448506885962</v>
      </c>
      <c r="D824" s="0" t="str">
        <f aca="false">IF(C824&gt;I$5,"Outlier","")</f>
        <v/>
      </c>
      <c r="E824" s="0" t="n">
        <f aca="false">B824</f>
        <v>7.18791441196074</v>
      </c>
    </row>
    <row r="825" customFormat="false" ht="12.75" hidden="false" customHeight="true" outlineLevel="0" collapsed="false">
      <c r="A825" s="0" t="n">
        <f aca="false">'Solutions&amp;Grade'!A825</f>
        <v>823</v>
      </c>
      <c r="B825" s="0" t="n">
        <f aca="false">'Solutions&amp;Grade'!B825</f>
        <v>7.4246583260888</v>
      </c>
      <c r="C825" s="0" t="n">
        <f aca="false">ABS(B825-I$3)/I$4</f>
        <v>0.942171688288171</v>
      </c>
      <c r="D825" s="0" t="str">
        <f aca="false">IF(C825&gt;I$5,"Outlier","")</f>
        <v/>
      </c>
      <c r="E825" s="0" t="n">
        <f aca="false">B825</f>
        <v>7.4246583260888</v>
      </c>
    </row>
    <row r="826" customFormat="false" ht="12.75" hidden="false" customHeight="true" outlineLevel="0" collapsed="false">
      <c r="A826" s="0" t="n">
        <f aca="false">'Solutions&amp;Grade'!A826</f>
        <v>824</v>
      </c>
      <c r="B826" s="0" t="n">
        <f aca="false">'Solutions&amp;Grade'!B826</f>
        <v>7.03669418486802</v>
      </c>
      <c r="C826" s="0" t="n">
        <f aca="false">ABS(B826-I$3)/I$4</f>
        <v>0.120923567569522</v>
      </c>
      <c r="D826" s="0" t="str">
        <f aca="false">IF(C826&gt;I$5,"Outlier","")</f>
        <v/>
      </c>
      <c r="E826" s="0" t="n">
        <f aca="false">B826</f>
        <v>7.03669418486802</v>
      </c>
    </row>
    <row r="827" customFormat="false" ht="12.75" hidden="false" customHeight="true" outlineLevel="0" collapsed="false">
      <c r="A827" s="0" t="n">
        <f aca="false">'Solutions&amp;Grade'!A827</f>
        <v>825</v>
      </c>
      <c r="B827" s="0" t="n">
        <f aca="false">'Solutions&amp;Grade'!B827</f>
        <v>6.75138736934266</v>
      </c>
      <c r="C827" s="0" t="n">
        <f aca="false">ABS(B827-I$3)/I$4</f>
        <v>0.902718300181852</v>
      </c>
      <c r="D827" s="0" t="str">
        <f aca="false">IF(C827&gt;I$5,"Outlier","")</f>
        <v/>
      </c>
      <c r="E827" s="0" t="n">
        <f aca="false">B827</f>
        <v>6.75138736934266</v>
      </c>
    </row>
    <row r="828" customFormat="false" ht="12.75" hidden="false" customHeight="true" outlineLevel="0" collapsed="false">
      <c r="A828" s="0" t="n">
        <f aca="false">'Solutions&amp;Grade'!A828</f>
        <v>826</v>
      </c>
      <c r="B828" s="0" t="n">
        <f aca="false">'Solutions&amp;Grade'!B828</f>
        <v>6.75012830808696</v>
      </c>
      <c r="C828" s="0" t="n">
        <f aca="false">ABS(B828-I$3)/I$4</f>
        <v>0.906168366581171</v>
      </c>
      <c r="D828" s="0" t="str">
        <f aca="false">IF(C828&gt;I$5,"Outlier","")</f>
        <v/>
      </c>
      <c r="E828" s="0" t="n">
        <f aca="false">B828</f>
        <v>6.75012830808696</v>
      </c>
    </row>
    <row r="829" customFormat="false" ht="12.75" hidden="false" customHeight="true" outlineLevel="0" collapsed="false">
      <c r="A829" s="0" t="n">
        <f aca="false">'Solutions&amp;Grade'!A829</f>
        <v>827</v>
      </c>
      <c r="B829" s="0" t="n">
        <f aca="false">'Solutions&amp;Grade'!B829</f>
        <v>6.44657751614846</v>
      </c>
      <c r="C829" s="0" t="n">
        <f aca="false">ABS(B829-I$3)/I$4</f>
        <v>1.73795505131505</v>
      </c>
      <c r="D829" s="0" t="str">
        <f aca="false">IF(C829&gt;I$5,"Outlier","")</f>
        <v/>
      </c>
      <c r="E829" s="0" t="n">
        <f aca="false">B829</f>
        <v>6.44657751614846</v>
      </c>
    </row>
    <row r="830" customFormat="false" ht="12.75" hidden="false" customHeight="true" outlineLevel="0" collapsed="false">
      <c r="A830" s="0" t="n">
        <f aca="false">'Solutions&amp;Grade'!A830</f>
        <v>828</v>
      </c>
      <c r="B830" s="0" t="n">
        <f aca="false">'Solutions&amp;Grade'!B830</f>
        <v>7.31653526203943</v>
      </c>
      <c r="C830" s="0" t="n">
        <f aca="false">ABS(B830-I$3)/I$4</f>
        <v>0.645894006340564</v>
      </c>
      <c r="D830" s="0" t="str">
        <f aca="false">IF(C830&gt;I$5,"Outlier","")</f>
        <v/>
      </c>
      <c r="E830" s="0" t="n">
        <f aca="false">B830</f>
        <v>7.31653526203943</v>
      </c>
    </row>
    <row r="831" customFormat="false" ht="12.75" hidden="false" customHeight="true" outlineLevel="0" collapsed="false">
      <c r="A831" s="0" t="n">
        <f aca="false">'Solutions&amp;Grade'!A831</f>
        <v>829</v>
      </c>
      <c r="B831" s="0" t="n">
        <f aca="false">'Solutions&amp;Grade'!B831</f>
        <v>6.267684845804</v>
      </c>
      <c r="C831" s="0" t="n">
        <f aca="false">ABS(B831-I$3)/I$4</f>
        <v>2.2281548634742</v>
      </c>
      <c r="D831" s="0" t="str">
        <f aca="false">IF(C831&gt;I$5,"Outlier","")</f>
        <v/>
      </c>
      <c r="E831" s="0" t="n">
        <f aca="false">B831</f>
        <v>6.267684845804</v>
      </c>
    </row>
    <row r="832" customFormat="false" ht="12.75" hidden="false" customHeight="true" outlineLevel="0" collapsed="false">
      <c r="A832" s="0" t="n">
        <f aca="false">'Solutions&amp;Grade'!A832</f>
        <v>830</v>
      </c>
      <c r="B832" s="0" t="n">
        <f aca="false">'Solutions&amp;Grade'!B832</f>
        <v>6.50148523797022</v>
      </c>
      <c r="C832" s="0" t="n">
        <f aca="false">ABS(B832-I$3)/I$4</f>
        <v>1.58749748996677</v>
      </c>
      <c r="D832" s="0" t="str">
        <f aca="false">IF(C832&gt;I$5,"Outlier","")</f>
        <v/>
      </c>
      <c r="E832" s="0" t="n">
        <f aca="false">B832</f>
        <v>6.50148523797022</v>
      </c>
    </row>
    <row r="833" customFormat="false" ht="12.75" hidden="false" customHeight="true" outlineLevel="0" collapsed="false">
      <c r="A833" s="0" t="n">
        <f aca="false">'Solutions&amp;Grade'!A833</f>
        <v>831</v>
      </c>
      <c r="B833" s="0" t="n">
        <f aca="false">'Solutions&amp;Grade'!B833</f>
        <v>6.77401010719917</v>
      </c>
      <c r="C833" s="0" t="n">
        <f aca="false">ABS(B833-I$3)/I$4</f>
        <v>0.840727712046335</v>
      </c>
      <c r="D833" s="0" t="str">
        <f aca="false">IF(C833&gt;I$5,"Outlier","")</f>
        <v/>
      </c>
      <c r="E833" s="0" t="n">
        <f aca="false">B833</f>
        <v>6.77401010719917</v>
      </c>
    </row>
    <row r="834" customFormat="false" ht="12.75" hidden="false" customHeight="true" outlineLevel="0" collapsed="false">
      <c r="A834" s="0" t="n">
        <f aca="false">'Solutions&amp;Grade'!A834</f>
        <v>832</v>
      </c>
      <c r="B834" s="0" t="n">
        <f aca="false">'Solutions&amp;Grade'!B834</f>
        <v>6.77400928747615</v>
      </c>
      <c r="C834" s="0" t="n">
        <f aca="false">ABS(B834-I$3)/I$4</f>
        <v>0.840729958242718</v>
      </c>
      <c r="D834" s="0" t="str">
        <f aca="false">IF(C834&gt;I$5,"Outlier","")</f>
        <v/>
      </c>
      <c r="E834" s="0" t="n">
        <f aca="false">B834</f>
        <v>6.77400928747615</v>
      </c>
    </row>
    <row r="835" customFormat="false" ht="12.75" hidden="false" customHeight="true" outlineLevel="0" collapsed="false">
      <c r="A835" s="0" t="n">
        <f aca="false">'Solutions&amp;Grade'!A835</f>
        <v>833</v>
      </c>
      <c r="B835" s="0" t="n">
        <f aca="false">'Solutions&amp;Grade'!B835</f>
        <v>6.7301632918882</v>
      </c>
      <c r="C835" s="0" t="n">
        <f aca="false">ABS(B835-I$3)/I$4</f>
        <v>0.960876293806695</v>
      </c>
      <c r="D835" s="0" t="str">
        <f aca="false">IF(C835&gt;I$5,"Outlier","")</f>
        <v/>
      </c>
      <c r="E835" s="0" t="n">
        <f aca="false">B835</f>
        <v>6.7301632918882</v>
      </c>
    </row>
    <row r="836" customFormat="false" ht="12.75" hidden="false" customHeight="true" outlineLevel="0" collapsed="false">
      <c r="A836" s="0" t="n">
        <f aca="false">'Solutions&amp;Grade'!A836</f>
        <v>834</v>
      </c>
      <c r="B836" s="0" t="n">
        <f aca="false">'Solutions&amp;Grade'!B836</f>
        <v>7.38070197089681</v>
      </c>
      <c r="C836" s="0" t="n">
        <f aca="false">ABS(B836-I$3)/I$4</f>
        <v>0.821722946498888</v>
      </c>
      <c r="D836" s="0" t="str">
        <f aca="false">IF(C836&gt;I$5,"Outlier","")</f>
        <v/>
      </c>
      <c r="E836" s="0" t="n">
        <f aca="false">B836</f>
        <v>7.38070197089681</v>
      </c>
    </row>
    <row r="837" customFormat="false" ht="12.75" hidden="false" customHeight="true" outlineLevel="0" collapsed="false">
      <c r="A837" s="0" t="n">
        <f aca="false">'Solutions&amp;Grade'!A837</f>
        <v>835</v>
      </c>
      <c r="B837" s="0" t="n">
        <f aca="false">'Solutions&amp;Grade'!B837</f>
        <v>6.4778976750695</v>
      </c>
      <c r="C837" s="0" t="n">
        <f aca="false">ABS(B837-I$3)/I$4</f>
        <v>1.65213188153217</v>
      </c>
      <c r="D837" s="0" t="str">
        <f aca="false">IF(C837&gt;I$5,"Outlier","")</f>
        <v/>
      </c>
      <c r="E837" s="0" t="n">
        <f aca="false">B837</f>
        <v>6.4778976750695</v>
      </c>
    </row>
    <row r="838" customFormat="false" ht="12.75" hidden="false" customHeight="true" outlineLevel="0" collapsed="false">
      <c r="A838" s="0" t="n">
        <f aca="false">'Solutions&amp;Grade'!A838</f>
        <v>836</v>
      </c>
      <c r="B838" s="0" t="n">
        <f aca="false">'Solutions&amp;Grade'!B838</f>
        <v>6.88663482419456</v>
      </c>
      <c r="C838" s="0" t="n">
        <f aca="false">ABS(B838-I$3)/I$4</f>
        <v>0.532114648082828</v>
      </c>
      <c r="D838" s="0" t="str">
        <f aca="false">IF(C838&gt;I$5,"Outlier","")</f>
        <v/>
      </c>
      <c r="E838" s="0" t="n">
        <f aca="false">B838</f>
        <v>6.88663482419456</v>
      </c>
    </row>
    <row r="839" customFormat="false" ht="12.75" hidden="false" customHeight="true" outlineLevel="0" collapsed="false">
      <c r="A839" s="0" t="n">
        <f aca="false">'Solutions&amp;Grade'!A839</f>
        <v>837</v>
      </c>
      <c r="B839" s="0" t="n">
        <f aca="false">'Solutions&amp;Grade'!B839</f>
        <v>7.2334281721241</v>
      </c>
      <c r="C839" s="0" t="n">
        <f aca="false">ABS(B839-I$3)/I$4</f>
        <v>0.418164833383719</v>
      </c>
      <c r="D839" s="0" t="str">
        <f aca="false">IF(C839&gt;I$5,"Outlier","")</f>
        <v/>
      </c>
      <c r="E839" s="0" t="n">
        <f aca="false">B839</f>
        <v>7.2334281721241</v>
      </c>
    </row>
    <row r="840" customFormat="false" ht="12.75" hidden="false" customHeight="true" outlineLevel="0" collapsed="false">
      <c r="A840" s="0" t="n">
        <f aca="false">'Solutions&amp;Grade'!A840</f>
        <v>838</v>
      </c>
      <c r="B840" s="0" t="n">
        <f aca="false">'Solutions&amp;Grade'!B840</f>
        <v>6.54353917212921</v>
      </c>
      <c r="C840" s="0" t="n">
        <f aca="false">ABS(B840-I$3)/I$4</f>
        <v>1.47226174226622</v>
      </c>
      <c r="D840" s="0" t="str">
        <f aca="false">IF(C840&gt;I$5,"Outlier","")</f>
        <v/>
      </c>
      <c r="E840" s="0" t="n">
        <f aca="false">B840</f>
        <v>6.54353917212921</v>
      </c>
    </row>
    <row r="841" customFormat="false" ht="12.75" hidden="false" customHeight="true" outlineLevel="0" collapsed="false">
      <c r="A841" s="0" t="n">
        <f aca="false">'Solutions&amp;Grade'!A841</f>
        <v>839</v>
      </c>
      <c r="B841" s="0" t="n">
        <f aca="false">'Solutions&amp;Grade'!B841</f>
        <v>6.97691743580483</v>
      </c>
      <c r="C841" s="0" t="n">
        <f aca="false">ABS(B841-I$3)/I$4</f>
        <v>0.284723186110816</v>
      </c>
      <c r="D841" s="0" t="str">
        <f aca="false">IF(C841&gt;I$5,"Outlier","")</f>
        <v/>
      </c>
      <c r="E841" s="0" t="n">
        <f aca="false">B841</f>
        <v>6.97691743580483</v>
      </c>
    </row>
    <row r="842" customFormat="false" ht="12.75" hidden="false" customHeight="true" outlineLevel="0" collapsed="false">
      <c r="A842" s="0" t="n">
        <f aca="false">'Solutions&amp;Grade'!A842</f>
        <v>840</v>
      </c>
      <c r="B842" s="0" t="n">
        <f aca="false">'Solutions&amp;Grade'!B842</f>
        <v>7.57638406776642</v>
      </c>
      <c r="C842" s="0" t="n">
        <f aca="false">ABS(B842-I$3)/I$4</f>
        <v>1.35792896848787</v>
      </c>
      <c r="D842" s="0" t="str">
        <f aca="false">IF(C842&gt;I$5,"Outlier","")</f>
        <v/>
      </c>
      <c r="E842" s="0" t="n">
        <f aca="false">B842</f>
        <v>7.57638406776642</v>
      </c>
    </row>
    <row r="843" customFormat="false" ht="12.75" hidden="false" customHeight="true" outlineLevel="0" collapsed="false">
      <c r="A843" s="0" t="n">
        <f aca="false">'Solutions&amp;Grade'!A843</f>
        <v>841</v>
      </c>
      <c r="B843" s="0" t="n">
        <f aca="false">'Solutions&amp;Grade'!B843</f>
        <v>6.77441860308972</v>
      </c>
      <c r="C843" s="0" t="n">
        <f aca="false">ABS(B843-I$3)/I$4</f>
        <v>0.839608355907071</v>
      </c>
      <c r="D843" s="0" t="str">
        <f aca="false">IF(C843&gt;I$5,"Outlier","")</f>
        <v/>
      </c>
      <c r="E843" s="0" t="n">
        <f aca="false">B843</f>
        <v>6.77441860308972</v>
      </c>
    </row>
    <row r="844" customFormat="false" ht="12.75" hidden="false" customHeight="true" outlineLevel="0" collapsed="false">
      <c r="A844" s="0" t="n">
        <f aca="false">'Solutions&amp;Grade'!A844</f>
        <v>842</v>
      </c>
      <c r="B844" s="0" t="n">
        <f aca="false">'Solutions&amp;Grade'!B844</f>
        <v>7.43277174488548</v>
      </c>
      <c r="C844" s="0" t="n">
        <f aca="false">ABS(B844-I$3)/I$4</f>
        <v>0.964403993068703</v>
      </c>
      <c r="D844" s="0" t="str">
        <f aca="false">IF(C844&gt;I$5,"Outlier","")</f>
        <v/>
      </c>
      <c r="E844" s="0" t="n">
        <f aca="false">B844</f>
        <v>7.43277174488548</v>
      </c>
    </row>
    <row r="845" customFormat="false" ht="12.75" hidden="false" customHeight="true" outlineLevel="0" collapsed="false">
      <c r="A845" s="0" t="n">
        <f aca="false">'Solutions&amp;Grade'!A845</f>
        <v>843</v>
      </c>
      <c r="B845" s="0" t="n">
        <f aca="false">'Solutions&amp;Grade'!B845</f>
        <v>6.97700932920087</v>
      </c>
      <c r="C845" s="0" t="n">
        <f aca="false">ABS(B845-I$3)/I$4</f>
        <v>0.284471380794308</v>
      </c>
      <c r="D845" s="0" t="str">
        <f aca="false">IF(C845&gt;I$5,"Outlier","")</f>
        <v/>
      </c>
      <c r="E845" s="0" t="n">
        <f aca="false">B845</f>
        <v>6.97700932920087</v>
      </c>
    </row>
    <row r="846" customFormat="false" ht="12.75" hidden="false" customHeight="true" outlineLevel="0" collapsed="false">
      <c r="A846" s="0" t="n">
        <f aca="false">'Solutions&amp;Grade'!A846</f>
        <v>844</v>
      </c>
      <c r="B846" s="0" t="n">
        <f aca="false">'Solutions&amp;Grade'!B846</f>
        <v>6.9319560979025</v>
      </c>
      <c r="C846" s="0" t="n">
        <f aca="false">ABS(B846-I$3)/I$4</f>
        <v>0.407925770943994</v>
      </c>
      <c r="D846" s="0" t="str">
        <f aca="false">IF(C846&gt;I$5,"Outlier","")</f>
        <v/>
      </c>
      <c r="E846" s="0" t="n">
        <f aca="false">B846</f>
        <v>6.9319560979025</v>
      </c>
    </row>
    <row r="847" customFormat="false" ht="12.75" hidden="false" customHeight="true" outlineLevel="0" collapsed="false">
      <c r="A847" s="0" t="n">
        <f aca="false">'Solutions&amp;Grade'!A847</f>
        <v>845</v>
      </c>
      <c r="B847" s="0" t="n">
        <f aca="false">'Solutions&amp;Grade'!B847</f>
        <v>7.04978571489222</v>
      </c>
      <c r="C847" s="0" t="n">
        <f aca="false">ABS(B847-I$3)/I$4</f>
        <v>0.0850502948055732</v>
      </c>
      <c r="D847" s="0" t="str">
        <f aca="false">IF(C847&gt;I$5,"Outlier","")</f>
        <v/>
      </c>
      <c r="E847" s="0" t="n">
        <f aca="false">B847</f>
        <v>7.04978571489222</v>
      </c>
    </row>
    <row r="848" customFormat="false" ht="12.75" hidden="false" customHeight="true" outlineLevel="0" collapsed="false">
      <c r="A848" s="0" t="n">
        <f aca="false">'Solutions&amp;Grade'!A848</f>
        <v>846</v>
      </c>
      <c r="B848" s="0" t="n">
        <f aca="false">'Solutions&amp;Grade'!B848</f>
        <v>7.17645230845794</v>
      </c>
      <c r="C848" s="0" t="n">
        <f aca="false">ABS(B848-I$3)/I$4</f>
        <v>0.262040171523758</v>
      </c>
      <c r="D848" s="0" t="str">
        <f aca="false">IF(C848&gt;I$5,"Outlier","")</f>
        <v/>
      </c>
      <c r="E848" s="0" t="n">
        <f aca="false">B848</f>
        <v>7.17645230845794</v>
      </c>
    </row>
    <row r="849" customFormat="false" ht="12.75" hidden="false" customHeight="true" outlineLevel="0" collapsed="false">
      <c r="A849" s="0" t="n">
        <f aca="false">'Solutions&amp;Grade'!A849</f>
        <v>847</v>
      </c>
      <c r="B849" s="0" t="n">
        <f aca="false">'Solutions&amp;Grade'!B849</f>
        <v>7.53783060575779</v>
      </c>
      <c r="C849" s="0" t="n">
        <f aca="false">ABS(B849-I$3)/I$4</f>
        <v>1.25228517772595</v>
      </c>
      <c r="D849" s="0" t="str">
        <f aca="false">IF(C849&gt;I$5,"Outlier","")</f>
        <v/>
      </c>
      <c r="E849" s="0" t="n">
        <f aca="false">B849</f>
        <v>7.53783060575779</v>
      </c>
    </row>
    <row r="850" customFormat="false" ht="12.75" hidden="false" customHeight="true" outlineLevel="0" collapsed="false">
      <c r="A850" s="0" t="n">
        <f aca="false">'Solutions&amp;Grade'!A850</f>
        <v>848</v>
      </c>
      <c r="B850" s="0" t="n">
        <f aca="false">'Solutions&amp;Grade'!B850</f>
        <v>6.65673003782875</v>
      </c>
      <c r="C850" s="0" t="n">
        <f aca="false">ABS(B850-I$3)/I$4</f>
        <v>1.16209732358318</v>
      </c>
      <c r="D850" s="0" t="str">
        <f aca="false">IF(C850&gt;I$5,"Outlier","")</f>
        <v/>
      </c>
      <c r="E850" s="0" t="n">
        <f aca="false">B850</f>
        <v>6.65673003782875</v>
      </c>
    </row>
    <row r="851" customFormat="false" ht="12.75" hidden="false" customHeight="true" outlineLevel="0" collapsed="false">
      <c r="A851" s="0" t="n">
        <f aca="false">'Solutions&amp;Grade'!A851</f>
        <v>849</v>
      </c>
      <c r="B851" s="0" t="n">
        <f aca="false">'Solutions&amp;Grade'!B851</f>
        <v>7.94782350787858</v>
      </c>
      <c r="C851" s="0" t="n">
        <f aca="false">ABS(B851-I$3)/I$4</f>
        <v>2.37574341231545</v>
      </c>
      <c r="D851" s="0" t="str">
        <f aca="false">IF(C851&gt;I$5,"Outlier","")</f>
        <v/>
      </c>
      <c r="E851" s="0" t="n">
        <f aca="false">B851</f>
        <v>7.94782350787858</v>
      </c>
    </row>
    <row r="852" customFormat="false" ht="12.75" hidden="false" customHeight="true" outlineLevel="0" collapsed="false">
      <c r="A852" s="0" t="n">
        <f aca="false">'Solutions&amp;Grade'!A852</f>
        <v>850</v>
      </c>
      <c r="B852" s="0" t="n">
        <f aca="false">'Solutions&amp;Grade'!B852</f>
        <v>6.74767007842124</v>
      </c>
      <c r="C852" s="0" t="n">
        <f aca="false">ABS(B852-I$3)/I$4</f>
        <v>0.912904381634558</v>
      </c>
      <c r="D852" s="0" t="str">
        <f aca="false">IF(C852&gt;I$5,"Outlier","")</f>
        <v/>
      </c>
      <c r="E852" s="0" t="n">
        <f aca="false">B852</f>
        <v>6.74767007842124</v>
      </c>
    </row>
    <row r="853" customFormat="false" ht="12.75" hidden="false" customHeight="true" outlineLevel="0" collapsed="false">
      <c r="A853" s="0" t="n">
        <f aca="false">'Solutions&amp;Grade'!A853</f>
        <v>851</v>
      </c>
      <c r="B853" s="0" t="n">
        <f aca="false">'Solutions&amp;Grade'!B853</f>
        <v>7.19395695286374</v>
      </c>
      <c r="C853" s="0" t="n">
        <f aca="false">ABS(B853-I$3)/I$4</f>
        <v>0.310006213861401</v>
      </c>
      <c r="D853" s="0" t="str">
        <f aca="false">IF(C853&gt;I$5,"Outlier","")</f>
        <v/>
      </c>
      <c r="E853" s="0" t="n">
        <f aca="false">B853</f>
        <v>7.19395695286374</v>
      </c>
    </row>
    <row r="854" customFormat="false" ht="12.75" hidden="false" customHeight="true" outlineLevel="0" collapsed="false">
      <c r="A854" s="0" t="n">
        <f aca="false">'Solutions&amp;Grade'!A854</f>
        <v>852</v>
      </c>
      <c r="B854" s="0" t="n">
        <f aca="false">'Solutions&amp;Grade'!B854</f>
        <v>6.56563862123134</v>
      </c>
      <c r="C854" s="0" t="n">
        <f aca="false">ABS(B854-I$3)/I$4</f>
        <v>1.41170506446704</v>
      </c>
      <c r="D854" s="0" t="str">
        <f aca="false">IF(C854&gt;I$5,"Outlier","")</f>
        <v/>
      </c>
      <c r="E854" s="0" t="n">
        <f aca="false">B854</f>
        <v>6.56563862123134</v>
      </c>
    </row>
    <row r="855" customFormat="false" ht="12.75" hidden="false" customHeight="true" outlineLevel="0" collapsed="false">
      <c r="A855" s="0" t="n">
        <f aca="false">'Solutions&amp;Grade'!A855</f>
        <v>853</v>
      </c>
      <c r="B855" s="0" t="n">
        <f aca="false">'Solutions&amp;Grade'!B855</f>
        <v>7.10032041332153</v>
      </c>
      <c r="C855" s="0" t="n">
        <f aca="false">ABS(B855-I$3)/I$4</f>
        <v>0.0534243538755145</v>
      </c>
      <c r="D855" s="0" t="str">
        <f aca="false">IF(C855&gt;I$5,"Outlier","")</f>
        <v/>
      </c>
      <c r="E855" s="0" t="n">
        <f aca="false">B855</f>
        <v>7.10032041332153</v>
      </c>
    </row>
    <row r="856" customFormat="false" ht="12.75" hidden="false" customHeight="true" outlineLevel="0" collapsed="false">
      <c r="A856" s="0" t="n">
        <f aca="false">'Solutions&amp;Grade'!A856</f>
        <v>854</v>
      </c>
      <c r="B856" s="0" t="n">
        <f aca="false">'Solutions&amp;Grade'!B856</f>
        <v>7.60051458227851</v>
      </c>
      <c r="C856" s="0" t="n">
        <f aca="false">ABS(B856-I$3)/I$4</f>
        <v>1.42405115034336</v>
      </c>
      <c r="D856" s="0" t="str">
        <f aca="false">IF(C856&gt;I$5,"Outlier","")</f>
        <v/>
      </c>
      <c r="E856" s="0" t="n">
        <f aca="false">B856</f>
        <v>7.60051458227851</v>
      </c>
    </row>
    <row r="857" customFormat="false" ht="12.75" hidden="false" customHeight="true" outlineLevel="0" collapsed="false">
      <c r="A857" s="0" t="n">
        <f aca="false">'Solutions&amp;Grade'!A857</f>
        <v>855</v>
      </c>
      <c r="B857" s="0" t="n">
        <f aca="false">'Solutions&amp;Grade'!B857</f>
        <v>7.19775206383091</v>
      </c>
      <c r="C857" s="0" t="n">
        <f aca="false">ABS(B857-I$3)/I$4</f>
        <v>0.320405536984297</v>
      </c>
      <c r="D857" s="0" t="str">
        <f aca="false">IF(C857&gt;I$5,"Outlier","")</f>
        <v/>
      </c>
      <c r="E857" s="0" t="n">
        <f aca="false">B857</f>
        <v>7.19775206383091</v>
      </c>
    </row>
    <row r="858" customFormat="false" ht="12.75" hidden="false" customHeight="true" outlineLevel="0" collapsed="false">
      <c r="A858" s="0" t="n">
        <f aca="false">'Solutions&amp;Grade'!A858</f>
        <v>856</v>
      </c>
      <c r="B858" s="0" t="n">
        <f aca="false">'Solutions&amp;Grade'!B858</f>
        <v>6.48542134113852</v>
      </c>
      <c r="C858" s="0" t="n">
        <f aca="false">ABS(B858-I$3)/I$4</f>
        <v>1.63151561096792</v>
      </c>
      <c r="D858" s="0" t="str">
        <f aca="false">IF(C858&gt;I$5,"Outlier","")</f>
        <v/>
      </c>
      <c r="E858" s="0" t="n">
        <f aca="false">B858</f>
        <v>6.48542134113852</v>
      </c>
    </row>
    <row r="859" customFormat="false" ht="12.75" hidden="false" customHeight="true" outlineLevel="0" collapsed="false">
      <c r="A859" s="0" t="n">
        <f aca="false">'Solutions&amp;Grade'!A859</f>
        <v>857</v>
      </c>
      <c r="B859" s="0" t="n">
        <f aca="false">'Solutions&amp;Grade'!B859</f>
        <v>6.75470475587229</v>
      </c>
      <c r="C859" s="0" t="n">
        <f aca="false">ABS(B859-I$3)/I$4</f>
        <v>0.893628032533927</v>
      </c>
      <c r="D859" s="0" t="str">
        <f aca="false">IF(C859&gt;I$5,"Outlier","")</f>
        <v/>
      </c>
      <c r="E859" s="0" t="n">
        <f aca="false">B859</f>
        <v>6.75470475587229</v>
      </c>
    </row>
    <row r="860" customFormat="false" ht="12.75" hidden="false" customHeight="true" outlineLevel="0" collapsed="false">
      <c r="A860" s="0" t="n">
        <f aca="false">'Solutions&amp;Grade'!A860</f>
        <v>858</v>
      </c>
      <c r="B860" s="0" t="n">
        <f aca="false">'Solutions&amp;Grade'!B860</f>
        <v>7.16816265351578</v>
      </c>
      <c r="C860" s="0" t="n">
        <f aca="false">ABS(B860-I$3)/I$4</f>
        <v>0.23932494631252</v>
      </c>
      <c r="D860" s="0" t="str">
        <f aca="false">IF(C860&gt;I$5,"Outlier","")</f>
        <v/>
      </c>
      <c r="E860" s="0" t="n">
        <f aca="false">B860</f>
        <v>7.16816265351578</v>
      </c>
    </row>
    <row r="861" customFormat="false" ht="12.75" hidden="false" customHeight="true" outlineLevel="0" collapsed="false">
      <c r="A861" s="0" t="n">
        <f aca="false">'Solutions&amp;Grade'!A861</f>
        <v>859</v>
      </c>
      <c r="B861" s="0" t="n">
        <f aca="false">'Solutions&amp;Grade'!B861</f>
        <v>6.92826647721322</v>
      </c>
      <c r="C861" s="0" t="n">
        <f aca="false">ABS(B861-I$3)/I$4</f>
        <v>0.418036030717867</v>
      </c>
      <c r="D861" s="0" t="str">
        <f aca="false">IF(C861&gt;I$5,"Outlier","")</f>
        <v/>
      </c>
      <c r="E861" s="0" t="n">
        <f aca="false">B861</f>
        <v>6.92826647721322</v>
      </c>
    </row>
    <row r="862" customFormat="false" ht="12.75" hidden="false" customHeight="true" outlineLevel="0" collapsed="false">
      <c r="A862" s="0" t="n">
        <f aca="false">'Solutions&amp;Grade'!A862</f>
        <v>860</v>
      </c>
      <c r="B862" s="0" t="n">
        <f aca="false">'Solutions&amp;Grade'!B862</f>
        <v>7.81999830858161</v>
      </c>
      <c r="C862" s="0" t="n">
        <f aca="false">ABS(B862-I$3)/I$4</f>
        <v>2.02547814675747</v>
      </c>
      <c r="D862" s="0" t="str">
        <f aca="false">IF(C862&gt;I$5,"Outlier","")</f>
        <v/>
      </c>
      <c r="E862" s="0" t="n">
        <f aca="false">B862</f>
        <v>7.81999830858161</v>
      </c>
    </row>
    <row r="863" customFormat="false" ht="12.75" hidden="false" customHeight="true" outlineLevel="0" collapsed="false">
      <c r="A863" s="0" t="n">
        <f aca="false">'Solutions&amp;Grade'!A863</f>
        <v>861</v>
      </c>
      <c r="B863" s="0" t="n">
        <f aca="false">'Solutions&amp;Grade'!B863</f>
        <v>7.30213782236054</v>
      </c>
      <c r="C863" s="0" t="n">
        <f aca="false">ABS(B863-I$3)/I$4</f>
        <v>0.606442293687537</v>
      </c>
      <c r="D863" s="0" t="str">
        <f aca="false">IF(C863&gt;I$5,"Outlier","")</f>
        <v/>
      </c>
      <c r="E863" s="0" t="n">
        <f aca="false">B863</f>
        <v>7.30213782236054</v>
      </c>
    </row>
    <row r="864" customFormat="false" ht="12.75" hidden="false" customHeight="true" outlineLevel="0" collapsed="false">
      <c r="A864" s="0" t="n">
        <f aca="false">'Solutions&amp;Grade'!A864</f>
        <v>862</v>
      </c>
      <c r="B864" s="0" t="n">
        <f aca="false">'Solutions&amp;Grade'!B864</f>
        <v>6.44730074030689</v>
      </c>
      <c r="C864" s="0" t="n">
        <f aca="false">ABS(B864-I$3)/I$4</f>
        <v>1.73597328008916</v>
      </c>
      <c r="D864" s="0" t="str">
        <f aca="false">IF(C864&gt;I$5,"Outlier","")</f>
        <v/>
      </c>
      <c r="E864" s="0" t="n">
        <f aca="false">B864</f>
        <v>6.44730074030689</v>
      </c>
    </row>
    <row r="865" customFormat="false" ht="12.75" hidden="false" customHeight="true" outlineLevel="0" collapsed="false">
      <c r="A865" s="0" t="n">
        <f aca="false">'Solutions&amp;Grade'!A865</f>
        <v>863</v>
      </c>
      <c r="B865" s="0" t="n">
        <f aca="false">'Solutions&amp;Grade'!B865</f>
        <v>6.78735667844923</v>
      </c>
      <c r="C865" s="0" t="n">
        <f aca="false">ABS(B865-I$3)/I$4</f>
        <v>0.804155577999965</v>
      </c>
      <c r="D865" s="0" t="str">
        <f aca="false">IF(C865&gt;I$5,"Outlier","")</f>
        <v/>
      </c>
      <c r="E865" s="0" t="n">
        <f aca="false">B865</f>
        <v>6.78735667844923</v>
      </c>
    </row>
    <row r="866" customFormat="false" ht="12.75" hidden="false" customHeight="true" outlineLevel="0" collapsed="false">
      <c r="A866" s="0" t="n">
        <f aca="false">'Solutions&amp;Grade'!A866</f>
        <v>864</v>
      </c>
      <c r="B866" s="0" t="n">
        <f aca="false">'Solutions&amp;Grade'!B866</f>
        <v>6.9832719001239</v>
      </c>
      <c r="C866" s="0" t="n">
        <f aca="false">ABS(B866-I$3)/I$4</f>
        <v>0.26731074987417</v>
      </c>
      <c r="D866" s="0" t="str">
        <f aca="false">IF(C866&gt;I$5,"Outlier","")</f>
        <v/>
      </c>
      <c r="E866" s="0" t="n">
        <f aca="false">B866</f>
        <v>6.9832719001239</v>
      </c>
    </row>
    <row r="867" customFormat="false" ht="12.75" hidden="false" customHeight="true" outlineLevel="0" collapsed="false">
      <c r="A867" s="0" t="n">
        <f aca="false">'Solutions&amp;Grade'!A867</f>
        <v>865</v>
      </c>
      <c r="B867" s="0" t="n">
        <f aca="false">'Solutions&amp;Grade'!B867</f>
        <v>7.62960055884962</v>
      </c>
      <c r="C867" s="0" t="n">
        <f aca="false">ABS(B867-I$3)/I$4</f>
        <v>1.50375223716917</v>
      </c>
      <c r="D867" s="0" t="str">
        <f aca="false">IF(C867&gt;I$5,"Outlier","")</f>
        <v/>
      </c>
      <c r="E867" s="0" t="n">
        <f aca="false">B867</f>
        <v>7.62960055884962</v>
      </c>
    </row>
    <row r="868" customFormat="false" ht="12.75" hidden="false" customHeight="true" outlineLevel="0" collapsed="false">
      <c r="A868" s="0" t="n">
        <f aca="false">'Solutions&amp;Grade'!A868</f>
        <v>866</v>
      </c>
      <c r="B868" s="0" t="n">
        <f aca="false">'Solutions&amp;Grade'!B868</f>
        <v>7.30852465867844</v>
      </c>
      <c r="C868" s="0" t="n">
        <f aca="false">ABS(B868-I$3)/I$4</f>
        <v>0.623943435334639</v>
      </c>
      <c r="D868" s="0" t="str">
        <f aca="false">IF(C868&gt;I$5,"Outlier","")</f>
        <v/>
      </c>
      <c r="E868" s="0" t="n">
        <f aca="false">B868</f>
        <v>7.30852465867844</v>
      </c>
    </row>
    <row r="869" customFormat="false" ht="12.75" hidden="false" customHeight="true" outlineLevel="0" collapsed="false">
      <c r="A869" s="0" t="n">
        <f aca="false">'Solutions&amp;Grade'!A869</f>
        <v>867</v>
      </c>
      <c r="B869" s="0" t="n">
        <f aca="false">'Solutions&amp;Grade'!B869</f>
        <v>7.13223294076655</v>
      </c>
      <c r="C869" s="0" t="n">
        <f aca="false">ABS(B869-I$3)/I$4</f>
        <v>0.140870725652234</v>
      </c>
      <c r="D869" s="0" t="str">
        <f aca="false">IF(C869&gt;I$5,"Outlier","")</f>
        <v/>
      </c>
      <c r="E869" s="0" t="n">
        <f aca="false">B869</f>
        <v>7.13223294076655</v>
      </c>
    </row>
    <row r="870" customFormat="false" ht="12.75" hidden="false" customHeight="true" outlineLevel="0" collapsed="false">
      <c r="A870" s="0" t="n">
        <f aca="false">'Solutions&amp;Grade'!A870</f>
        <v>868</v>
      </c>
      <c r="B870" s="0" t="n">
        <f aca="false">'Solutions&amp;Grade'!B870</f>
        <v>6.87425439436274</v>
      </c>
      <c r="C870" s="0" t="n">
        <f aca="false">ABS(B870-I$3)/I$4</f>
        <v>0.566039371585027</v>
      </c>
      <c r="D870" s="0" t="str">
        <f aca="false">IF(C870&gt;I$5,"Outlier","")</f>
        <v/>
      </c>
      <c r="E870" s="0" t="n">
        <f aca="false">B870</f>
        <v>6.87425439436274</v>
      </c>
    </row>
    <row r="871" customFormat="false" ht="12.75" hidden="false" customHeight="true" outlineLevel="0" collapsed="false">
      <c r="A871" s="0" t="n">
        <f aca="false">'Solutions&amp;Grade'!A871</f>
        <v>869</v>
      </c>
      <c r="B871" s="0" t="n">
        <f aca="false">'Solutions&amp;Grade'!B871</f>
        <v>7.71838071437657</v>
      </c>
      <c r="C871" s="0" t="n">
        <f aca="false">ABS(B871-I$3)/I$4</f>
        <v>1.74702668479729</v>
      </c>
      <c r="D871" s="0" t="str">
        <f aca="false">IF(C871&gt;I$5,"Outlier","")</f>
        <v/>
      </c>
      <c r="E871" s="0" t="n">
        <f aca="false">B871</f>
        <v>7.71838071437657</v>
      </c>
    </row>
    <row r="872" customFormat="false" ht="12.75" hidden="false" customHeight="true" outlineLevel="0" collapsed="false">
      <c r="A872" s="0" t="n">
        <f aca="false">'Solutions&amp;Grade'!A872</f>
        <v>870</v>
      </c>
      <c r="B872" s="0" t="n">
        <f aca="false">'Solutions&amp;Grade'!B872</f>
        <v>6.71380411292708</v>
      </c>
      <c r="C872" s="0" t="n">
        <f aca="false">ABS(B872-I$3)/I$4</f>
        <v>1.00570354379062</v>
      </c>
      <c r="D872" s="0" t="str">
        <f aca="false">IF(C872&gt;I$5,"Outlier","")</f>
        <v/>
      </c>
      <c r="E872" s="0" t="n">
        <f aca="false">B872</f>
        <v>6.71380411292708</v>
      </c>
    </row>
    <row r="873" customFormat="false" ht="12.75" hidden="false" customHeight="true" outlineLevel="0" collapsed="false">
      <c r="A873" s="0" t="n">
        <f aca="false">'Solutions&amp;Grade'!A873</f>
        <v>871</v>
      </c>
      <c r="B873" s="0" t="n">
        <f aca="false">'Solutions&amp;Grade'!B873</f>
        <v>6.98940585852144</v>
      </c>
      <c r="C873" s="0" t="n">
        <f aca="false">ABS(B873-I$3)/I$4</f>
        <v>0.2505025416425</v>
      </c>
      <c r="D873" s="0" t="str">
        <f aca="false">IF(C873&gt;I$5,"Outlier","")</f>
        <v/>
      </c>
      <c r="E873" s="0" t="n">
        <f aca="false">B873</f>
        <v>6.98940585852144</v>
      </c>
    </row>
    <row r="874" customFormat="false" ht="12.75" hidden="false" customHeight="true" outlineLevel="0" collapsed="false">
      <c r="A874" s="0" t="n">
        <f aca="false">'Solutions&amp;Grade'!A874</f>
        <v>872</v>
      </c>
      <c r="B874" s="0" t="n">
        <f aca="false">'Solutions&amp;Grade'!B874</f>
        <v>6.94953514394146</v>
      </c>
      <c r="C874" s="0" t="n">
        <f aca="false">ABS(B874-I$3)/I$4</f>
        <v>0.359755854034364</v>
      </c>
      <c r="D874" s="0" t="str">
        <f aca="false">IF(C874&gt;I$5,"Outlier","")</f>
        <v/>
      </c>
      <c r="E874" s="0" t="n">
        <f aca="false">B874</f>
        <v>6.94953514394146</v>
      </c>
    </row>
    <row r="875" customFormat="false" ht="12.75" hidden="false" customHeight="true" outlineLevel="0" collapsed="false">
      <c r="A875" s="0" t="n">
        <f aca="false">'Solutions&amp;Grade'!A875</f>
        <v>873</v>
      </c>
      <c r="B875" s="0" t="n">
        <f aca="false">'Solutions&amp;Grade'!B875</f>
        <v>7.07105218338545</v>
      </c>
      <c r="C875" s="0" t="n">
        <f aca="false">ABS(B875-I$3)/I$4</f>
        <v>0.0267761417025042</v>
      </c>
      <c r="D875" s="0" t="str">
        <f aca="false">IF(C875&gt;I$5,"Outlier","")</f>
        <v/>
      </c>
      <c r="E875" s="0" t="n">
        <f aca="false">B875</f>
        <v>7.07105218338545</v>
      </c>
    </row>
    <row r="876" customFormat="false" ht="12.75" hidden="false" customHeight="true" outlineLevel="0" collapsed="false">
      <c r="A876" s="0" t="n">
        <f aca="false">'Solutions&amp;Grade'!A876</f>
        <v>874</v>
      </c>
      <c r="B876" s="0" t="n">
        <f aca="false">'Solutions&amp;Grade'!B876</f>
        <v>7.04638520840282</v>
      </c>
      <c r="C876" s="0" t="n">
        <f aca="false">ABS(B876-I$3)/I$4</f>
        <v>0.0943683268922746</v>
      </c>
      <c r="D876" s="0" t="str">
        <f aca="false">IF(C876&gt;I$5,"Outlier","")</f>
        <v/>
      </c>
      <c r="E876" s="0" t="n">
        <f aca="false">B876</f>
        <v>7.04638520840282</v>
      </c>
    </row>
    <row r="877" customFormat="false" ht="12.75" hidden="false" customHeight="true" outlineLevel="0" collapsed="false">
      <c r="A877" s="0" t="n">
        <f aca="false">'Solutions&amp;Grade'!A877</f>
        <v>875</v>
      </c>
      <c r="B877" s="0" t="n">
        <f aca="false">'Solutions&amp;Grade'!B877</f>
        <v>7.19444290283502</v>
      </c>
      <c r="C877" s="0" t="n">
        <f aca="false">ABS(B877-I$3)/I$4</f>
        <v>0.311337808857326</v>
      </c>
      <c r="D877" s="0" t="str">
        <f aca="false">IF(C877&gt;I$5,"Outlier","")</f>
        <v/>
      </c>
      <c r="E877" s="0" t="n">
        <f aca="false">B877</f>
        <v>7.19444290283502</v>
      </c>
    </row>
    <row r="878" customFormat="false" ht="12.75" hidden="false" customHeight="true" outlineLevel="0" collapsed="false">
      <c r="A878" s="0" t="n">
        <f aca="false">'Solutions&amp;Grade'!A878</f>
        <v>876</v>
      </c>
      <c r="B878" s="0" t="n">
        <f aca="false">'Solutions&amp;Grade'!B878</f>
        <v>6.9278514670647</v>
      </c>
      <c r="C878" s="0" t="n">
        <f aca="false">ABS(B878-I$3)/I$4</f>
        <v>0.419173237158212</v>
      </c>
      <c r="D878" s="0" t="str">
        <f aca="false">IF(C878&gt;I$5,"Outlier","")</f>
        <v/>
      </c>
      <c r="E878" s="0" t="n">
        <f aca="false">B878</f>
        <v>6.9278514670647</v>
      </c>
    </row>
    <row r="879" customFormat="false" ht="12.75" hidden="false" customHeight="true" outlineLevel="0" collapsed="false">
      <c r="A879" s="0" t="n">
        <f aca="false">'Solutions&amp;Grade'!A879</f>
        <v>877</v>
      </c>
      <c r="B879" s="0" t="n">
        <f aca="false">'Solutions&amp;Grade'!B879</f>
        <v>7.20183043039954</v>
      </c>
      <c r="C879" s="0" t="n">
        <f aca="false">ABS(B879-I$3)/I$4</f>
        <v>0.331581034124614</v>
      </c>
      <c r="D879" s="0" t="str">
        <f aca="false">IF(C879&gt;I$5,"Outlier","")</f>
        <v/>
      </c>
      <c r="E879" s="0" t="n">
        <f aca="false">B879</f>
        <v>7.20183043039954</v>
      </c>
    </row>
    <row r="880" customFormat="false" ht="12.75" hidden="false" customHeight="true" outlineLevel="0" collapsed="false">
      <c r="A880" s="0" t="n">
        <f aca="false">'Solutions&amp;Grade'!A880</f>
        <v>878</v>
      </c>
      <c r="B880" s="0" t="n">
        <f aca="false">'Solutions&amp;Grade'!B880</f>
        <v>7.83650571288583</v>
      </c>
      <c r="C880" s="0" t="n">
        <f aca="false">ABS(B880-I$3)/I$4</f>
        <v>2.07071156226624</v>
      </c>
      <c r="D880" s="0" t="str">
        <f aca="false">IF(C880&gt;I$5,"Outlier","")</f>
        <v/>
      </c>
      <c r="E880" s="0" t="n">
        <f aca="false">B880</f>
        <v>7.83650571288583</v>
      </c>
    </row>
    <row r="881" customFormat="false" ht="12.75" hidden="false" customHeight="true" outlineLevel="0" collapsed="false">
      <c r="A881" s="0" t="n">
        <f aca="false">'Solutions&amp;Grade'!A881</f>
        <v>879</v>
      </c>
      <c r="B881" s="0" t="n">
        <f aca="false">'Solutions&amp;Grade'!B881</f>
        <v>6.43567412770542</v>
      </c>
      <c r="C881" s="0" t="n">
        <f aca="false">ABS(B881-I$3)/I$4</f>
        <v>1.76783240155185</v>
      </c>
      <c r="D881" s="0" t="str">
        <f aca="false">IF(C881&gt;I$5,"Outlier","")</f>
        <v/>
      </c>
      <c r="E881" s="0" t="n">
        <f aca="false">B881</f>
        <v>6.43567412770542</v>
      </c>
    </row>
    <row r="882" customFormat="false" ht="12.75" hidden="false" customHeight="true" outlineLevel="0" collapsed="false">
      <c r="A882" s="0" t="n">
        <f aca="false">'Solutions&amp;Grade'!A882</f>
        <v>880</v>
      </c>
      <c r="B882" s="0" t="n">
        <f aca="false">'Solutions&amp;Grade'!B882</f>
        <v>7.47151029709296</v>
      </c>
      <c r="C882" s="0" t="n">
        <f aca="false">ABS(B882-I$3)/I$4</f>
        <v>1.07055496604517</v>
      </c>
      <c r="D882" s="0" t="str">
        <f aca="false">IF(C882&gt;I$5,"Outlier","")</f>
        <v/>
      </c>
      <c r="E882" s="0" t="n">
        <f aca="false">B882</f>
        <v>7.47151029709296</v>
      </c>
    </row>
    <row r="883" customFormat="false" ht="12.75" hidden="false" customHeight="true" outlineLevel="0" collapsed="false">
      <c r="A883" s="0" t="n">
        <f aca="false">'Solutions&amp;Grade'!A883</f>
        <v>881</v>
      </c>
      <c r="B883" s="0" t="n">
        <f aca="false">'Solutions&amp;Grade'!B883</f>
        <v>7.60049876451769</v>
      </c>
      <c r="C883" s="0" t="n">
        <f aca="false">ABS(B883-I$3)/I$4</f>
        <v>1.42400780668166</v>
      </c>
      <c r="D883" s="0" t="str">
        <f aca="false">IF(C883&gt;I$5,"Outlier","")</f>
        <v/>
      </c>
      <c r="E883" s="0" t="n">
        <f aca="false">B883</f>
        <v>7.60049876451769</v>
      </c>
    </row>
    <row r="884" customFormat="false" ht="12.75" hidden="false" customHeight="true" outlineLevel="0" collapsed="false">
      <c r="A884" s="0" t="n">
        <f aca="false">'Solutions&amp;Grade'!A884</f>
        <v>882</v>
      </c>
      <c r="B884" s="0" t="n">
        <f aca="false">'Solutions&amp;Grade'!B884</f>
        <v>6.45303455424421</v>
      </c>
      <c r="C884" s="0" t="n">
        <f aca="false">ABS(B884-I$3)/I$4</f>
        <v>1.72026154349529</v>
      </c>
      <c r="D884" s="0" t="str">
        <f aca="false">IF(C884&gt;I$5,"Outlier","")</f>
        <v/>
      </c>
      <c r="E884" s="0" t="n">
        <f aca="false">B884</f>
        <v>6.45303455424421</v>
      </c>
    </row>
    <row r="885" customFormat="false" ht="12.75" hidden="false" customHeight="true" outlineLevel="0" collapsed="false">
      <c r="A885" s="0" t="n">
        <f aca="false">'Solutions&amp;Grade'!A885</f>
        <v>883</v>
      </c>
      <c r="B885" s="0" t="n">
        <f aca="false">'Solutions&amp;Grade'!B885</f>
        <v>6.85387326441768</v>
      </c>
      <c r="C885" s="0" t="n">
        <f aca="false">ABS(B885-I$3)/I$4</f>
        <v>0.621887529317951</v>
      </c>
      <c r="D885" s="0" t="str">
        <f aca="false">IF(C885&gt;I$5,"Outlier","")</f>
        <v/>
      </c>
      <c r="E885" s="0" t="n">
        <f aca="false">B885</f>
        <v>6.85387326441768</v>
      </c>
    </row>
    <row r="886" customFormat="false" ht="12.75" hidden="false" customHeight="true" outlineLevel="0" collapsed="false">
      <c r="A886" s="0" t="n">
        <f aca="false">'Solutions&amp;Grade'!A886</f>
        <v>884</v>
      </c>
      <c r="B886" s="0" t="n">
        <f aca="false">'Solutions&amp;Grade'!B886</f>
        <v>6.79645424614376</v>
      </c>
      <c r="C886" s="0" t="n">
        <f aca="false">ABS(B886-I$3)/I$4</f>
        <v>0.779226518769217</v>
      </c>
      <c r="D886" s="0" t="str">
        <f aca="false">IF(C886&gt;I$5,"Outlier","")</f>
        <v/>
      </c>
      <c r="E886" s="0" t="n">
        <f aca="false">B886</f>
        <v>6.79645424614376</v>
      </c>
    </row>
    <row r="887" customFormat="false" ht="12.75" hidden="false" customHeight="true" outlineLevel="0" collapsed="false">
      <c r="A887" s="0" t="n">
        <f aca="false">'Solutions&amp;Grade'!A887</f>
        <v>885</v>
      </c>
      <c r="B887" s="0" t="n">
        <f aca="false">'Solutions&amp;Grade'!B887</f>
        <v>7.41681115132573</v>
      </c>
      <c r="C887" s="0" t="n">
        <f aca="false">ABS(B887-I$3)/I$4</f>
        <v>0.920668942605905</v>
      </c>
      <c r="D887" s="0" t="str">
        <f aca="false">IF(C887&gt;I$5,"Outlier","")</f>
        <v/>
      </c>
      <c r="E887" s="0" t="n">
        <f aca="false">B887</f>
        <v>7.41681115132573</v>
      </c>
    </row>
    <row r="888" customFormat="false" ht="12.75" hidden="false" customHeight="true" outlineLevel="0" collapsed="false">
      <c r="A888" s="0" t="n">
        <f aca="false">'Solutions&amp;Grade'!A888</f>
        <v>886</v>
      </c>
      <c r="B888" s="0" t="n">
        <f aca="false">'Solutions&amp;Grade'!B888</f>
        <v>7.58603316437239</v>
      </c>
      <c r="C888" s="0" t="n">
        <f aca="false">ABS(B888-I$3)/I$4</f>
        <v>1.38436932143607</v>
      </c>
      <c r="D888" s="0" t="str">
        <f aca="false">IF(C888&gt;I$5,"Outlier","")</f>
        <v/>
      </c>
      <c r="E888" s="0" t="n">
        <f aca="false">B888</f>
        <v>7.58603316437239</v>
      </c>
    </row>
    <row r="889" customFormat="false" ht="12.75" hidden="false" customHeight="true" outlineLevel="0" collapsed="false">
      <c r="A889" s="0" t="n">
        <f aca="false">'Solutions&amp;Grade'!A889</f>
        <v>887</v>
      </c>
      <c r="B889" s="0" t="n">
        <f aca="false">'Solutions&amp;Grade'!B889</f>
        <v>6.75068068597203</v>
      </c>
      <c r="C889" s="0" t="n">
        <f aca="false">ABS(B889-I$3)/I$4</f>
        <v>0.904654746515131</v>
      </c>
      <c r="D889" s="0" t="str">
        <f aca="false">IF(C889&gt;I$5,"Outlier","")</f>
        <v/>
      </c>
      <c r="E889" s="0" t="n">
        <f aca="false">B889</f>
        <v>6.75068068597203</v>
      </c>
    </row>
    <row r="890" customFormat="false" ht="12.75" hidden="false" customHeight="true" outlineLevel="0" collapsed="false">
      <c r="A890" s="0" t="n">
        <f aca="false">'Solutions&amp;Grade'!A890</f>
        <v>888</v>
      </c>
      <c r="B890" s="0" t="n">
        <f aca="false">'Solutions&amp;Grade'!B890</f>
        <v>6.6590124220378</v>
      </c>
      <c r="C890" s="0" t="n">
        <f aca="false">ABS(B890-I$3)/I$4</f>
        <v>1.15584315839914</v>
      </c>
      <c r="D890" s="0" t="str">
        <f aca="false">IF(C890&gt;I$5,"Outlier","")</f>
        <v/>
      </c>
      <c r="E890" s="0" t="n">
        <f aca="false">B890</f>
        <v>6.6590124220378</v>
      </c>
    </row>
    <row r="891" customFormat="false" ht="12.75" hidden="false" customHeight="true" outlineLevel="0" collapsed="false">
      <c r="A891" s="0" t="n">
        <f aca="false">'Solutions&amp;Grade'!A891</f>
        <v>889</v>
      </c>
      <c r="B891" s="0" t="n">
        <f aca="false">'Solutions&amp;Grade'!B891</f>
        <v>7.0175734608375</v>
      </c>
      <c r="C891" s="0" t="n">
        <f aca="false">ABS(B891-I$3)/I$4</f>
        <v>0.173317974283097</v>
      </c>
      <c r="D891" s="0" t="str">
        <f aca="false">IF(C891&gt;I$5,"Outlier","")</f>
        <v/>
      </c>
      <c r="E891" s="0" t="n">
        <f aca="false">B891</f>
        <v>7.0175734608375</v>
      </c>
    </row>
    <row r="892" customFormat="false" ht="12.75" hidden="false" customHeight="true" outlineLevel="0" collapsed="false">
      <c r="A892" s="0" t="n">
        <f aca="false">'Solutions&amp;Grade'!A892</f>
        <v>890</v>
      </c>
      <c r="B892" s="0" t="n">
        <f aca="false">'Solutions&amp;Grade'!B892</f>
        <v>7.09130200333226</v>
      </c>
      <c r="C892" s="0" t="n">
        <f aca="false">ABS(B892-I$3)/I$4</f>
        <v>0.0287122017554516</v>
      </c>
      <c r="D892" s="0" t="str">
        <f aca="false">IF(C892&gt;I$5,"Outlier","")</f>
        <v/>
      </c>
      <c r="E892" s="0" t="n">
        <f aca="false">B892</f>
        <v>7.09130200333226</v>
      </c>
    </row>
    <row r="893" customFormat="false" ht="12.75" hidden="false" customHeight="true" outlineLevel="0" collapsed="false">
      <c r="A893" s="0" t="n">
        <f aca="false">'Solutions&amp;Grade'!A893</f>
        <v>891</v>
      </c>
      <c r="B893" s="0" t="n">
        <f aca="false">'Solutions&amp;Grade'!B893</f>
        <v>6.97427035698202</v>
      </c>
      <c r="C893" s="0" t="n">
        <f aca="false">ABS(B893-I$3)/I$4</f>
        <v>0.291976683636543</v>
      </c>
      <c r="D893" s="0" t="str">
        <f aca="false">IF(C893&gt;I$5,"Outlier","")</f>
        <v/>
      </c>
      <c r="E893" s="0" t="n">
        <f aca="false">B893</f>
        <v>6.97427035698202</v>
      </c>
    </row>
    <row r="894" customFormat="false" ht="12.75" hidden="false" customHeight="true" outlineLevel="0" collapsed="false">
      <c r="A894" s="0" t="n">
        <f aca="false">'Solutions&amp;Grade'!A894</f>
        <v>892</v>
      </c>
      <c r="B894" s="0" t="n">
        <f aca="false">'Solutions&amp;Grade'!B894</f>
        <v>7.62975230056699</v>
      </c>
      <c r="C894" s="0" t="n">
        <f aca="false">ABS(B894-I$3)/I$4</f>
        <v>1.5041680382258</v>
      </c>
      <c r="D894" s="0" t="str">
        <f aca="false">IF(C894&gt;I$5,"Outlier","")</f>
        <v/>
      </c>
      <c r="E894" s="0" t="n">
        <f aca="false">B894</f>
        <v>7.62975230056699</v>
      </c>
    </row>
    <row r="895" customFormat="false" ht="12.75" hidden="false" customHeight="true" outlineLevel="0" collapsed="false">
      <c r="A895" s="0" t="n">
        <f aca="false">'Solutions&amp;Grade'!A895</f>
        <v>893</v>
      </c>
      <c r="B895" s="0" t="n">
        <f aca="false">'Solutions&amp;Grade'!B895</f>
        <v>7.48571814467977</v>
      </c>
      <c r="C895" s="0" t="n">
        <f aca="false">ABS(B895-I$3)/I$4</f>
        <v>1.10948716044324</v>
      </c>
      <c r="D895" s="0" t="str">
        <f aca="false">IF(C895&gt;I$5,"Outlier","")</f>
        <v/>
      </c>
      <c r="E895" s="0" t="n">
        <f aca="false">B895</f>
        <v>7.48571814467977</v>
      </c>
    </row>
    <row r="896" customFormat="false" ht="12.75" hidden="false" customHeight="true" outlineLevel="0" collapsed="false">
      <c r="A896" s="0" t="n">
        <f aca="false">'Solutions&amp;Grade'!A896</f>
        <v>894</v>
      </c>
      <c r="B896" s="0" t="n">
        <f aca="false">'Solutions&amp;Grade'!B896</f>
        <v>7.25057254998478</v>
      </c>
      <c r="C896" s="0" t="n">
        <f aca="false">ABS(B896-I$3)/I$4</f>
        <v>0.465143677126788</v>
      </c>
      <c r="D896" s="0" t="str">
        <f aca="false">IF(C896&gt;I$5,"Outlier","")</f>
        <v/>
      </c>
      <c r="E896" s="0" t="n">
        <f aca="false">B896</f>
        <v>7.25057254998478</v>
      </c>
    </row>
    <row r="897" customFormat="false" ht="12.75" hidden="false" customHeight="true" outlineLevel="0" collapsed="false">
      <c r="A897" s="0" t="n">
        <f aca="false">'Solutions&amp;Grade'!A897</f>
        <v>895</v>
      </c>
      <c r="B897" s="0" t="n">
        <f aca="false">'Solutions&amp;Grade'!B897</f>
        <v>8.00871856907888</v>
      </c>
      <c r="C897" s="0" t="n">
        <f aca="false">ABS(B897-I$3)/I$4</f>
        <v>2.54260741800292</v>
      </c>
      <c r="D897" s="0" t="str">
        <f aca="false">IF(C897&gt;I$5,"Outlier","")</f>
        <v/>
      </c>
      <c r="E897" s="0" t="n">
        <f aca="false">B897</f>
        <v>8.00871856907888</v>
      </c>
    </row>
    <row r="898" customFormat="false" ht="12.75" hidden="false" customHeight="true" outlineLevel="0" collapsed="false">
      <c r="A898" s="0" t="n">
        <f aca="false">'Solutions&amp;Grade'!A898</f>
        <v>896</v>
      </c>
      <c r="B898" s="0" t="n">
        <f aca="false">'Solutions&amp;Grade'!B898</f>
        <v>6.78703341114743</v>
      </c>
      <c r="C898" s="0" t="n">
        <f aca="false">ABS(B898-I$3)/I$4</f>
        <v>0.805041391657485</v>
      </c>
      <c r="D898" s="0" t="str">
        <f aca="false">IF(C898&gt;I$5,"Outlier","")</f>
        <v/>
      </c>
      <c r="E898" s="0" t="n">
        <f aca="false">B898</f>
        <v>6.78703341114743</v>
      </c>
    </row>
    <row r="899" customFormat="false" ht="12.75" hidden="false" customHeight="true" outlineLevel="0" collapsed="false">
      <c r="A899" s="0" t="n">
        <f aca="false">'Solutions&amp;Grade'!A899</f>
        <v>897</v>
      </c>
      <c r="B899" s="0" t="n">
        <f aca="false">'Solutions&amp;Grade'!B899</f>
        <v>6.91529236168384</v>
      </c>
      <c r="C899" s="0" t="n">
        <f aca="false">ABS(B899-I$3)/I$4</f>
        <v>0.453587565519089</v>
      </c>
      <c r="D899" s="0" t="str">
        <f aca="false">IF(C899&gt;I$5,"Outlier","")</f>
        <v/>
      </c>
      <c r="E899" s="0" t="n">
        <f aca="false">B899</f>
        <v>6.91529236168384</v>
      </c>
    </row>
    <row r="900" customFormat="false" ht="12.75" hidden="false" customHeight="true" outlineLevel="0" collapsed="false">
      <c r="A900" s="0" t="n">
        <f aca="false">'Solutions&amp;Grade'!A900</f>
        <v>898</v>
      </c>
      <c r="B900" s="0" t="n">
        <f aca="false">'Solutions&amp;Grade'!B900</f>
        <v>6.35685409791657</v>
      </c>
      <c r="C900" s="0" t="n">
        <f aca="false">ABS(B900-I$3)/I$4</f>
        <v>1.98381421747797</v>
      </c>
      <c r="D900" s="0" t="str">
        <f aca="false">IF(C900&gt;I$5,"Outlier","")</f>
        <v/>
      </c>
      <c r="E900" s="0" t="n">
        <f aca="false">B900</f>
        <v>6.35685409791657</v>
      </c>
    </row>
    <row r="901" customFormat="false" ht="12.75" hidden="false" customHeight="true" outlineLevel="0" collapsed="false">
      <c r="A901" s="0" t="n">
        <f aca="false">'Solutions&amp;Grade'!A901</f>
        <v>899</v>
      </c>
      <c r="B901" s="0" t="n">
        <f aca="false">'Solutions&amp;Grade'!B901</f>
        <v>7.30863463830488</v>
      </c>
      <c r="C901" s="0" t="n">
        <f aca="false">ABS(B901-I$3)/I$4</f>
        <v>0.624244800349303</v>
      </c>
      <c r="D901" s="0" t="str">
        <f aca="false">IF(C901&gt;I$5,"Outlier","")</f>
        <v/>
      </c>
      <c r="E901" s="0" t="n">
        <f aca="false">B901</f>
        <v>7.30863463830488</v>
      </c>
    </row>
    <row r="902" customFormat="false" ht="12.75" hidden="false" customHeight="true" outlineLevel="0" collapsed="false">
      <c r="A902" s="0" t="n">
        <f aca="false">'Solutions&amp;Grade'!A902</f>
        <v>900</v>
      </c>
      <c r="B902" s="0" t="n">
        <f aca="false">'Solutions&amp;Grade'!B902</f>
        <v>6.68671908812562</v>
      </c>
      <c r="C902" s="0" t="n">
        <f aca="false">ABS(B902-I$3)/I$4</f>
        <v>1.07992164364029</v>
      </c>
      <c r="D902" s="0" t="str">
        <f aca="false">IF(C902&gt;I$5,"Outlier","")</f>
        <v/>
      </c>
      <c r="E902" s="0" t="n">
        <f aca="false">B902</f>
        <v>6.68671908812562</v>
      </c>
    </row>
    <row r="903" customFormat="false" ht="12.75" hidden="false" customHeight="true" outlineLevel="0" collapsed="false">
      <c r="A903" s="0" t="n">
        <f aca="false">'Solutions&amp;Grade'!A903</f>
        <v>901</v>
      </c>
      <c r="B903" s="0" t="n">
        <f aca="false">'Solutions&amp;Grade'!B903</f>
        <v>6.96093618048536</v>
      </c>
      <c r="C903" s="0" t="n">
        <f aca="false">ABS(B903-I$3)/I$4</f>
        <v>0.32851485371011</v>
      </c>
      <c r="D903" s="0" t="str">
        <f aca="false">IF(C903&gt;I$5,"Outlier","")</f>
        <v/>
      </c>
      <c r="E903" s="0" t="n">
        <f aca="false">B903</f>
        <v>6.96093618048536</v>
      </c>
    </row>
    <row r="904" customFormat="false" ht="12.75" hidden="false" customHeight="true" outlineLevel="0" collapsed="false">
      <c r="A904" s="0" t="n">
        <f aca="false">'Solutions&amp;Grade'!A904</f>
        <v>902</v>
      </c>
      <c r="B904" s="0" t="n">
        <f aca="false">'Solutions&amp;Grade'!B904</f>
        <v>6.92163063479175</v>
      </c>
      <c r="C904" s="0" t="n">
        <f aca="false">ABS(B904-I$3)/I$4</f>
        <v>0.436219496268793</v>
      </c>
      <c r="D904" s="0" t="str">
        <f aca="false">IF(C904&gt;I$5,"Outlier","")</f>
        <v/>
      </c>
      <c r="E904" s="0" t="n">
        <f aca="false">B904</f>
        <v>6.92163063479175</v>
      </c>
    </row>
    <row r="905" customFormat="false" ht="12.75" hidden="false" customHeight="true" outlineLevel="0" collapsed="false">
      <c r="A905" s="0" t="n">
        <f aca="false">'Solutions&amp;Grade'!A905</f>
        <v>903</v>
      </c>
      <c r="B905" s="0" t="n">
        <f aca="false">'Solutions&amp;Grade'!B905</f>
        <v>6.77698248764755</v>
      </c>
      <c r="C905" s="0" t="n">
        <f aca="false">ABS(B905-I$3)/I$4</f>
        <v>0.832582826430535</v>
      </c>
      <c r="D905" s="0" t="str">
        <f aca="false">IF(C905&gt;I$5,"Outlier","")</f>
        <v/>
      </c>
      <c r="E905" s="0" t="n">
        <f aca="false">B905</f>
        <v>6.77698248764755</v>
      </c>
    </row>
    <row r="906" customFormat="false" ht="12.75" hidden="false" customHeight="true" outlineLevel="0" collapsed="false">
      <c r="A906" s="0" t="n">
        <f aca="false">'Solutions&amp;Grade'!A906</f>
        <v>904</v>
      </c>
      <c r="B906" s="0" t="n">
        <f aca="false">'Solutions&amp;Grade'!B906</f>
        <v>7.33200854369857</v>
      </c>
      <c r="C906" s="0" t="n">
        <f aca="false">ABS(B906-I$3)/I$4</f>
        <v>0.688293729863004</v>
      </c>
      <c r="D906" s="0" t="str">
        <f aca="false">IF(C906&gt;I$5,"Outlier","")</f>
        <v/>
      </c>
      <c r="E906" s="0" t="n">
        <f aca="false">B906</f>
        <v>7.33200854369857</v>
      </c>
    </row>
    <row r="907" customFormat="false" ht="12.75" hidden="false" customHeight="true" outlineLevel="0" collapsed="false">
      <c r="A907" s="0" t="n">
        <f aca="false">'Solutions&amp;Grade'!A907</f>
        <v>905</v>
      </c>
      <c r="B907" s="0" t="n">
        <f aca="false">'Solutions&amp;Grade'!B907</f>
        <v>7.15004794698037</v>
      </c>
      <c r="C907" s="0" t="n">
        <f aca="false">ABS(B907-I$3)/I$4</f>
        <v>0.189687218149161</v>
      </c>
      <c r="D907" s="0" t="str">
        <f aca="false">IF(C907&gt;I$5,"Outlier","")</f>
        <v/>
      </c>
      <c r="E907" s="0" t="n">
        <f aca="false">B907</f>
        <v>7.15004794698037</v>
      </c>
    </row>
    <row r="908" customFormat="false" ht="12.75" hidden="false" customHeight="true" outlineLevel="0" collapsed="false">
      <c r="A908" s="0" t="n">
        <f aca="false">'Solutions&amp;Grade'!A908</f>
        <v>906</v>
      </c>
      <c r="B908" s="0" t="n">
        <f aca="false">'Solutions&amp;Grade'!B908</f>
        <v>6.55933588424164</v>
      </c>
      <c r="C908" s="0" t="n">
        <f aca="false">ABS(B908-I$3)/I$4</f>
        <v>1.42897575802028</v>
      </c>
      <c r="D908" s="0" t="str">
        <f aca="false">IF(C908&gt;I$5,"Outlier","")</f>
        <v/>
      </c>
      <c r="E908" s="0" t="n">
        <f aca="false">B908</f>
        <v>6.55933588424164</v>
      </c>
    </row>
    <row r="909" customFormat="false" ht="12.75" hidden="false" customHeight="true" outlineLevel="0" collapsed="false">
      <c r="A909" s="0" t="n">
        <f aca="false">'Solutions&amp;Grade'!A909</f>
        <v>907</v>
      </c>
      <c r="B909" s="0" t="n">
        <f aca="false">'Solutions&amp;Grade'!B909</f>
        <v>6.74256131034841</v>
      </c>
      <c r="C909" s="0" t="n">
        <f aca="false">ABS(B909-I$3)/I$4</f>
        <v>0.926903374130121</v>
      </c>
      <c r="D909" s="0" t="str">
        <f aca="false">IF(C909&gt;I$5,"Outlier","")</f>
        <v/>
      </c>
      <c r="E909" s="0" t="n">
        <f aca="false">B909</f>
        <v>6.74256131034841</v>
      </c>
    </row>
    <row r="910" customFormat="false" ht="12.75" hidden="false" customHeight="true" outlineLevel="0" collapsed="false">
      <c r="A910" s="0" t="n">
        <f aca="false">'Solutions&amp;Grade'!A910</f>
        <v>908</v>
      </c>
      <c r="B910" s="0" t="n">
        <f aca="false">'Solutions&amp;Grade'!B910</f>
        <v>6.94765086646545</v>
      </c>
      <c r="C910" s="0" t="n">
        <f aca="false">ABS(B910-I$3)/I$4</f>
        <v>0.364919131339233</v>
      </c>
      <c r="D910" s="0" t="str">
        <f aca="false">IF(C910&gt;I$5,"Outlier","")</f>
        <v/>
      </c>
      <c r="E910" s="0" t="n">
        <f aca="false">B910</f>
        <v>6.94765086646545</v>
      </c>
    </row>
    <row r="911" customFormat="false" ht="12.75" hidden="false" customHeight="true" outlineLevel="0" collapsed="false">
      <c r="A911" s="0" t="n">
        <f aca="false">'Solutions&amp;Grade'!A911</f>
        <v>909</v>
      </c>
      <c r="B911" s="0" t="n">
        <f aca="false">'Solutions&amp;Grade'!B911</f>
        <v>6.85740411796022</v>
      </c>
      <c r="C911" s="0" t="n">
        <f aca="false">ABS(B911-I$3)/I$4</f>
        <v>0.612212321608297</v>
      </c>
      <c r="D911" s="0" t="str">
        <f aca="false">IF(C911&gt;I$5,"Outlier","")</f>
        <v/>
      </c>
      <c r="E911" s="0" t="n">
        <f aca="false">B911</f>
        <v>6.85740411796022</v>
      </c>
    </row>
    <row r="912" customFormat="false" ht="12.75" hidden="false" customHeight="true" outlineLevel="0" collapsed="false">
      <c r="A912" s="0" t="n">
        <f aca="false">'Solutions&amp;Grade'!A912</f>
        <v>910</v>
      </c>
      <c r="B912" s="0" t="n">
        <f aca="false">'Solutions&amp;Grade'!B912</f>
        <v>7.63181685938958</v>
      </c>
      <c r="C912" s="0" t="n">
        <f aca="false">ABS(B912-I$3)/I$4</f>
        <v>1.50982532057882</v>
      </c>
      <c r="D912" s="0" t="str">
        <f aca="false">IF(C912&gt;I$5,"Outlier","")</f>
        <v/>
      </c>
      <c r="E912" s="0" t="n">
        <f aca="false">B912</f>
        <v>7.63181685938958</v>
      </c>
    </row>
    <row r="913" customFormat="false" ht="12.75" hidden="false" customHeight="true" outlineLevel="0" collapsed="false">
      <c r="A913" s="0" t="n">
        <f aca="false">'Solutions&amp;Grade'!A913</f>
        <v>911</v>
      </c>
      <c r="B913" s="0" t="n">
        <f aca="false">'Solutions&amp;Grade'!B913</f>
        <v>6.90852003822925</v>
      </c>
      <c r="C913" s="0" t="n">
        <f aca="false">ABS(B913-I$3)/I$4</f>
        <v>0.472145014960278</v>
      </c>
      <c r="D913" s="0" t="str">
        <f aca="false">IF(C913&gt;I$5,"Outlier","")</f>
        <v/>
      </c>
      <c r="E913" s="0" t="n">
        <f aca="false">B913</f>
        <v>6.90852003822925</v>
      </c>
    </row>
    <row r="914" customFormat="false" ht="12.75" hidden="false" customHeight="true" outlineLevel="0" collapsed="false">
      <c r="A914" s="0" t="n">
        <f aca="false">'Solutions&amp;Grade'!A914</f>
        <v>912</v>
      </c>
      <c r="B914" s="0" t="n">
        <f aca="false">'Solutions&amp;Grade'!B914</f>
        <v>7.37356868515044</v>
      </c>
      <c r="C914" s="0" t="n">
        <f aca="false">ABS(B914-I$3)/I$4</f>
        <v>0.802176391985418</v>
      </c>
      <c r="D914" s="0" t="str">
        <f aca="false">IF(C914&gt;I$5,"Outlier","")</f>
        <v/>
      </c>
      <c r="E914" s="0" t="n">
        <f aca="false">B914</f>
        <v>7.37356868515044</v>
      </c>
    </row>
    <row r="915" customFormat="false" ht="12.75" hidden="false" customHeight="true" outlineLevel="0" collapsed="false">
      <c r="A915" s="0" t="n">
        <f aca="false">'Solutions&amp;Grade'!A915</f>
        <v>913</v>
      </c>
      <c r="B915" s="0" t="n">
        <f aca="false">'Solutions&amp;Grade'!B915</f>
        <v>7.03180866304075</v>
      </c>
      <c r="C915" s="0" t="n">
        <f aca="false">ABS(B915-I$3)/I$4</f>
        <v>0.134310823053</v>
      </c>
      <c r="D915" s="0" t="str">
        <f aca="false">IF(C915&gt;I$5,"Outlier","")</f>
        <v/>
      </c>
      <c r="E915" s="0" t="n">
        <f aca="false">B915</f>
        <v>7.03180866304075</v>
      </c>
    </row>
    <row r="916" customFormat="false" ht="12.75" hidden="false" customHeight="true" outlineLevel="0" collapsed="false">
      <c r="A916" s="0" t="n">
        <f aca="false">'Solutions&amp;Grade'!A916</f>
        <v>914</v>
      </c>
      <c r="B916" s="0" t="n">
        <f aca="false">'Solutions&amp;Grade'!B916</f>
        <v>7.26950340732904</v>
      </c>
      <c r="C916" s="0" t="n">
        <f aca="false">ABS(B916-I$3)/I$4</f>
        <v>0.517017813145304</v>
      </c>
      <c r="D916" s="0" t="str">
        <f aca="false">IF(C916&gt;I$5,"Outlier","")</f>
        <v/>
      </c>
      <c r="E916" s="0" t="n">
        <f aca="false">B916</f>
        <v>7.26950340732904</v>
      </c>
    </row>
    <row r="917" customFormat="false" ht="12.75" hidden="false" customHeight="true" outlineLevel="0" collapsed="false">
      <c r="A917" s="0" t="n">
        <f aca="false">'Solutions&amp;Grade'!A917</f>
        <v>915</v>
      </c>
      <c r="B917" s="0" t="n">
        <f aca="false">'Solutions&amp;Grade'!B917</f>
        <v>7.0906907171465</v>
      </c>
      <c r="C917" s="0" t="n">
        <f aca="false">ABS(B917-I$3)/I$4</f>
        <v>0.0270371617839591</v>
      </c>
      <c r="D917" s="0" t="str">
        <f aca="false">IF(C917&gt;I$5,"Outlier","")</f>
        <v/>
      </c>
      <c r="E917" s="0" t="n">
        <f aca="false">B917</f>
        <v>7.0906907171465</v>
      </c>
    </row>
    <row r="918" customFormat="false" ht="12.75" hidden="false" customHeight="true" outlineLevel="0" collapsed="false">
      <c r="A918" s="0" t="n">
        <f aca="false">'Solutions&amp;Grade'!A918</f>
        <v>916</v>
      </c>
      <c r="B918" s="0" t="n">
        <f aca="false">'Solutions&amp;Grade'!B918</f>
        <v>7.14100372468918</v>
      </c>
      <c r="C918" s="0" t="n">
        <f aca="false">ABS(B918-I$3)/I$4</f>
        <v>0.164904335431123</v>
      </c>
      <c r="D918" s="0" t="str">
        <f aca="false">IF(C918&gt;I$5,"Outlier","")</f>
        <v/>
      </c>
      <c r="E918" s="0" t="n">
        <f aca="false">B918</f>
        <v>7.14100372468918</v>
      </c>
    </row>
    <row r="919" customFormat="false" ht="12.75" hidden="false" customHeight="true" outlineLevel="0" collapsed="false">
      <c r="A919" s="0" t="n">
        <f aca="false">'Solutions&amp;Grade'!A919</f>
        <v>917</v>
      </c>
      <c r="B919" s="0" t="n">
        <f aca="false">'Solutions&amp;Grade'!B919</f>
        <v>7.65542579366245</v>
      </c>
      <c r="C919" s="0" t="n">
        <f aca="false">ABS(B919-I$3)/I$4</f>
        <v>1.57451827375322</v>
      </c>
      <c r="D919" s="0" t="str">
        <f aca="false">IF(C919&gt;I$5,"Outlier","")</f>
        <v/>
      </c>
      <c r="E919" s="0" t="n">
        <f aca="false">B919</f>
        <v>7.65542579366245</v>
      </c>
    </row>
    <row r="920" customFormat="false" ht="12.75" hidden="false" customHeight="true" outlineLevel="0" collapsed="false">
      <c r="A920" s="0" t="n">
        <f aca="false">'Solutions&amp;Grade'!A920</f>
        <v>918</v>
      </c>
      <c r="B920" s="0" t="n">
        <f aca="false">'Solutions&amp;Grade'!B920</f>
        <v>6.7458677007345</v>
      </c>
      <c r="C920" s="0" t="n">
        <f aca="false">ABS(B920-I$3)/I$4</f>
        <v>0.917843237998971</v>
      </c>
      <c r="D920" s="0" t="str">
        <f aca="false">IF(C920&gt;I$5,"Outlier","")</f>
        <v/>
      </c>
      <c r="E920" s="0" t="n">
        <f aca="false">B920</f>
        <v>6.7458677007345</v>
      </c>
    </row>
    <row r="921" customFormat="false" ht="12.75" hidden="false" customHeight="true" outlineLevel="0" collapsed="false">
      <c r="A921" s="0" t="n">
        <f aca="false">'Solutions&amp;Grade'!A921</f>
        <v>919</v>
      </c>
      <c r="B921" s="0" t="n">
        <f aca="false">'Solutions&amp;Grade'!B921</f>
        <v>6.92725972602261</v>
      </c>
      <c r="C921" s="0" t="n">
        <f aca="false">ABS(B921-I$3)/I$4</f>
        <v>0.420794719732778</v>
      </c>
      <c r="D921" s="0" t="str">
        <f aca="false">IF(C921&gt;I$5,"Outlier","")</f>
        <v/>
      </c>
      <c r="E921" s="0" t="n">
        <f aca="false">B921</f>
        <v>6.92725972602261</v>
      </c>
    </row>
    <row r="922" customFormat="false" ht="12.75" hidden="false" customHeight="true" outlineLevel="0" collapsed="false">
      <c r="A922" s="0" t="n">
        <f aca="false">'Solutions&amp;Grade'!A922</f>
        <v>920</v>
      </c>
      <c r="B922" s="0" t="n">
        <f aca="false">'Solutions&amp;Grade'!B922</f>
        <v>6.95594253853029</v>
      </c>
      <c r="C922" s="0" t="n">
        <f aca="false">ABS(B922-I$3)/I$4</f>
        <v>0.342198378829673</v>
      </c>
      <c r="D922" s="0" t="str">
        <f aca="false">IF(C922&gt;I$5,"Outlier","")</f>
        <v/>
      </c>
      <c r="E922" s="0" t="n">
        <f aca="false">B922</f>
        <v>6.95594253853029</v>
      </c>
    </row>
    <row r="923" customFormat="false" ht="12.75" hidden="false" customHeight="true" outlineLevel="0" collapsed="false">
      <c r="A923" s="0" t="n">
        <f aca="false">'Solutions&amp;Grade'!A923</f>
        <v>921</v>
      </c>
      <c r="B923" s="0" t="n">
        <f aca="false">'Solutions&amp;Grade'!B923</f>
        <v>8.4890030525776</v>
      </c>
      <c r="C923" s="0" t="n">
        <f aca="false">ABS(B923-I$3)/I$4</f>
        <v>3.85867790395793</v>
      </c>
      <c r="D923" s="0" t="str">
        <f aca="false">IF(C923&gt;I$5,"Outlier","")</f>
        <v>Outlier</v>
      </c>
    </row>
    <row r="924" customFormat="false" ht="12.75" hidden="false" customHeight="true" outlineLevel="0" collapsed="false">
      <c r="A924" s="0" t="n">
        <f aca="false">'Solutions&amp;Grade'!A924</f>
        <v>922</v>
      </c>
      <c r="B924" s="0" t="n">
        <f aca="false">'Solutions&amp;Grade'!B924</f>
        <v>7.14670281317954</v>
      </c>
      <c r="C924" s="0" t="n">
        <f aca="false">ABS(B924-I$3)/I$4</f>
        <v>0.180520917720781</v>
      </c>
      <c r="D924" s="0" t="str">
        <f aca="false">IF(C924&gt;I$5,"Outlier","")</f>
        <v/>
      </c>
      <c r="E924" s="0" t="n">
        <f aca="false">B924</f>
        <v>7.14670281317954</v>
      </c>
    </row>
    <row r="925" customFormat="false" ht="12.75" hidden="false" customHeight="true" outlineLevel="0" collapsed="false">
      <c r="A925" s="0" t="n">
        <f aca="false">'Solutions&amp;Grade'!A925</f>
        <v>923</v>
      </c>
      <c r="B925" s="0" t="n">
        <f aca="false">'Solutions&amp;Grade'!B925</f>
        <v>7.02359330215087</v>
      </c>
      <c r="C925" s="0" t="n">
        <f aca="false">ABS(B925-I$3)/I$4</f>
        <v>0.156822468484241</v>
      </c>
      <c r="D925" s="0" t="str">
        <f aca="false">IF(C925&gt;I$5,"Outlier","")</f>
        <v/>
      </c>
      <c r="E925" s="0" t="n">
        <f aca="false">B925</f>
        <v>7.02359330215087</v>
      </c>
    </row>
    <row r="926" customFormat="false" ht="12.75" hidden="false" customHeight="true" outlineLevel="0" collapsed="false">
      <c r="A926" s="0" t="n">
        <f aca="false">'Solutions&amp;Grade'!A926</f>
        <v>924</v>
      </c>
      <c r="B926" s="0" t="n">
        <f aca="false">'Solutions&amp;Grade'!B926</f>
        <v>7.31175237676366</v>
      </c>
      <c r="C926" s="0" t="n">
        <f aca="false">ABS(B926-I$3)/I$4</f>
        <v>0.632787994455077</v>
      </c>
      <c r="D926" s="0" t="str">
        <f aca="false">IF(C926&gt;I$5,"Outlier","")</f>
        <v/>
      </c>
      <c r="E926" s="0" t="n">
        <f aca="false">B926</f>
        <v>7.31175237676366</v>
      </c>
    </row>
    <row r="927" customFormat="false" ht="12.75" hidden="false" customHeight="true" outlineLevel="0" collapsed="false">
      <c r="A927" s="0" t="n">
        <f aca="false">'Solutions&amp;Grade'!A927</f>
        <v>925</v>
      </c>
      <c r="B927" s="0" t="n">
        <f aca="false">'Solutions&amp;Grade'!B927</f>
        <v>7.32476798446944</v>
      </c>
      <c r="C927" s="0" t="n">
        <f aca="false">ABS(B927-I$3)/I$4</f>
        <v>0.668453225681313</v>
      </c>
      <c r="D927" s="0" t="str">
        <f aca="false">IF(C927&gt;I$5,"Outlier","")</f>
        <v/>
      </c>
      <c r="E927" s="0" t="n">
        <f aca="false">B927</f>
        <v>7.32476798446944</v>
      </c>
    </row>
    <row r="928" customFormat="false" ht="12.75" hidden="false" customHeight="true" outlineLevel="0" collapsed="false">
      <c r="A928" s="0" t="n">
        <f aca="false">'Solutions&amp;Grade'!A928</f>
        <v>926</v>
      </c>
      <c r="B928" s="0" t="n">
        <f aca="false">'Solutions&amp;Grade'!B928</f>
        <v>6.45319275929218</v>
      </c>
      <c r="C928" s="0" t="n">
        <f aca="false">ABS(B928-I$3)/I$4</f>
        <v>1.71982803168817</v>
      </c>
      <c r="D928" s="0" t="str">
        <f aca="false">IF(C928&gt;I$5,"Outlier","")</f>
        <v/>
      </c>
      <c r="E928" s="0" t="n">
        <f aca="false">B928</f>
        <v>6.45319275929218</v>
      </c>
    </row>
    <row r="929" customFormat="false" ht="12.75" hidden="false" customHeight="true" outlineLevel="0" collapsed="false">
      <c r="A929" s="0" t="n">
        <f aca="false">'Solutions&amp;Grade'!A929</f>
        <v>927</v>
      </c>
      <c r="B929" s="0" t="n">
        <f aca="false">'Solutions&amp;Grade'!B929</f>
        <v>6.93011296686042</v>
      </c>
      <c r="C929" s="0" t="n">
        <f aca="false">ABS(B929-I$3)/I$4</f>
        <v>0.412976299223726</v>
      </c>
      <c r="D929" s="0" t="str">
        <f aca="false">IF(C929&gt;I$5,"Outlier","")</f>
        <v/>
      </c>
      <c r="E929" s="0" t="n">
        <f aca="false">B929</f>
        <v>6.93011296686042</v>
      </c>
    </row>
    <row r="930" customFormat="false" ht="12.75" hidden="false" customHeight="true" outlineLevel="0" collapsed="false">
      <c r="A930" s="0" t="n">
        <f aca="false">'Solutions&amp;Grade'!A930</f>
        <v>928</v>
      </c>
      <c r="B930" s="0" t="n">
        <f aca="false">'Solutions&amp;Grade'!B930</f>
        <v>6.70452136341994</v>
      </c>
      <c r="C930" s="0" t="n">
        <f aca="false">ABS(B930-I$3)/I$4</f>
        <v>1.03114003627496</v>
      </c>
      <c r="D930" s="0" t="str">
        <f aca="false">IF(C930&gt;I$5,"Outlier","")</f>
        <v/>
      </c>
      <c r="E930" s="0" t="n">
        <f aca="false">B930</f>
        <v>6.70452136341994</v>
      </c>
    </row>
    <row r="931" customFormat="false" ht="12.75" hidden="false" customHeight="true" outlineLevel="0" collapsed="false">
      <c r="A931" s="0" t="n">
        <f aca="false">'Solutions&amp;Grade'!A931</f>
        <v>929</v>
      </c>
      <c r="B931" s="0" t="n">
        <f aca="false">'Solutions&amp;Grade'!B931</f>
        <v>7.1982615425668</v>
      </c>
      <c r="C931" s="0" t="n">
        <f aca="false">ABS(B931-I$3)/I$4</f>
        <v>0.321801605253338</v>
      </c>
      <c r="D931" s="0" t="str">
        <f aca="false">IF(C931&gt;I$5,"Outlier","")</f>
        <v/>
      </c>
      <c r="E931" s="0" t="n">
        <f aca="false">B931</f>
        <v>7.1982615425668</v>
      </c>
    </row>
    <row r="932" customFormat="false" ht="12.75" hidden="false" customHeight="true" outlineLevel="0" collapsed="false">
      <c r="A932" s="0" t="n">
        <f aca="false">'Solutions&amp;Grade'!A932</f>
        <v>930</v>
      </c>
      <c r="B932" s="0" t="n">
        <f aca="false">'Solutions&amp;Grade'!B932</f>
        <v>6.53086493632393</v>
      </c>
      <c r="C932" s="0" t="n">
        <f aca="false">ABS(B932-I$3)/I$4</f>
        <v>1.50699154980413</v>
      </c>
      <c r="D932" s="0" t="str">
        <f aca="false">IF(C932&gt;I$5,"Outlier","")</f>
        <v/>
      </c>
      <c r="E932" s="0" t="n">
        <f aca="false">B932</f>
        <v>6.53086493632393</v>
      </c>
    </row>
    <row r="933" customFormat="false" ht="12.75" hidden="false" customHeight="true" outlineLevel="0" collapsed="false">
      <c r="A933" s="0" t="n">
        <f aca="false">'Solutions&amp;Grade'!A933</f>
        <v>931</v>
      </c>
      <c r="B933" s="0" t="n">
        <f aca="false">'Solutions&amp;Grade'!B933</f>
        <v>7.13603790630345</v>
      </c>
      <c r="C933" s="0" t="n">
        <f aca="false">ABS(B933-I$3)/I$4</f>
        <v>0.151297052163361</v>
      </c>
      <c r="D933" s="0" t="str">
        <f aca="false">IF(C933&gt;I$5,"Outlier","")</f>
        <v/>
      </c>
      <c r="E933" s="0" t="n">
        <f aca="false">B933</f>
        <v>7.13603790630345</v>
      </c>
    </row>
    <row r="934" customFormat="false" ht="12.75" hidden="false" customHeight="true" outlineLevel="0" collapsed="false">
      <c r="A934" s="0" t="n">
        <f aca="false">'Solutions&amp;Grade'!A934</f>
        <v>932</v>
      </c>
      <c r="B934" s="0" t="n">
        <f aca="false">'Solutions&amp;Grade'!B934</f>
        <v>6.73005041611916</v>
      </c>
      <c r="C934" s="0" t="n">
        <f aca="false">ABS(B934-I$3)/I$4</f>
        <v>0.961185594800846</v>
      </c>
      <c r="D934" s="0" t="str">
        <f aca="false">IF(C934&gt;I$5,"Outlier","")</f>
        <v/>
      </c>
      <c r="E934" s="0" t="n">
        <f aca="false">B934</f>
        <v>6.73005041611916</v>
      </c>
    </row>
    <row r="935" customFormat="false" ht="12.75" hidden="false" customHeight="true" outlineLevel="0" collapsed="false">
      <c r="A935" s="0" t="n">
        <f aca="false">'Solutions&amp;Grade'!A935</f>
        <v>933</v>
      </c>
      <c r="B935" s="0" t="n">
        <f aca="false">'Solutions&amp;Grade'!B935</f>
        <v>7.26957434631277</v>
      </c>
      <c r="C935" s="0" t="n">
        <f aca="false">ABS(B935-I$3)/I$4</f>
        <v>0.517212199401782</v>
      </c>
      <c r="D935" s="0" t="str">
        <f aca="false">IF(C935&gt;I$5,"Outlier","")</f>
        <v/>
      </c>
      <c r="E935" s="0" t="n">
        <f aca="false">B935</f>
        <v>7.26957434631277</v>
      </c>
    </row>
    <row r="936" customFormat="false" ht="12.75" hidden="false" customHeight="true" outlineLevel="0" collapsed="false">
      <c r="A936" s="0" t="n">
        <f aca="false">'Solutions&amp;Grade'!A936</f>
        <v>934</v>
      </c>
      <c r="B936" s="0" t="n">
        <f aca="false">'Solutions&amp;Grade'!B936</f>
        <v>7.79664647587937</v>
      </c>
      <c r="C936" s="0" t="n">
        <f aca="false">ABS(B936-I$3)/I$4</f>
        <v>1.96148970060052</v>
      </c>
      <c r="D936" s="0" t="str">
        <f aca="false">IF(C936&gt;I$5,"Outlier","")</f>
        <v/>
      </c>
      <c r="E936" s="0" t="n">
        <f aca="false">B936</f>
        <v>7.79664647587937</v>
      </c>
    </row>
    <row r="937" customFormat="false" ht="12.75" hidden="false" customHeight="true" outlineLevel="0" collapsed="false">
      <c r="A937" s="0" t="n">
        <f aca="false">'Solutions&amp;Grade'!A937</f>
        <v>935</v>
      </c>
      <c r="B937" s="0" t="n">
        <f aca="false">'Solutions&amp;Grade'!B937</f>
        <v>7.29945594348427</v>
      </c>
      <c r="C937" s="0" t="n">
        <f aca="false">ABS(B937-I$3)/I$4</f>
        <v>0.599093437421654</v>
      </c>
      <c r="D937" s="0" t="str">
        <f aca="false">IF(C937&gt;I$5,"Outlier","")</f>
        <v/>
      </c>
      <c r="E937" s="0" t="n">
        <f aca="false">B937</f>
        <v>7.29945594348427</v>
      </c>
    </row>
    <row r="938" customFormat="false" ht="12.75" hidden="false" customHeight="true" outlineLevel="0" collapsed="false">
      <c r="A938" s="0" t="n">
        <f aca="false">'Solutions&amp;Grade'!A938</f>
        <v>936</v>
      </c>
      <c r="B938" s="0" t="n">
        <f aca="false">'Solutions&amp;Grade'!B938</f>
        <v>6.78466277945742</v>
      </c>
      <c r="C938" s="0" t="n">
        <f aca="false">ABS(B938-I$3)/I$4</f>
        <v>0.811537371659916</v>
      </c>
      <c r="D938" s="0" t="str">
        <f aca="false">IF(C938&gt;I$5,"Outlier","")</f>
        <v/>
      </c>
      <c r="E938" s="0" t="n">
        <f aca="false">B938</f>
        <v>6.78466277945742</v>
      </c>
    </row>
    <row r="939" customFormat="false" ht="12.75" hidden="false" customHeight="true" outlineLevel="0" collapsed="false">
      <c r="A939" s="0" t="n">
        <f aca="false">'Solutions&amp;Grade'!A939</f>
        <v>937</v>
      </c>
      <c r="B939" s="0" t="n">
        <f aca="false">'Solutions&amp;Grade'!B939</f>
        <v>7.30354687487</v>
      </c>
      <c r="C939" s="0" t="n">
        <f aca="false">ABS(B939-I$3)/I$4</f>
        <v>0.610303364541542</v>
      </c>
      <c r="D939" s="0" t="str">
        <f aca="false">IF(C939&gt;I$5,"Outlier","")</f>
        <v/>
      </c>
      <c r="E939" s="0" t="n">
        <f aca="false">B939</f>
        <v>7.30354687487</v>
      </c>
    </row>
    <row r="940" customFormat="false" ht="12.75" hidden="false" customHeight="true" outlineLevel="0" collapsed="false">
      <c r="A940" s="0" t="n">
        <f aca="false">'Solutions&amp;Grade'!A940</f>
        <v>938</v>
      </c>
      <c r="B940" s="0" t="n">
        <f aca="false">'Solutions&amp;Grade'!B940</f>
        <v>7.55234567601964</v>
      </c>
      <c r="C940" s="0" t="n">
        <f aca="false">ABS(B940-I$3)/I$4</f>
        <v>1.29205922046417</v>
      </c>
      <c r="D940" s="0" t="str">
        <f aca="false">IF(C940&gt;I$5,"Outlier","")</f>
        <v/>
      </c>
      <c r="E940" s="0" t="n">
        <f aca="false">B940</f>
        <v>7.55234567601964</v>
      </c>
    </row>
    <row r="941" customFormat="false" ht="12.75" hidden="false" customHeight="true" outlineLevel="0" collapsed="false">
      <c r="A941" s="0" t="n">
        <f aca="false">'Solutions&amp;Grade'!A941</f>
        <v>939</v>
      </c>
      <c r="B941" s="0" t="n">
        <f aca="false">'Solutions&amp;Grade'!B941</f>
        <v>7.66229471436185</v>
      </c>
      <c r="C941" s="0" t="n">
        <f aca="false">ABS(B941-I$3)/I$4</f>
        <v>1.59334041794784</v>
      </c>
      <c r="D941" s="0" t="str">
        <f aca="false">IF(C941&gt;I$5,"Outlier","")</f>
        <v/>
      </c>
      <c r="E941" s="0" t="n">
        <f aca="false">B941</f>
        <v>7.66229471436185</v>
      </c>
    </row>
    <row r="942" customFormat="false" ht="12.75" hidden="false" customHeight="true" outlineLevel="0" collapsed="false">
      <c r="A942" s="0" t="n">
        <f aca="false">'Solutions&amp;Grade'!A942</f>
        <v>940</v>
      </c>
      <c r="B942" s="0" t="n">
        <f aca="false">'Solutions&amp;Grade'!B942</f>
        <v>7.06542443885997</v>
      </c>
      <c r="C942" s="0" t="n">
        <f aca="false">ABS(B942-I$3)/I$4</f>
        <v>0.0421972280106102</v>
      </c>
      <c r="D942" s="0" t="str">
        <f aca="false">IF(C942&gt;I$5,"Outlier","")</f>
        <v/>
      </c>
      <c r="E942" s="0" t="n">
        <f aca="false">B942</f>
        <v>7.06542443885997</v>
      </c>
    </row>
    <row r="943" customFormat="false" ht="12.75" hidden="false" customHeight="true" outlineLevel="0" collapsed="false">
      <c r="A943" s="0" t="n">
        <f aca="false">'Solutions&amp;Grade'!A943</f>
        <v>941</v>
      </c>
      <c r="B943" s="0" t="n">
        <f aca="false">'Solutions&amp;Grade'!B943</f>
        <v>7.3289302217956</v>
      </c>
      <c r="C943" s="0" t="n">
        <f aca="false">ABS(B943-I$3)/I$4</f>
        <v>0.679858544588527</v>
      </c>
      <c r="D943" s="0" t="str">
        <f aca="false">IF(C943&gt;I$5,"Outlier","")</f>
        <v/>
      </c>
      <c r="E943" s="0" t="n">
        <f aca="false">B943</f>
        <v>7.3289302217956</v>
      </c>
    </row>
    <row r="944" customFormat="false" ht="12.75" hidden="false" customHeight="true" outlineLevel="0" collapsed="false">
      <c r="A944" s="0" t="n">
        <f aca="false">'Solutions&amp;Grade'!A944</f>
        <v>942</v>
      </c>
      <c r="B944" s="0" t="n">
        <f aca="false">'Solutions&amp;Grade'!B944</f>
        <v>7.00371502594624</v>
      </c>
      <c r="C944" s="0" t="n">
        <f aca="false">ABS(B944-I$3)/I$4</f>
        <v>0.211292711690918</v>
      </c>
      <c r="D944" s="0" t="str">
        <f aca="false">IF(C944&gt;I$5,"Outlier","")</f>
        <v/>
      </c>
      <c r="E944" s="0" t="n">
        <f aca="false">B944</f>
        <v>7.00371502594624</v>
      </c>
    </row>
    <row r="945" customFormat="false" ht="12.75" hidden="false" customHeight="true" outlineLevel="0" collapsed="false">
      <c r="A945" s="0" t="n">
        <f aca="false">'Solutions&amp;Grade'!A945</f>
        <v>943</v>
      </c>
      <c r="B945" s="0" t="n">
        <f aca="false">'Solutions&amp;Grade'!B945</f>
        <v>7.81381895127052</v>
      </c>
      <c r="C945" s="0" t="n">
        <f aca="false">ABS(B945-I$3)/I$4</f>
        <v>2.00854553690079</v>
      </c>
      <c r="D945" s="0" t="str">
        <f aca="false">IF(C945&gt;I$5,"Outlier","")</f>
        <v/>
      </c>
      <c r="E945" s="0" t="n">
        <f aca="false">B945</f>
        <v>7.81381895127052</v>
      </c>
    </row>
    <row r="946" customFormat="false" ht="12.75" hidden="false" customHeight="true" outlineLevel="0" collapsed="false">
      <c r="A946" s="0" t="n">
        <f aca="false">'Solutions&amp;Grade'!A946</f>
        <v>944</v>
      </c>
      <c r="B946" s="0" t="n">
        <f aca="false">'Solutions&amp;Grade'!B946</f>
        <v>6.93500578032195</v>
      </c>
      <c r="C946" s="0" t="n">
        <f aca="false">ABS(B946-I$3)/I$4</f>
        <v>0.399569063280791</v>
      </c>
      <c r="D946" s="0" t="str">
        <f aca="false">IF(C946&gt;I$5,"Outlier","")</f>
        <v/>
      </c>
      <c r="E946" s="0" t="n">
        <f aca="false">B946</f>
        <v>6.93500578032195</v>
      </c>
    </row>
    <row r="947" customFormat="false" ht="12.75" hidden="false" customHeight="true" outlineLevel="0" collapsed="false">
      <c r="A947" s="0" t="n">
        <f aca="false">'Solutions&amp;Grade'!A947</f>
        <v>945</v>
      </c>
      <c r="B947" s="0" t="n">
        <f aca="false">'Solutions&amp;Grade'!B947</f>
        <v>7.41321462063892</v>
      </c>
      <c r="C947" s="0" t="n">
        <f aca="false">ABS(B947-I$3)/I$4</f>
        <v>0.910813767076899</v>
      </c>
      <c r="D947" s="0" t="str">
        <f aca="false">IF(C947&gt;I$5,"Outlier","")</f>
        <v/>
      </c>
      <c r="E947" s="0" t="n">
        <f aca="false">B947</f>
        <v>7.41321462063892</v>
      </c>
    </row>
    <row r="948" customFormat="false" ht="12.75" hidden="false" customHeight="true" outlineLevel="0" collapsed="false">
      <c r="A948" s="0" t="n">
        <f aca="false">'Solutions&amp;Grade'!A948</f>
        <v>946</v>
      </c>
      <c r="B948" s="0" t="n">
        <f aca="false">'Solutions&amp;Grade'!B948</f>
        <v>6.79200786783715</v>
      </c>
      <c r="C948" s="0" t="n">
        <f aca="false">ABS(B948-I$3)/I$4</f>
        <v>0.791410437800065</v>
      </c>
      <c r="D948" s="0" t="str">
        <f aca="false">IF(C948&gt;I$5,"Outlier","")</f>
        <v/>
      </c>
      <c r="E948" s="0" t="n">
        <f aca="false">B948</f>
        <v>6.79200786783715</v>
      </c>
    </row>
    <row r="949" customFormat="false" ht="12.75" hidden="false" customHeight="true" outlineLevel="0" collapsed="false">
      <c r="A949" s="0" t="n">
        <f aca="false">'Solutions&amp;Grade'!A949</f>
        <v>947</v>
      </c>
      <c r="B949" s="0" t="n">
        <f aca="false">'Solutions&amp;Grade'!B949</f>
        <v>7.66968142458573</v>
      </c>
      <c r="C949" s="0" t="n">
        <f aca="false">ABS(B949-I$3)/I$4</f>
        <v>1.61358140354688</v>
      </c>
      <c r="D949" s="0" t="str">
        <f aca="false">IF(C949&gt;I$5,"Outlier","")</f>
        <v/>
      </c>
      <c r="E949" s="0" t="n">
        <f aca="false">B949</f>
        <v>7.66968142458573</v>
      </c>
    </row>
    <row r="950" customFormat="false" ht="12.75" hidden="false" customHeight="true" outlineLevel="0" collapsed="false">
      <c r="A950" s="0" t="n">
        <f aca="false">'Solutions&amp;Grade'!A950</f>
        <v>948</v>
      </c>
      <c r="B950" s="0" t="n">
        <f aca="false">'Solutions&amp;Grade'!B950</f>
        <v>7.12762822469729</v>
      </c>
      <c r="C950" s="0" t="n">
        <f aca="false">ABS(B950-I$3)/I$4</f>
        <v>0.128252931150914</v>
      </c>
      <c r="D950" s="0" t="str">
        <f aca="false">IF(C950&gt;I$5,"Outlier","")</f>
        <v/>
      </c>
      <c r="E950" s="0" t="n">
        <f aca="false">B950</f>
        <v>7.12762822469729</v>
      </c>
    </row>
    <row r="951" customFormat="false" ht="12.75" hidden="false" customHeight="true" outlineLevel="0" collapsed="false">
      <c r="A951" s="0" t="n">
        <f aca="false">'Solutions&amp;Grade'!A951</f>
        <v>949</v>
      </c>
      <c r="B951" s="0" t="n">
        <f aca="false">'Solutions&amp;Grade'!B951</f>
        <v>6.84049527371356</v>
      </c>
      <c r="C951" s="0" t="n">
        <f aca="false">ABS(B951-I$3)/I$4</f>
        <v>0.658545758621581</v>
      </c>
      <c r="D951" s="0" t="str">
        <f aca="false">IF(C951&gt;I$5,"Outlier","")</f>
        <v/>
      </c>
      <c r="E951" s="0" t="n">
        <f aca="false">B951</f>
        <v>6.84049527371356</v>
      </c>
    </row>
    <row r="952" customFormat="false" ht="12.75" hidden="false" customHeight="true" outlineLevel="0" collapsed="false">
      <c r="A952" s="0" t="n">
        <f aca="false">'Solutions&amp;Grade'!A952</f>
        <v>950</v>
      </c>
      <c r="B952" s="0" t="n">
        <f aca="false">'Solutions&amp;Grade'!B952</f>
        <v>7.90022207930813</v>
      </c>
      <c r="C952" s="0" t="n">
        <f aca="false">ABS(B952-I$3)/I$4</f>
        <v>2.2453064788245</v>
      </c>
      <c r="D952" s="0" t="str">
        <f aca="false">IF(C952&gt;I$5,"Outlier","")</f>
        <v/>
      </c>
      <c r="E952" s="0" t="n">
        <f aca="false">B952</f>
        <v>7.90022207930813</v>
      </c>
    </row>
    <row r="953" customFormat="false" ht="12.75" hidden="false" customHeight="true" outlineLevel="0" collapsed="false">
      <c r="A953" s="0" t="n">
        <f aca="false">'Solutions&amp;Grade'!A953</f>
        <v>951</v>
      </c>
      <c r="B953" s="0" t="n">
        <f aca="false">'Solutions&amp;Grade'!B953</f>
        <v>6.54341601692917</v>
      </c>
      <c r="C953" s="0" t="n">
        <f aca="false">ABS(B953-I$3)/I$4</f>
        <v>1.47259921084898</v>
      </c>
      <c r="D953" s="0" t="str">
        <f aca="false">IF(C953&gt;I$5,"Outlier","")</f>
        <v/>
      </c>
      <c r="E953" s="0" t="n">
        <f aca="false">B953</f>
        <v>6.54341601692917</v>
      </c>
    </row>
    <row r="954" customFormat="false" ht="12.75" hidden="false" customHeight="true" outlineLevel="0" collapsed="false">
      <c r="A954" s="0" t="n">
        <f aca="false">'Solutions&amp;Grade'!A954</f>
        <v>952</v>
      </c>
      <c r="B954" s="0" t="n">
        <f aca="false">'Solutions&amp;Grade'!B954</f>
        <v>7.16266836895869</v>
      </c>
      <c r="C954" s="0" t="n">
        <f aca="false">ABS(B954-I$3)/I$4</f>
        <v>0.224269565604925</v>
      </c>
      <c r="D954" s="0" t="str">
        <f aca="false">IF(C954&gt;I$5,"Outlier","")</f>
        <v/>
      </c>
      <c r="E954" s="0" t="n">
        <f aca="false">B954</f>
        <v>7.16266836895869</v>
      </c>
    </row>
    <row r="955" customFormat="false" ht="12.75" hidden="false" customHeight="true" outlineLevel="0" collapsed="false">
      <c r="A955" s="0" t="n">
        <f aca="false">'Solutions&amp;Grade'!A955</f>
        <v>953</v>
      </c>
      <c r="B955" s="0" t="n">
        <f aca="false">'Solutions&amp;Grade'!B955</f>
        <v>6.25270222552116</v>
      </c>
      <c r="C955" s="0" t="n">
        <f aca="false">ABS(B955-I$3)/I$4</f>
        <v>2.26921008185825</v>
      </c>
      <c r="D955" s="0" t="str">
        <f aca="false">IF(C955&gt;I$5,"Outlier","")</f>
        <v/>
      </c>
      <c r="E955" s="0" t="n">
        <f aca="false">B955</f>
        <v>6.25270222552116</v>
      </c>
    </row>
    <row r="956" customFormat="false" ht="12.75" hidden="false" customHeight="true" outlineLevel="0" collapsed="false">
      <c r="A956" s="0" t="n">
        <f aca="false">'Solutions&amp;Grade'!A956</f>
        <v>954</v>
      </c>
      <c r="B956" s="0" t="n">
        <f aca="false">'Solutions&amp;Grade'!B956</f>
        <v>7.41784694071181</v>
      </c>
      <c r="C956" s="0" t="n">
        <f aca="false">ABS(B956-I$3)/I$4</f>
        <v>0.923507201778387</v>
      </c>
      <c r="D956" s="0" t="str">
        <f aca="false">IF(C956&gt;I$5,"Outlier","")</f>
        <v/>
      </c>
      <c r="E956" s="0" t="n">
        <f aca="false">B956</f>
        <v>7.41784694071181</v>
      </c>
    </row>
    <row r="957" customFormat="false" ht="12.75" hidden="false" customHeight="true" outlineLevel="0" collapsed="false">
      <c r="A957" s="0" t="n">
        <f aca="false">'Solutions&amp;Grade'!A957</f>
        <v>955</v>
      </c>
      <c r="B957" s="0" t="n">
        <f aca="false">'Solutions&amp;Grade'!B957</f>
        <v>7.40447345951916</v>
      </c>
      <c r="C957" s="0" t="n">
        <f aca="false">ABS(B957-I$3)/I$4</f>
        <v>0.886861329390615</v>
      </c>
      <c r="D957" s="0" t="str">
        <f aca="false">IF(C957&gt;I$5,"Outlier","")</f>
        <v/>
      </c>
      <c r="E957" s="0" t="n">
        <f aca="false">B957</f>
        <v>7.40447345951916</v>
      </c>
    </row>
    <row r="958" customFormat="false" ht="12.75" hidden="false" customHeight="true" outlineLevel="0" collapsed="false">
      <c r="A958" s="0" t="n">
        <f aca="false">'Solutions&amp;Grade'!A958</f>
        <v>956</v>
      </c>
      <c r="B958" s="0" t="n">
        <f aca="false">'Solutions&amp;Grade'!B958</f>
        <v>6.73465320172617</v>
      </c>
      <c r="C958" s="0" t="n">
        <f aca="false">ABS(B958-I$3)/I$4</f>
        <v>0.948573090131858</v>
      </c>
      <c r="D958" s="0" t="str">
        <f aca="false">IF(C958&gt;I$5,"Outlier","")</f>
        <v/>
      </c>
      <c r="E958" s="0" t="n">
        <f aca="false">B958</f>
        <v>6.73465320172617</v>
      </c>
    </row>
    <row r="959" customFormat="false" ht="12.75" hidden="false" customHeight="true" outlineLevel="0" collapsed="false">
      <c r="A959" s="0" t="n">
        <f aca="false">'Solutions&amp;Grade'!A959</f>
        <v>957</v>
      </c>
      <c r="B959" s="0" t="n">
        <f aca="false">'Solutions&amp;Grade'!B959</f>
        <v>7.77667151999012</v>
      </c>
      <c r="C959" s="0" t="n">
        <f aca="false">ABS(B959-I$3)/I$4</f>
        <v>1.90675453673973</v>
      </c>
      <c r="D959" s="0" t="str">
        <f aca="false">IF(C959&gt;I$5,"Outlier","")</f>
        <v/>
      </c>
      <c r="E959" s="0" t="n">
        <f aca="false">B959</f>
        <v>7.77667151999012</v>
      </c>
    </row>
    <row r="960" customFormat="false" ht="12.75" hidden="false" customHeight="true" outlineLevel="0" collapsed="false">
      <c r="A960" s="0" t="n">
        <f aca="false">'Solutions&amp;Grade'!A960</f>
        <v>958</v>
      </c>
      <c r="B960" s="0" t="n">
        <f aca="false">'Solutions&amp;Grade'!B960</f>
        <v>7.54010155649569</v>
      </c>
      <c r="C960" s="0" t="n">
        <f aca="false">ABS(B960-I$3)/I$4</f>
        <v>1.25850801303269</v>
      </c>
      <c r="D960" s="0" t="str">
        <f aca="false">IF(C960&gt;I$5,"Outlier","")</f>
        <v/>
      </c>
      <c r="E960" s="0" t="n">
        <f aca="false">B960</f>
        <v>7.54010155649569</v>
      </c>
    </row>
    <row r="961" customFormat="false" ht="12.75" hidden="false" customHeight="true" outlineLevel="0" collapsed="false">
      <c r="A961" s="0" t="n">
        <f aca="false">'Solutions&amp;Grade'!A961</f>
        <v>959</v>
      </c>
      <c r="B961" s="0" t="n">
        <f aca="false">'Solutions&amp;Grade'!B961</f>
        <v>7.27004780031143</v>
      </c>
      <c r="C961" s="0" t="n">
        <f aca="false">ABS(B961-I$3)/I$4</f>
        <v>0.518509553065079</v>
      </c>
      <c r="D961" s="0" t="str">
        <f aca="false">IF(C961&gt;I$5,"Outlier","")</f>
        <v/>
      </c>
      <c r="E961" s="0" t="n">
        <f aca="false">B961</f>
        <v>7.27004780031143</v>
      </c>
    </row>
    <row r="962" customFormat="false" ht="12.75" hidden="false" customHeight="true" outlineLevel="0" collapsed="false">
      <c r="A962" s="0" t="n">
        <f aca="false">'Solutions&amp;Grade'!A962</f>
        <v>960</v>
      </c>
      <c r="B962" s="0" t="n">
        <f aca="false">'Solutions&amp;Grade'!B962</f>
        <v>7.17656561494544</v>
      </c>
      <c r="C962" s="0" t="n">
        <f aca="false">ABS(B962-I$3)/I$4</f>
        <v>0.26235065276807</v>
      </c>
      <c r="D962" s="0" t="str">
        <f aca="false">IF(C962&gt;I$5,"Outlier","")</f>
        <v/>
      </c>
      <c r="E962" s="0" t="n">
        <f aca="false">B962</f>
        <v>7.17656561494544</v>
      </c>
    </row>
    <row r="963" customFormat="false" ht="12.75" hidden="false" customHeight="true" outlineLevel="0" collapsed="false">
      <c r="A963" s="0" t="n">
        <f aca="false">'Solutions&amp;Grade'!A963</f>
        <v>961</v>
      </c>
      <c r="B963" s="0" t="n">
        <f aca="false">'Solutions&amp;Grade'!B963</f>
        <v>7.1836420368503</v>
      </c>
      <c r="C963" s="0" t="n">
        <f aca="false">ABS(B963-I$3)/I$4</f>
        <v>0.281741389581612</v>
      </c>
      <c r="D963" s="0" t="str">
        <f aca="false">IF(C963&gt;I$5,"Outlier","")</f>
        <v/>
      </c>
      <c r="E963" s="0" t="n">
        <f aca="false">B963</f>
        <v>7.1836420368503</v>
      </c>
    </row>
    <row r="964" customFormat="false" ht="12.75" hidden="false" customHeight="true" outlineLevel="0" collapsed="false">
      <c r="A964" s="0" t="n">
        <f aca="false">'Solutions&amp;Grade'!A964</f>
        <v>962</v>
      </c>
      <c r="B964" s="0" t="n">
        <f aca="false">'Solutions&amp;Grade'!B964</f>
        <v>6.68460140442769</v>
      </c>
      <c r="C964" s="0" t="n">
        <f aca="false">ABS(B964-I$3)/I$4</f>
        <v>1.08572449821751</v>
      </c>
      <c r="D964" s="0" t="str">
        <f aca="false">IF(C964&gt;I$5,"Outlier","")</f>
        <v/>
      </c>
      <c r="E964" s="0" t="n">
        <f aca="false">B964</f>
        <v>6.68460140442769</v>
      </c>
    </row>
    <row r="965" customFormat="false" ht="12.75" hidden="false" customHeight="true" outlineLevel="0" collapsed="false">
      <c r="A965" s="0" t="n">
        <f aca="false">'Solutions&amp;Grade'!A965</f>
        <v>963</v>
      </c>
      <c r="B965" s="0" t="n">
        <f aca="false">'Solutions&amp;Grade'!B965</f>
        <v>6.98687134299811</v>
      </c>
      <c r="C965" s="0" t="n">
        <f aca="false">ABS(B965-I$3)/I$4</f>
        <v>0.257447594399886</v>
      </c>
      <c r="D965" s="0" t="str">
        <f aca="false">IF(C965&gt;I$5,"Outlier","")</f>
        <v/>
      </c>
      <c r="E965" s="0" t="n">
        <f aca="false">B965</f>
        <v>6.98687134299811</v>
      </c>
    </row>
    <row r="966" customFormat="false" ht="12.75" hidden="false" customHeight="true" outlineLevel="0" collapsed="false">
      <c r="A966" s="0" t="n">
        <f aca="false">'Solutions&amp;Grade'!A966</f>
        <v>964</v>
      </c>
      <c r="B966" s="0" t="n">
        <f aca="false">'Solutions&amp;Grade'!B966</f>
        <v>7.50920030587275</v>
      </c>
      <c r="C966" s="0" t="n">
        <f aca="false">ABS(B966-I$3)/I$4</f>
        <v>1.17383273135861</v>
      </c>
      <c r="D966" s="0" t="str">
        <f aca="false">IF(C966&gt;I$5,"Outlier","")</f>
        <v/>
      </c>
      <c r="E966" s="0" t="n">
        <f aca="false">B966</f>
        <v>7.50920030587275</v>
      </c>
    </row>
    <row r="967" customFormat="false" ht="12.75" hidden="false" customHeight="true" outlineLevel="0" collapsed="false">
      <c r="A967" s="0" t="n">
        <f aca="false">'Solutions&amp;Grade'!A967</f>
        <v>965</v>
      </c>
      <c r="B967" s="0" t="n">
        <f aca="false">'Solutions&amp;Grade'!B967</f>
        <v>7.10327562979173</v>
      </c>
      <c r="C967" s="0" t="n">
        <f aca="false">ABS(B967-I$3)/I$4</f>
        <v>0.0615222069389869</v>
      </c>
      <c r="D967" s="0" t="str">
        <f aca="false">IF(C967&gt;I$5,"Outlier","")</f>
        <v/>
      </c>
      <c r="E967" s="0" t="n">
        <f aca="false">B967</f>
        <v>7.10327562979173</v>
      </c>
    </row>
    <row r="968" customFormat="false" ht="12.75" hidden="false" customHeight="true" outlineLevel="0" collapsed="false">
      <c r="A968" s="0" t="n">
        <f aca="false">'Solutions&amp;Grade'!A968</f>
        <v>966</v>
      </c>
      <c r="B968" s="0" t="n">
        <f aca="false">'Solutions&amp;Grade'!B968</f>
        <v>6.49977144963936</v>
      </c>
      <c r="C968" s="0" t="n">
        <f aca="false">ABS(B968-I$3)/I$4</f>
        <v>1.59219359471074</v>
      </c>
      <c r="D968" s="0" t="str">
        <f aca="false">IF(C968&gt;I$5,"Outlier","")</f>
        <v/>
      </c>
      <c r="E968" s="0" t="n">
        <f aca="false">B968</f>
        <v>6.49977144963936</v>
      </c>
    </row>
    <row r="969" customFormat="false" ht="12.75" hidden="false" customHeight="true" outlineLevel="0" collapsed="false">
      <c r="A969" s="0" t="n">
        <f aca="false">'Solutions&amp;Grade'!A969</f>
        <v>967</v>
      </c>
      <c r="B969" s="0" t="n">
        <f aca="false">'Solutions&amp;Grade'!B969</f>
        <v>6.95087704018273</v>
      </c>
      <c r="C969" s="0" t="n">
        <f aca="false">ABS(B969-I$3)/I$4</f>
        <v>0.356078804079555</v>
      </c>
      <c r="D969" s="0" t="str">
        <f aca="false">IF(C969&gt;I$5,"Outlier","")</f>
        <v/>
      </c>
      <c r="E969" s="0" t="n">
        <f aca="false">B969</f>
        <v>6.95087704018273</v>
      </c>
    </row>
    <row r="970" customFormat="false" ht="12.75" hidden="false" customHeight="true" outlineLevel="0" collapsed="false">
      <c r="A970" s="0" t="n">
        <f aca="false">'Solutions&amp;Grade'!A970</f>
        <v>968</v>
      </c>
      <c r="B970" s="0" t="n">
        <f aca="false">'Solutions&amp;Grade'!B970</f>
        <v>7.29030768440626</v>
      </c>
      <c r="C970" s="0" t="n">
        <f aca="false">ABS(B970-I$3)/I$4</f>
        <v>0.574025474195506</v>
      </c>
      <c r="D970" s="0" t="str">
        <f aca="false">IF(C970&gt;I$5,"Outlier","")</f>
        <v/>
      </c>
      <c r="E970" s="0" t="n">
        <f aca="false">B970</f>
        <v>7.29030768440626</v>
      </c>
    </row>
    <row r="971" customFormat="false" ht="12.75" hidden="false" customHeight="true" outlineLevel="0" collapsed="false">
      <c r="A971" s="0" t="n">
        <f aca="false">'Solutions&amp;Grade'!A971</f>
        <v>969</v>
      </c>
      <c r="B971" s="0" t="n">
        <f aca="false">'Solutions&amp;Grade'!B971</f>
        <v>7.33210063682921</v>
      </c>
      <c r="C971" s="0" t="n">
        <f aca="false">ABS(B971-I$3)/I$4</f>
        <v>0.688546082490162</v>
      </c>
      <c r="D971" s="0" t="str">
        <f aca="false">IF(C971&gt;I$5,"Outlier","")</f>
        <v/>
      </c>
      <c r="E971" s="0" t="n">
        <f aca="false">B971</f>
        <v>7.33210063682921</v>
      </c>
    </row>
    <row r="972" customFormat="false" ht="12.75" hidden="false" customHeight="true" outlineLevel="0" collapsed="false">
      <c r="A972" s="0" t="n">
        <f aca="false">'Solutions&amp;Grade'!A972</f>
        <v>970</v>
      </c>
      <c r="B972" s="0" t="n">
        <f aca="false">'Solutions&amp;Grade'!B972</f>
        <v>6.55341296265024</v>
      </c>
      <c r="C972" s="0" t="n">
        <f aca="false">ABS(B972-I$3)/I$4</f>
        <v>1.44520568541724</v>
      </c>
      <c r="D972" s="0" t="str">
        <f aca="false">IF(C972&gt;I$5,"Outlier","")</f>
        <v/>
      </c>
      <c r="E972" s="0" t="n">
        <f aca="false">B972</f>
        <v>6.55341296265024</v>
      </c>
    </row>
    <row r="973" customFormat="false" ht="12.75" hidden="false" customHeight="true" outlineLevel="0" collapsed="false">
      <c r="A973" s="0" t="n">
        <f aca="false">'Solutions&amp;Grade'!A973</f>
        <v>971</v>
      </c>
      <c r="B973" s="0" t="n">
        <f aca="false">'Solutions&amp;Grade'!B973</f>
        <v>7.14376374555328</v>
      </c>
      <c r="C973" s="0" t="n">
        <f aca="false">ABS(B973-I$3)/I$4</f>
        <v>0.172467315549488</v>
      </c>
      <c r="D973" s="0" t="str">
        <f aca="false">IF(C973&gt;I$5,"Outlier","")</f>
        <v/>
      </c>
      <c r="E973" s="0" t="n">
        <f aca="false">B973</f>
        <v>7.14376374555328</v>
      </c>
    </row>
    <row r="974" customFormat="false" ht="12.75" hidden="false" customHeight="true" outlineLevel="0" collapsed="false">
      <c r="A974" s="0" t="n">
        <f aca="false">'Solutions&amp;Grade'!A974</f>
        <v>972</v>
      </c>
      <c r="B974" s="0" t="n">
        <f aca="false">'Solutions&amp;Grade'!B974</f>
        <v>6.95554389474836</v>
      </c>
      <c r="C974" s="0" t="n">
        <f aca="false">ABS(B974-I$3)/I$4</f>
        <v>0.343290738324587</v>
      </c>
      <c r="D974" s="0" t="str">
        <f aca="false">IF(C974&gt;I$5,"Outlier","")</f>
        <v/>
      </c>
      <c r="E974" s="0" t="n">
        <f aca="false">B974</f>
        <v>6.95554389474836</v>
      </c>
    </row>
    <row r="975" customFormat="false" ht="12.75" hidden="false" customHeight="true" outlineLevel="0" collapsed="false">
      <c r="A975" s="0" t="n">
        <f aca="false">'Solutions&amp;Grade'!A975</f>
        <v>973</v>
      </c>
      <c r="B975" s="0" t="n">
        <f aca="false">'Solutions&amp;Grade'!B975</f>
        <v>7.30984786633962</v>
      </c>
      <c r="C975" s="0" t="n">
        <f aca="false">ABS(B975-I$3)/I$4</f>
        <v>0.627569275039007</v>
      </c>
      <c r="D975" s="0" t="str">
        <f aca="false">IF(C975&gt;I$5,"Outlier","")</f>
        <v/>
      </c>
      <c r="E975" s="0" t="n">
        <f aca="false">B975</f>
        <v>7.30984786633962</v>
      </c>
    </row>
    <row r="976" customFormat="false" ht="12.75" hidden="false" customHeight="true" outlineLevel="0" collapsed="false">
      <c r="A976" s="0" t="n">
        <f aca="false">'Solutions&amp;Grade'!A976</f>
        <v>974</v>
      </c>
      <c r="B976" s="0" t="n">
        <f aca="false">'Solutions&amp;Grade'!B976</f>
        <v>7.15323767388806</v>
      </c>
      <c r="C976" s="0" t="n">
        <f aca="false">ABS(B976-I$3)/I$4</f>
        <v>0.198427674244864</v>
      </c>
      <c r="D976" s="0" t="str">
        <f aca="false">IF(C976&gt;I$5,"Outlier","")</f>
        <v/>
      </c>
      <c r="E976" s="0" t="n">
        <f aca="false">B976</f>
        <v>7.15323767388806</v>
      </c>
    </row>
    <row r="977" customFormat="false" ht="12.75" hidden="false" customHeight="true" outlineLevel="0" collapsed="false">
      <c r="A977" s="0" t="n">
        <f aca="false">'Solutions&amp;Grade'!A977</f>
        <v>975</v>
      </c>
      <c r="B977" s="0" t="n">
        <f aca="false">'Solutions&amp;Grade'!B977</f>
        <v>6.72807501159024</v>
      </c>
      <c r="C977" s="0" t="n">
        <f aca="false">ABS(B977-I$3)/I$4</f>
        <v>0.966598577496842</v>
      </c>
      <c r="D977" s="0" t="str">
        <f aca="false">IF(C977&gt;I$5,"Outlier","")</f>
        <v/>
      </c>
      <c r="E977" s="0" t="n">
        <f aca="false">B977</f>
        <v>6.72807501159024</v>
      </c>
    </row>
    <row r="978" customFormat="false" ht="12.75" hidden="false" customHeight="true" outlineLevel="0" collapsed="false">
      <c r="A978" s="0" t="n">
        <f aca="false">'Solutions&amp;Grade'!A978</f>
        <v>976</v>
      </c>
      <c r="B978" s="0" t="n">
        <f aca="false">'Solutions&amp;Grade'!B978</f>
        <v>6.1339593979097</v>
      </c>
      <c r="C978" s="0" t="n">
        <f aca="false">ABS(B978-I$3)/I$4</f>
        <v>2.59458792812946</v>
      </c>
      <c r="D978" s="0" t="str">
        <f aca="false">IF(C978&gt;I$5,"Outlier","")</f>
        <v/>
      </c>
      <c r="E978" s="0" t="n">
        <f aca="false">B978</f>
        <v>6.1339593979097</v>
      </c>
    </row>
    <row r="979" customFormat="false" ht="12.75" hidden="false" customHeight="true" outlineLevel="0" collapsed="false">
      <c r="A979" s="0" t="n">
        <f aca="false">'Solutions&amp;Grade'!A979</f>
        <v>977</v>
      </c>
      <c r="B979" s="0" t="n">
        <f aca="false">'Solutions&amp;Grade'!B979</f>
        <v>6.85858526771952</v>
      </c>
      <c r="C979" s="0" t="n">
        <f aca="false">ABS(B979-I$3)/I$4</f>
        <v>0.608975747471294</v>
      </c>
      <c r="D979" s="0" t="str">
        <f aca="false">IF(C979&gt;I$5,"Outlier","")</f>
        <v/>
      </c>
      <c r="E979" s="0" t="n">
        <f aca="false">B979</f>
        <v>6.85858526771952</v>
      </c>
    </row>
    <row r="980" customFormat="false" ht="12.75" hidden="false" customHeight="true" outlineLevel="0" collapsed="false">
      <c r="A980" s="0" t="n">
        <f aca="false">'Solutions&amp;Grade'!A980</f>
        <v>978</v>
      </c>
      <c r="B980" s="0" t="n">
        <f aca="false">'Solutions&amp;Grade'!B980</f>
        <v>7.07772376229255</v>
      </c>
      <c r="C980" s="0" t="n">
        <f aca="false">ABS(B980-I$3)/I$4</f>
        <v>0.00849475140982081</v>
      </c>
      <c r="D980" s="0" t="str">
        <f aca="false">IF(C980&gt;I$5,"Outlier","")</f>
        <v/>
      </c>
      <c r="E980" s="0" t="n">
        <f aca="false">B980</f>
        <v>7.07772376229255</v>
      </c>
    </row>
    <row r="981" customFormat="false" ht="12.75" hidden="false" customHeight="true" outlineLevel="0" collapsed="false">
      <c r="A981" s="0" t="n">
        <f aca="false">'Solutions&amp;Grade'!A981</f>
        <v>979</v>
      </c>
      <c r="B981" s="0" t="n">
        <f aca="false">'Solutions&amp;Grade'!B981</f>
        <v>7.465526439034</v>
      </c>
      <c r="C981" s="0" t="n">
        <f aca="false">ABS(B981-I$3)/I$4</f>
        <v>1.05415806118127</v>
      </c>
      <c r="D981" s="0" t="str">
        <f aca="false">IF(C981&gt;I$5,"Outlier","")</f>
        <v/>
      </c>
      <c r="E981" s="0" t="n">
        <f aca="false">B981</f>
        <v>7.465526439034</v>
      </c>
    </row>
    <row r="982" customFormat="false" ht="12.75" hidden="false" customHeight="true" outlineLevel="0" collapsed="false">
      <c r="A982" s="0" t="n">
        <f aca="false">'Solutions&amp;Grade'!A982</f>
        <v>980</v>
      </c>
      <c r="B982" s="0" t="n">
        <f aca="false">'Solutions&amp;Grade'!B982</f>
        <v>6.93649315551992</v>
      </c>
      <c r="C982" s="0" t="n">
        <f aca="false">ABS(B982-I$3)/I$4</f>
        <v>0.395493373420199</v>
      </c>
      <c r="D982" s="0" t="str">
        <f aca="false">IF(C982&gt;I$5,"Outlier","")</f>
        <v/>
      </c>
      <c r="E982" s="0" t="n">
        <f aca="false">B982</f>
        <v>6.93649315551992</v>
      </c>
    </row>
    <row r="983" customFormat="false" ht="12.75" hidden="false" customHeight="true" outlineLevel="0" collapsed="false">
      <c r="A983" s="0" t="n">
        <f aca="false">'Solutions&amp;Grade'!A983</f>
        <v>981</v>
      </c>
      <c r="B983" s="0" t="n">
        <f aca="false">'Solutions&amp;Grade'!B983</f>
        <v>7.14427841552246</v>
      </c>
      <c r="C983" s="0" t="n">
        <f aca="false">ABS(B983-I$3)/I$4</f>
        <v>0.173877608781338</v>
      </c>
      <c r="D983" s="0" t="str">
        <f aca="false">IF(C983&gt;I$5,"Outlier","")</f>
        <v/>
      </c>
      <c r="E983" s="0" t="n">
        <f aca="false">B983</f>
        <v>7.14427841552246</v>
      </c>
    </row>
    <row r="984" customFormat="false" ht="12.75" hidden="false" customHeight="true" outlineLevel="0" collapsed="false">
      <c r="A984" s="0" t="n">
        <f aca="false">'Solutions&amp;Grade'!A984</f>
        <v>982</v>
      </c>
      <c r="B984" s="0" t="n">
        <f aca="false">'Solutions&amp;Grade'!B984</f>
        <v>7.53956192565867</v>
      </c>
      <c r="C984" s="0" t="n">
        <f aca="false">ABS(B984-I$3)/I$4</f>
        <v>1.25702932229353</v>
      </c>
      <c r="D984" s="0" t="str">
        <f aca="false">IF(C984&gt;I$5,"Outlier","")</f>
        <v/>
      </c>
      <c r="E984" s="0" t="n">
        <f aca="false">B984</f>
        <v>7.53956192565867</v>
      </c>
    </row>
    <row r="985" customFormat="false" ht="12.75" hidden="false" customHeight="true" outlineLevel="0" collapsed="false">
      <c r="A985" s="0" t="n">
        <f aca="false">'Solutions&amp;Grade'!A985</f>
        <v>983</v>
      </c>
      <c r="B985" s="0" t="n">
        <f aca="false">'Solutions&amp;Grade'!B985</f>
        <v>6.70950317742416</v>
      </c>
      <c r="C985" s="0" t="n">
        <f aca="false">ABS(B985-I$3)/I$4</f>
        <v>1.0174889219818</v>
      </c>
      <c r="D985" s="0" t="str">
        <f aca="false">IF(C985&gt;I$5,"Outlier","")</f>
        <v/>
      </c>
      <c r="E985" s="0" t="n">
        <f aca="false">B985</f>
        <v>6.70950317742416</v>
      </c>
    </row>
    <row r="986" customFormat="false" ht="12.75" hidden="false" customHeight="true" outlineLevel="0" collapsed="false">
      <c r="A986" s="0" t="n">
        <f aca="false">'Solutions&amp;Grade'!A986</f>
        <v>984</v>
      </c>
      <c r="B986" s="0" t="n">
        <f aca="false">'Solutions&amp;Grade'!B986</f>
        <v>7.04525743328458</v>
      </c>
      <c r="C986" s="0" t="n">
        <f aca="false">ABS(B986-I$3)/I$4</f>
        <v>0.0974586443997171</v>
      </c>
      <c r="D986" s="0" t="str">
        <f aca="false">IF(C986&gt;I$5,"Outlier","")</f>
        <v/>
      </c>
      <c r="E986" s="0" t="n">
        <f aca="false">B986</f>
        <v>7.04525743328458</v>
      </c>
    </row>
    <row r="987" customFormat="false" ht="12.75" hidden="false" customHeight="true" outlineLevel="0" collapsed="false">
      <c r="A987" s="0" t="n">
        <f aca="false">'Solutions&amp;Grade'!A987</f>
        <v>985</v>
      </c>
      <c r="B987" s="0" t="n">
        <f aca="false">'Solutions&amp;Grade'!B987</f>
        <v>7.18409857624014</v>
      </c>
      <c r="C987" s="0" t="n">
        <f aca="false">ABS(B987-I$3)/I$4</f>
        <v>0.282992394011867</v>
      </c>
      <c r="D987" s="0" t="str">
        <f aca="false">IF(C987&gt;I$5,"Outlier","")</f>
        <v/>
      </c>
      <c r="E987" s="0" t="n">
        <f aca="false">B987</f>
        <v>7.18409857624014</v>
      </c>
    </row>
    <row r="988" customFormat="false" ht="12.75" hidden="false" customHeight="true" outlineLevel="0" collapsed="false">
      <c r="A988" s="0" t="n">
        <f aca="false">'Solutions&amp;Grade'!A988</f>
        <v>986</v>
      </c>
      <c r="B988" s="0" t="n">
        <f aca="false">'Solutions&amp;Grade'!B988</f>
        <v>7.47689260197802</v>
      </c>
      <c r="C988" s="0" t="n">
        <f aca="false">ABS(B988-I$3)/I$4</f>
        <v>1.08530350123424</v>
      </c>
      <c r="D988" s="0" t="str">
        <f aca="false">IF(C988&gt;I$5,"Outlier","")</f>
        <v/>
      </c>
      <c r="E988" s="0" t="n">
        <f aca="false">B988</f>
        <v>7.47689260197802</v>
      </c>
    </row>
    <row r="989" customFormat="false" ht="12.75" hidden="false" customHeight="true" outlineLevel="0" collapsed="false">
      <c r="A989" s="0" t="n">
        <f aca="false">'Solutions&amp;Grade'!A989</f>
        <v>987</v>
      </c>
      <c r="B989" s="0" t="n">
        <f aca="false">'Solutions&amp;Grade'!B989</f>
        <v>6.45841625368463</v>
      </c>
      <c r="C989" s="0" t="n">
        <f aca="false">ABS(B989-I$3)/I$4</f>
        <v>1.70551466733924</v>
      </c>
      <c r="D989" s="0" t="str">
        <f aca="false">IF(C989&gt;I$5,"Outlier","")</f>
        <v/>
      </c>
      <c r="E989" s="0" t="n">
        <f aca="false">B989</f>
        <v>6.45841625368463</v>
      </c>
    </row>
    <row r="990" customFormat="false" ht="12.75" hidden="false" customHeight="true" outlineLevel="0" collapsed="false">
      <c r="A990" s="0" t="n">
        <f aca="false">'Solutions&amp;Grade'!A990</f>
        <v>988</v>
      </c>
      <c r="B990" s="0" t="n">
        <f aca="false">'Solutions&amp;Grade'!B990</f>
        <v>6.89971868922536</v>
      </c>
      <c r="C990" s="0" t="n">
        <f aca="false">ABS(B990-I$3)/I$4</f>
        <v>0.496262378853093</v>
      </c>
      <c r="D990" s="0" t="str">
        <f aca="false">IF(C990&gt;I$5,"Outlier","")</f>
        <v/>
      </c>
      <c r="E990" s="0" t="n">
        <f aca="false">B990</f>
        <v>6.89971868922536</v>
      </c>
    </row>
    <row r="991" customFormat="false" ht="12.75" hidden="false" customHeight="true" outlineLevel="0" collapsed="false">
      <c r="A991" s="0" t="n">
        <f aca="false">'Solutions&amp;Grade'!A991</f>
        <v>989</v>
      </c>
      <c r="B991" s="0" t="n">
        <f aca="false">'Solutions&amp;Grade'!B991</f>
        <v>7.45518137773501</v>
      </c>
      <c r="C991" s="0" t="n">
        <f aca="false">ABS(B991-I$3)/I$4</f>
        <v>1.02581063310735</v>
      </c>
      <c r="D991" s="0" t="str">
        <f aca="false">IF(C991&gt;I$5,"Outlier","")</f>
        <v/>
      </c>
      <c r="E991" s="0" t="n">
        <f aca="false">B991</f>
        <v>7.45518137773501</v>
      </c>
    </row>
    <row r="992" customFormat="false" ht="12.75" hidden="false" customHeight="true" outlineLevel="0" collapsed="false">
      <c r="A992" s="0" t="n">
        <f aca="false">'Solutions&amp;Grade'!A992</f>
        <v>990</v>
      </c>
      <c r="B992" s="0" t="n">
        <f aca="false">'Solutions&amp;Grade'!B992</f>
        <v>6.68218497746318</v>
      </c>
      <c r="C992" s="0" t="n">
        <f aca="false">ABS(B992-I$3)/I$4</f>
        <v>1.09234596594907</v>
      </c>
      <c r="D992" s="0" t="str">
        <f aca="false">IF(C992&gt;I$5,"Outlier","")</f>
        <v/>
      </c>
      <c r="E992" s="0" t="n">
        <f aca="false">B992</f>
        <v>6.68218497746318</v>
      </c>
    </row>
    <row r="993" customFormat="false" ht="12.75" hidden="false" customHeight="true" outlineLevel="0" collapsed="false">
      <c r="A993" s="0" t="n">
        <f aca="false">'Solutions&amp;Grade'!A993</f>
        <v>991</v>
      </c>
      <c r="B993" s="0" t="n">
        <f aca="false">'Solutions&amp;Grade'!B993</f>
        <v>7.25693923543112</v>
      </c>
      <c r="C993" s="0" t="n">
        <f aca="false">ABS(B993-I$3)/I$4</f>
        <v>0.482589601567746</v>
      </c>
      <c r="D993" s="0" t="str">
        <f aca="false">IF(C993&gt;I$5,"Outlier","")</f>
        <v/>
      </c>
      <c r="E993" s="0" t="n">
        <f aca="false">B993</f>
        <v>7.25693923543112</v>
      </c>
    </row>
    <row r="994" customFormat="false" ht="12.75" hidden="false" customHeight="true" outlineLevel="0" collapsed="false">
      <c r="A994" s="0" t="n">
        <f aca="false">'Solutions&amp;Grade'!A994</f>
        <v>992</v>
      </c>
      <c r="B994" s="0" t="n">
        <f aca="false">'Solutions&amp;Grade'!B994</f>
        <v>6.6037989893899</v>
      </c>
      <c r="C994" s="0" t="n">
        <f aca="false">ABS(B994-I$3)/I$4</f>
        <v>1.30713842533515</v>
      </c>
      <c r="D994" s="0" t="str">
        <f aca="false">IF(C994&gt;I$5,"Outlier","")</f>
        <v/>
      </c>
      <c r="E994" s="0" t="n">
        <f aca="false">B994</f>
        <v>6.6037989893899</v>
      </c>
    </row>
    <row r="995" customFormat="false" ht="12.75" hidden="false" customHeight="true" outlineLevel="0" collapsed="false">
      <c r="A995" s="0" t="n">
        <f aca="false">'Solutions&amp;Grade'!A995</f>
        <v>993</v>
      </c>
      <c r="B995" s="0" t="n">
        <f aca="false">'Solutions&amp;Grade'!B995</f>
        <v>7.12295141217564</v>
      </c>
      <c r="C995" s="0" t="n">
        <f aca="false">ABS(B995-I$3)/I$4</f>
        <v>0.115437578709681</v>
      </c>
      <c r="D995" s="0" t="str">
        <f aca="false">IF(C995&gt;I$5,"Outlier","")</f>
        <v/>
      </c>
      <c r="E995" s="0" t="n">
        <f aca="false">B995</f>
        <v>7.12295141217564</v>
      </c>
    </row>
    <row r="996" customFormat="false" ht="12.75" hidden="false" customHeight="true" outlineLevel="0" collapsed="false">
      <c r="A996" s="0" t="n">
        <f aca="false">'Solutions&amp;Grade'!A996</f>
        <v>994</v>
      </c>
      <c r="B996" s="0" t="n">
        <f aca="false">'Solutions&amp;Grade'!B996</f>
        <v>6.92709392608322</v>
      </c>
      <c r="C996" s="0" t="n">
        <f aca="false">ABS(B996-I$3)/I$4</f>
        <v>0.421249042981403</v>
      </c>
      <c r="D996" s="0" t="str">
        <f aca="false">IF(C996&gt;I$5,"Outlier","")</f>
        <v/>
      </c>
      <c r="E996" s="0" t="n">
        <f aca="false">B996</f>
        <v>6.92709392608322</v>
      </c>
    </row>
    <row r="997" customFormat="false" ht="12.75" hidden="false" customHeight="true" outlineLevel="0" collapsed="false">
      <c r="A997" s="0" t="n">
        <f aca="false">'Solutions&amp;Grade'!A997</f>
        <v>995</v>
      </c>
      <c r="B997" s="0" t="n">
        <f aca="false">'Solutions&amp;Grade'!B997</f>
        <v>6.76966379734023</v>
      </c>
      <c r="C997" s="0" t="n">
        <f aca="false">ABS(B997-I$3)/I$4</f>
        <v>0.852637424570244</v>
      </c>
      <c r="D997" s="0" t="str">
        <f aca="false">IF(C997&gt;I$5,"Outlier","")</f>
        <v/>
      </c>
      <c r="E997" s="0" t="n">
        <f aca="false">B997</f>
        <v>6.76966379734023</v>
      </c>
    </row>
    <row r="998" customFormat="false" ht="12.75" hidden="false" customHeight="true" outlineLevel="0" collapsed="false">
      <c r="A998" s="0" t="n">
        <f aca="false">'Solutions&amp;Grade'!A998</f>
        <v>996</v>
      </c>
      <c r="B998" s="0" t="n">
        <f aca="false">'Solutions&amp;Grade'!B998</f>
        <v>7.80434605242126</v>
      </c>
      <c r="C998" s="0" t="n">
        <f aca="false">ABS(B998-I$3)/I$4</f>
        <v>1.98258799919078</v>
      </c>
      <c r="D998" s="0" t="str">
        <f aca="false">IF(C998&gt;I$5,"Outlier","")</f>
        <v/>
      </c>
      <c r="E998" s="0" t="n">
        <f aca="false">B998</f>
        <v>7.80434605242126</v>
      </c>
    </row>
    <row r="999" customFormat="false" ht="12.75" hidden="false" customHeight="true" outlineLevel="0" collapsed="false">
      <c r="A999" s="0" t="n">
        <f aca="false">'Solutions&amp;Grade'!A999</f>
        <v>997</v>
      </c>
      <c r="B999" s="0" t="n">
        <f aca="false">'Solutions&amp;Grade'!B999</f>
        <v>6.8457029715402</v>
      </c>
      <c r="C999" s="0" t="n">
        <f aca="false">ABS(B999-I$3)/I$4</f>
        <v>0.644275679855992</v>
      </c>
      <c r="D999" s="0" t="str">
        <f aca="false">IF(C999&gt;I$5,"Outlier","")</f>
        <v/>
      </c>
      <c r="E999" s="0" t="n">
        <f aca="false">B999</f>
        <v>6.8457029715402</v>
      </c>
    </row>
    <row r="1000" customFormat="false" ht="12.75" hidden="false" customHeight="true" outlineLevel="0" collapsed="false">
      <c r="A1000" s="0" t="n">
        <f aca="false">'Solutions&amp;Grade'!A1000</f>
        <v>998</v>
      </c>
      <c r="B1000" s="0" t="n">
        <f aca="false">'Solutions&amp;Grade'!B1000</f>
        <v>6.73167751358723</v>
      </c>
      <c r="C1000" s="0" t="n">
        <f aca="false">ABS(B1000-I$3)/I$4</f>
        <v>0.95672703944652</v>
      </c>
      <c r="D1000" s="0" t="str">
        <f aca="false">IF(C1000&gt;I$5,"Outlier","")</f>
        <v/>
      </c>
      <c r="E1000" s="0" t="n">
        <f aca="false">B1000</f>
        <v>6.73167751358723</v>
      </c>
    </row>
    <row r="1001" customFormat="false" ht="12.75" hidden="false" customHeight="true" outlineLevel="0" collapsed="false">
      <c r="A1001" s="0" t="n">
        <f aca="false">'Solutions&amp;Grade'!A1001</f>
        <v>999</v>
      </c>
      <c r="B1001" s="0" t="n">
        <f aca="false">'Solutions&amp;Grade'!B1001</f>
        <v>6.80374516057241</v>
      </c>
      <c r="C1001" s="0" t="n">
        <f aca="false">ABS(B1001-I$3)/I$4</f>
        <v>0.759248031799853</v>
      </c>
      <c r="D1001" s="0" t="str">
        <f aca="false">IF(C1001&gt;I$5,"Outlier","")</f>
        <v/>
      </c>
      <c r="E1001" s="0" t="n">
        <f aca="false">B1001</f>
        <v>6.80374516057241</v>
      </c>
    </row>
    <row r="1002" customFormat="false" ht="12.75" hidden="false" customHeight="true" outlineLevel="0" collapsed="false">
      <c r="A1002" s="0" t="n">
        <f aca="false">'Solutions&amp;Grade'!A1002</f>
        <v>1000</v>
      </c>
      <c r="B1002" s="0" t="n">
        <f aca="false">'Solutions&amp;Grade'!B1002</f>
        <v>6.33833408525294</v>
      </c>
      <c r="C1002" s="0" t="n">
        <f aca="false">ABS(B1002-I$3)/I$4</f>
        <v>2.03456256122744</v>
      </c>
      <c r="D1002" s="0" t="str">
        <f aca="false">IF(C1002&gt;I$5,"Outlier","")</f>
        <v/>
      </c>
      <c r="E1002" s="0" t="n">
        <f aca="false">B1002</f>
        <v>6.33833408525294</v>
      </c>
    </row>
  </sheetData>
  <mergeCells count="2">
    <mergeCell ref="C1:E1"/>
    <mergeCell ref="G35:M37"/>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2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11" activeCellId="0" sqref="L11"/>
    </sheetView>
  </sheetViews>
  <sheetFormatPr defaultRowHeight="12.75" outlineLevelRow="0" outlineLevelCol="0"/>
  <cols>
    <col collapsed="false" customWidth="true" hidden="false" outlineLevel="0" max="1" min="1" style="10" width="13.24"/>
    <col collapsed="false" customWidth="true" hidden="false" outlineLevel="0" max="2" min="2" style="10" width="12.12"/>
    <col collapsed="false" customWidth="true" hidden="false" outlineLevel="0" max="3" min="3" style="10" width="13.81"/>
    <col collapsed="false" customWidth="false" hidden="false" outlineLevel="0" max="9" min="4" style="10" width="11.57"/>
    <col collapsed="false" customWidth="true" hidden="false" outlineLevel="0" max="10" min="10" style="10" width="5.41"/>
    <col collapsed="false" customWidth="true" hidden="false" outlineLevel="0" max="11" min="11" style="10" width="24.26"/>
    <col collapsed="false" customWidth="false" hidden="false" outlineLevel="0" max="18" min="12" style="10" width="11.57"/>
    <col collapsed="false" customWidth="true" hidden="false" outlineLevel="0" max="1025" min="19" style="0" width="8.67"/>
  </cols>
  <sheetData>
    <row r="1" customFormat="false" ht="18" hidden="false" customHeight="true" outlineLevel="0" collapsed="false">
      <c r="A1" s="11" t="s">
        <v>27</v>
      </c>
      <c r="B1" s="11" t="s">
        <v>28</v>
      </c>
      <c r="C1" s="12" t="s">
        <v>29</v>
      </c>
      <c r="D1" s="11" t="s">
        <v>30</v>
      </c>
      <c r="E1" s="11"/>
      <c r="F1" s="11" t="s">
        <v>31</v>
      </c>
      <c r="G1" s="11"/>
      <c r="H1" s="11"/>
      <c r="J1" s="3" t="s">
        <v>32</v>
      </c>
    </row>
    <row r="2" customFormat="false" ht="12.75" hidden="false" customHeight="true" outlineLevel="0" collapsed="false">
      <c r="A2" s="10" t="n">
        <f aca="false">'Solutions&amp;Grade'!G3</f>
        <v>0.3</v>
      </c>
      <c r="B2" s="10" t="n">
        <f aca="false">'Solutions&amp;Grade'!H3</f>
        <v>11.481044923015</v>
      </c>
      <c r="C2" s="13" t="n">
        <f aca="false">L$2*A2+L$3</f>
        <v>3.51987714655857</v>
      </c>
      <c r="D2" s="10" t="n">
        <f aca="false">ABS((B2-C2)/_xlfn.STDEV.S(B:B))</f>
        <v>0.164822270065153</v>
      </c>
      <c r="E2" s="10" t="str">
        <f aca="false">IF(D2&gt;L$5,"Outlier","")</f>
        <v/>
      </c>
      <c r="F2" s="10" t="n">
        <f aca="false">'Solutions&amp;Grade'!H3</f>
        <v>11.481044923015</v>
      </c>
      <c r="I2" s="14"/>
      <c r="J2" s="10" t="s">
        <v>8</v>
      </c>
      <c r="K2" s="10" t="s">
        <v>33</v>
      </c>
      <c r="L2" s="15" t="n">
        <f aca="false">SLOPE(B:B,A:A)</f>
        <v>0.244941554489122</v>
      </c>
      <c r="M2" s="0" t="s">
        <v>10</v>
      </c>
    </row>
    <row r="3" customFormat="false" ht="12.75" hidden="false" customHeight="true" outlineLevel="0" collapsed="false">
      <c r="A3" s="10" t="n">
        <f aca="false">'Solutions&amp;Grade'!G4</f>
        <v>0.6</v>
      </c>
      <c r="B3" s="10" t="n">
        <f aca="false">'Solutions&amp;Grade'!H4</f>
        <v>27.2002446723694</v>
      </c>
      <c r="C3" s="13" t="n">
        <f aca="false">L$2*A3+L$3</f>
        <v>3.5933596129053</v>
      </c>
      <c r="D3" s="10" t="n">
        <f aca="false">ABS((B3-C3)/_xlfn.STDEV.S(B:B))</f>
        <v>0.48873990524037</v>
      </c>
      <c r="E3" s="10" t="str">
        <f aca="false">IF(D3&gt;L$5,"Outlier","")</f>
        <v/>
      </c>
      <c r="F3" s="10" t="n">
        <f aca="false">'Solutions&amp;Grade'!H4</f>
        <v>27.2002446723694</v>
      </c>
      <c r="K3" s="10" t="s">
        <v>34</v>
      </c>
      <c r="L3" s="15" t="n">
        <f aca="false">INTERCEPT(B:B,A:A)</f>
        <v>3.44639468021183</v>
      </c>
      <c r="M3" s="0"/>
    </row>
    <row r="4" customFormat="false" ht="12.75" hidden="false" customHeight="true" outlineLevel="0" collapsed="false">
      <c r="A4" s="10" t="n">
        <f aca="false">'Solutions&amp;Grade'!G5</f>
        <v>0.9</v>
      </c>
      <c r="B4" s="10" t="n">
        <f aca="false">'Solutions&amp;Grade'!H5</f>
        <v>0.970782191971856</v>
      </c>
      <c r="C4" s="13" t="n">
        <f aca="false">L$2*A4+L$3</f>
        <v>3.66684207925204</v>
      </c>
      <c r="D4" s="10" t="n">
        <f aca="false">ABS((B4-C4)/_xlfn.STDEV.S(B:B))</f>
        <v>0.055817277481233</v>
      </c>
      <c r="E4" s="10" t="str">
        <f aca="false">IF(D4&gt;L$5,"Outlier","")</f>
        <v/>
      </c>
      <c r="F4" s="10" t="n">
        <f aca="false">'Solutions&amp;Grade'!H5</f>
        <v>0.970782191971856</v>
      </c>
      <c r="J4" s="10" t="s">
        <v>13</v>
      </c>
      <c r="K4" s="16" t="s">
        <v>35</v>
      </c>
      <c r="L4" s="17" t="n">
        <v>1200</v>
      </c>
      <c r="M4" s="0"/>
    </row>
    <row r="5" customFormat="false" ht="12.75" hidden="false" customHeight="true" outlineLevel="0" collapsed="false">
      <c r="A5" s="10" t="n">
        <f aca="false">'Solutions&amp;Grade'!G6</f>
        <v>1.2</v>
      </c>
      <c r="B5" s="10" t="n">
        <f aca="false">'Solutions&amp;Grade'!H6</f>
        <v>-5.97901278884321</v>
      </c>
      <c r="C5" s="13" t="n">
        <f aca="false">L$2*A5+L$3</f>
        <v>3.74032454559878</v>
      </c>
      <c r="D5" s="10" t="n">
        <f aca="false">ABS((B5-C5)/_xlfn.STDEV.S(B:B))</f>
        <v>0.201222143280186</v>
      </c>
      <c r="E5" s="10" t="str">
        <f aca="false">IF(D5&gt;L$5,"Outlier","")</f>
        <v/>
      </c>
      <c r="F5" s="10" t="n">
        <f aca="false">'Solutions&amp;Grade'!H6</f>
        <v>-5.97901278884321</v>
      </c>
      <c r="K5" s="16" t="s">
        <v>12</v>
      </c>
      <c r="L5" s="18" t="n">
        <f aca="false">ABS(_xlfn.NORM.S.INV(1/(4*L4)))</f>
        <v>3.52929608883478</v>
      </c>
      <c r="M5" s="0"/>
    </row>
    <row r="6" customFormat="false" ht="12.75" hidden="false" customHeight="true" outlineLevel="0" collapsed="false">
      <c r="A6" s="10" t="n">
        <f aca="false">'Solutions&amp;Grade'!G7</f>
        <v>1.5</v>
      </c>
      <c r="B6" s="10" t="n">
        <f aca="false">'Solutions&amp;Grade'!H7</f>
        <v>24.1742091021741</v>
      </c>
      <c r="C6" s="13" t="n">
        <f aca="false">L$2*A6+L$3</f>
        <v>3.81380701194551</v>
      </c>
      <c r="D6" s="10" t="n">
        <f aca="false">ABS((B6-C6)/_xlfn.STDEV.S(B:B))</f>
        <v>0.421527065649213</v>
      </c>
      <c r="E6" s="10" t="str">
        <f aca="false">IF(D6&gt;L$5,"Outlier","")</f>
        <v/>
      </c>
      <c r="F6" s="10" t="n">
        <f aca="false">'Solutions&amp;Grade'!H7</f>
        <v>24.1742091021741</v>
      </c>
      <c r="J6" s="10" t="s">
        <v>23</v>
      </c>
      <c r="K6" s="16" t="s">
        <v>36</v>
      </c>
      <c r="L6" s="19" t="n">
        <f aca="false">AVERAGE(D:D)</f>
        <v>0.235386352128393</v>
      </c>
      <c r="M6" s="0" t="s">
        <v>16</v>
      </c>
    </row>
    <row r="7" customFormat="false" ht="12.75" hidden="false" customHeight="true" outlineLevel="0" collapsed="false">
      <c r="A7" s="10" t="n">
        <f aca="false">'Solutions&amp;Grade'!G8</f>
        <v>1.8</v>
      </c>
      <c r="B7" s="10" t="n">
        <f aca="false">'Solutions&amp;Grade'!H8</f>
        <v>4.47184057633951</v>
      </c>
      <c r="C7" s="13" t="n">
        <f aca="false">L$2*A7+L$3</f>
        <v>3.88728947829225</v>
      </c>
      <c r="D7" s="10" t="n">
        <f aca="false">ABS((B7-C7)/_xlfn.STDEV.S(B:B))</f>
        <v>0.0121021239163121</v>
      </c>
      <c r="E7" s="10" t="str">
        <f aca="false">IF(D7&gt;L$5,"Outlier","")</f>
        <v/>
      </c>
      <c r="F7" s="10" t="n">
        <f aca="false">'Solutions&amp;Grade'!H8</f>
        <v>4.47184057633951</v>
      </c>
      <c r="K7" s="20" t="s">
        <v>37</v>
      </c>
      <c r="L7" s="21" t="n">
        <v>19.8</v>
      </c>
      <c r="M7" s="22" t="n">
        <v>136.8</v>
      </c>
      <c r="N7" s="23" t="n">
        <v>338.1</v>
      </c>
      <c r="O7" s="23"/>
      <c r="P7" s="23"/>
    </row>
    <row r="8" customFormat="false" ht="12.75" hidden="false" customHeight="true" outlineLevel="0" collapsed="false">
      <c r="A8" s="10" t="n">
        <f aca="false">'Solutions&amp;Grade'!G9</f>
        <v>2.1</v>
      </c>
      <c r="B8" s="10" t="n">
        <f aca="false">'Solutions&amp;Grade'!H9</f>
        <v>5.02661833606662</v>
      </c>
      <c r="C8" s="13" t="n">
        <f aca="false">L$2*A8+L$3</f>
        <v>3.96077194463899</v>
      </c>
      <c r="D8" s="10" t="n">
        <f aca="false">ABS((B8-C8)/_xlfn.STDEV.S(B:B))</f>
        <v>0.0220665141985047</v>
      </c>
      <c r="E8" s="10" t="str">
        <f aca="false">IF(D8&gt;L$5,"Outlier","")</f>
        <v/>
      </c>
      <c r="F8" s="10" t="n">
        <f aca="false">'Solutions&amp;Grade'!H9</f>
        <v>5.02661833606662</v>
      </c>
      <c r="K8" s="20" t="s">
        <v>38</v>
      </c>
      <c r="L8" s="21" t="n">
        <f aca="false">B67</f>
        <v>-693.30983583627</v>
      </c>
      <c r="M8" s="24" t="n">
        <f aca="false">B457</f>
        <v>-138.173404994933</v>
      </c>
      <c r="N8" s="21" t="n">
        <f aca="false">B1128</f>
        <v>1233.18102636087</v>
      </c>
      <c r="O8" s="21"/>
      <c r="P8" s="21"/>
    </row>
    <row r="9" customFormat="false" ht="12.75" hidden="false" customHeight="true" outlineLevel="0" collapsed="false">
      <c r="A9" s="10" t="n">
        <f aca="false">'Solutions&amp;Grade'!G10</f>
        <v>2.4</v>
      </c>
      <c r="B9" s="10" t="n">
        <f aca="false">'Solutions&amp;Grade'!H10</f>
        <v>-4.43814402789731</v>
      </c>
      <c r="C9" s="13" t="n">
        <f aca="false">L$2*A9+L$3</f>
        <v>4.03425441098572</v>
      </c>
      <c r="D9" s="10" t="n">
        <f aca="false">ABS((B9-C9)/_xlfn.STDEV.S(B:B))</f>
        <v>0.175406420616188</v>
      </c>
      <c r="E9" s="10" t="str">
        <f aca="false">IF(D9&gt;L$5,"Outlier","")</f>
        <v/>
      </c>
      <c r="F9" s="10" t="n">
        <f aca="false">'Solutions&amp;Grade'!H10</f>
        <v>-4.43814402789731</v>
      </c>
      <c r="K9" s="20" t="s">
        <v>21</v>
      </c>
      <c r="L9" s="18" t="n">
        <f aca="false">ABS((L$8-C67)/_xlfn.STDEV.S(B:B))</f>
        <v>14.5255456158107</v>
      </c>
      <c r="M9" s="18" t="n">
        <f aca="false">ABS((M$8-C457)/_xlfn.STDEV.S(B:B))</f>
        <v>3.62571962701707</v>
      </c>
      <c r="N9" s="18" t="n">
        <f aca="false">(N$8-C1128)/_xlfn.STDEV.S(B:B)</f>
        <v>23.7450014254371</v>
      </c>
      <c r="O9" s="25"/>
      <c r="P9" s="25"/>
    </row>
    <row r="10" customFormat="false" ht="12.75" hidden="false" customHeight="true" outlineLevel="0" collapsed="false">
      <c r="A10" s="10" t="n">
        <f aca="false">'Solutions&amp;Grade'!G11</f>
        <v>2.7</v>
      </c>
      <c r="B10" s="10" t="n">
        <f aca="false">'Solutions&amp;Grade'!H11</f>
        <v>-4.98582038892272</v>
      </c>
      <c r="C10" s="13" t="n">
        <f aca="false">L$2*A10+L$3</f>
        <v>4.10773687733246</v>
      </c>
      <c r="D10" s="10" t="n">
        <f aca="false">ABS((B10-C10)/_xlfn.STDEV.S(B:B))</f>
        <v>0.18826644453143</v>
      </c>
      <c r="E10" s="10" t="str">
        <f aca="false">IF(D10&gt;L$5,"Outlier","")</f>
        <v/>
      </c>
      <c r="F10" s="10" t="n">
        <f aca="false">'Solutions&amp;Grade'!H11</f>
        <v>-4.98582038892272</v>
      </c>
      <c r="J10" s="10" t="s">
        <v>39</v>
      </c>
      <c r="K10" s="16" t="s">
        <v>40</v>
      </c>
      <c r="L10" s="15" t="n">
        <f aca="false">SLOPE(F:F,A:A)</f>
        <v>0.221603094810342</v>
      </c>
    </row>
    <row r="11" customFormat="false" ht="12.75" hidden="false" customHeight="true" outlineLevel="0" collapsed="false">
      <c r="A11" s="10" t="n">
        <f aca="false">'Solutions&amp;Grade'!G12</f>
        <v>3</v>
      </c>
      <c r="B11" s="10" t="n">
        <f aca="false">'Solutions&amp;Grade'!H12</f>
        <v>2.29827415460452</v>
      </c>
      <c r="C11" s="13" t="n">
        <f aca="false">L$2*A11+L$3</f>
        <v>4.1812193436792</v>
      </c>
      <c r="D11" s="10" t="n">
        <f aca="false">ABS((B11-C11)/_xlfn.STDEV.S(B:B))</f>
        <v>0.0389831377991239</v>
      </c>
      <c r="E11" s="10" t="str">
        <f aca="false">IF(D11&gt;L$5,"Outlier","")</f>
        <v/>
      </c>
      <c r="F11" s="10" t="n">
        <f aca="false">'Solutions&amp;Grade'!H12</f>
        <v>2.29827415460452</v>
      </c>
      <c r="K11" s="16" t="s">
        <v>41</v>
      </c>
      <c r="L11" s="15" t="n">
        <f aca="false">INTERCEPT(F:F,A:A)</f>
        <v>7.425990889796</v>
      </c>
    </row>
    <row r="12" customFormat="false" ht="12.75" hidden="false" customHeight="true" outlineLevel="0" collapsed="false">
      <c r="A12" s="10" t="n">
        <f aca="false">'Solutions&amp;Grade'!G13</f>
        <v>3.3</v>
      </c>
      <c r="B12" s="10" t="n">
        <f aca="false">'Solutions&amp;Grade'!H13</f>
        <v>-6.25109998526856</v>
      </c>
      <c r="C12" s="13" t="n">
        <f aca="false">L$2*A12+L$3</f>
        <v>4.25470181002593</v>
      </c>
      <c r="D12" s="10" t="n">
        <f aca="false">ABS((B12-C12)/_xlfn.STDEV.S(B:B))</f>
        <v>0.217504535688323</v>
      </c>
      <c r="E12" s="10" t="str">
        <f aca="false">IF(D12&gt;L$5,"Outlier","")</f>
        <v/>
      </c>
      <c r="F12" s="10" t="n">
        <f aca="false">'Solutions&amp;Grade'!H13</f>
        <v>-6.25109998526856</v>
      </c>
    </row>
    <row r="13" customFormat="false" ht="12.75" hidden="false" customHeight="true" outlineLevel="0" collapsed="false">
      <c r="A13" s="10" t="n">
        <f aca="false">'Solutions&amp;Grade'!G14</f>
        <v>3.6</v>
      </c>
      <c r="B13" s="10" t="n">
        <f aca="false">'Solutions&amp;Grade'!H14</f>
        <v>-7.95824538212704</v>
      </c>
      <c r="C13" s="13" t="n">
        <f aca="false">L$2*A13+L$3</f>
        <v>4.32818427637267</v>
      </c>
      <c r="D13" s="10" t="n">
        <f aca="false">ABS((B13-C13)/_xlfn.STDEV.S(B:B))</f>
        <v>0.254369369440813</v>
      </c>
      <c r="E13" s="10" t="str">
        <f aca="false">IF(D13&gt;L$5,"Outlier","")</f>
        <v/>
      </c>
      <c r="F13" s="10" t="n">
        <f aca="false">'Solutions&amp;Grade'!H14</f>
        <v>-7.95824538212704</v>
      </c>
    </row>
    <row r="14" customFormat="false" ht="12.75" hidden="false" customHeight="true" outlineLevel="0" collapsed="false">
      <c r="A14" s="10" t="n">
        <f aca="false">'Solutions&amp;Grade'!G15</f>
        <v>3.9</v>
      </c>
      <c r="B14" s="10" t="n">
        <f aca="false">'Solutions&amp;Grade'!H15</f>
        <v>8.65756164111943</v>
      </c>
      <c r="C14" s="13" t="n">
        <f aca="false">L$2*A14+L$3</f>
        <v>4.40166674271941</v>
      </c>
      <c r="D14" s="10" t="n">
        <f aca="false">ABS((B14-C14)/_xlfn.STDEV.S(B:B))</f>
        <v>0.0881109754259219</v>
      </c>
      <c r="E14" s="10" t="str">
        <f aca="false">IF(D14&gt;L$5,"Outlier","")</f>
        <v/>
      </c>
      <c r="F14" s="10" t="n">
        <f aca="false">'Solutions&amp;Grade'!H15</f>
        <v>8.65756164111943</v>
      </c>
    </row>
    <row r="15" customFormat="false" ht="12.75" hidden="false" customHeight="true" outlineLevel="0" collapsed="false">
      <c r="A15" s="10" t="n">
        <f aca="false">'Solutions&amp;Grade'!G16</f>
        <v>4.2</v>
      </c>
      <c r="B15" s="10" t="n">
        <f aca="false">'Solutions&amp;Grade'!H16</f>
        <v>21.5722997844585</v>
      </c>
      <c r="C15" s="13" t="n">
        <f aca="false">L$2*A15+L$3</f>
        <v>4.47514920906614</v>
      </c>
      <c r="D15" s="10" t="n">
        <f aca="false">ABS((B15-C15)/_xlfn.STDEV.S(B:B))</f>
        <v>0.353967062196019</v>
      </c>
      <c r="E15" s="10" t="str">
        <f aca="false">IF(D15&gt;L$5,"Outlier","")</f>
        <v/>
      </c>
      <c r="F15" s="10" t="n">
        <f aca="false">'Solutions&amp;Grade'!H16</f>
        <v>21.5722997844585</v>
      </c>
    </row>
    <row r="16" customFormat="false" ht="12.75" hidden="false" customHeight="true" outlineLevel="0" collapsed="false">
      <c r="A16" s="10" t="n">
        <f aca="false">'Solutions&amp;Grade'!G17</f>
        <v>4.5</v>
      </c>
      <c r="B16" s="10" t="n">
        <f aca="false">'Solutions&amp;Grade'!H17</f>
        <v>4.9032258369841</v>
      </c>
      <c r="C16" s="13" t="n">
        <f aca="false">L$2*A16+L$3</f>
        <v>4.54863167541288</v>
      </c>
      <c r="D16" s="10" t="n">
        <f aca="false">ABS((B16-C16)/_xlfn.STDEV.S(B:B))</f>
        <v>0.00734126152131319</v>
      </c>
      <c r="E16" s="10" t="str">
        <f aca="false">IF(D16&gt;L$5,"Outlier","")</f>
        <v/>
      </c>
      <c r="F16" s="10" t="n">
        <f aca="false">'Solutions&amp;Grade'!H17</f>
        <v>4.9032258369841</v>
      </c>
    </row>
    <row r="17" customFormat="false" ht="12.75" hidden="false" customHeight="true" outlineLevel="0" collapsed="false">
      <c r="A17" s="10" t="n">
        <f aca="false">'Solutions&amp;Grade'!G18</f>
        <v>4.8</v>
      </c>
      <c r="B17" s="10" t="n">
        <f aca="false">'Solutions&amp;Grade'!H18</f>
        <v>17.8981411361019</v>
      </c>
      <c r="C17" s="13" t="n">
        <f aca="false">L$2*A17+L$3</f>
        <v>4.62211414175962</v>
      </c>
      <c r="D17" s="10" t="n">
        <f aca="false">ABS((B17-C17)/_xlfn.STDEV.S(B:B))</f>
        <v>0.274857278240619</v>
      </c>
      <c r="E17" s="10" t="str">
        <f aca="false">IF(D17&gt;L$5,"Outlier","")</f>
        <v/>
      </c>
      <c r="F17" s="10" t="n">
        <f aca="false">'Solutions&amp;Grade'!H18</f>
        <v>17.8981411361019</v>
      </c>
    </row>
    <row r="18" customFormat="false" ht="12.75" hidden="false" customHeight="true" outlineLevel="0" collapsed="false">
      <c r="A18" s="10" t="n">
        <f aca="false">'Solutions&amp;Grade'!G19</f>
        <v>5.1</v>
      </c>
      <c r="B18" s="10" t="n">
        <f aca="false">'Solutions&amp;Grade'!H19</f>
        <v>21.2416930433308</v>
      </c>
      <c r="C18" s="13" t="n">
        <f aca="false">L$2*A18+L$3</f>
        <v>4.69559660810635</v>
      </c>
      <c r="D18" s="10" t="n">
        <f aca="false">ABS((B18-C18)/_xlfn.STDEV.S(B:B))</f>
        <v>0.342558435112455</v>
      </c>
      <c r="E18" s="10" t="str">
        <f aca="false">IF(D18&gt;L$5,"Outlier","")</f>
        <v/>
      </c>
      <c r="F18" s="10" t="n">
        <f aca="false">'Solutions&amp;Grade'!H19</f>
        <v>21.2416930433308</v>
      </c>
    </row>
    <row r="19" customFormat="false" ht="12.75" hidden="false" customHeight="true" outlineLevel="0" collapsed="false">
      <c r="A19" s="10" t="n">
        <f aca="false">'Solutions&amp;Grade'!G20</f>
        <v>5.4</v>
      </c>
      <c r="B19" s="10" t="n">
        <f aca="false">'Solutions&amp;Grade'!H20</f>
        <v>-10.2001994152479</v>
      </c>
      <c r="C19" s="13" t="n">
        <f aca="false">L$2*A19+L$3</f>
        <v>4.76907907445309</v>
      </c>
      <c r="D19" s="10" t="n">
        <f aca="false">ABS((B19-C19)/_xlfn.STDEV.S(B:B))</f>
        <v>0.309913134754732</v>
      </c>
      <c r="E19" s="10" t="str">
        <f aca="false">IF(D19&gt;L$5,"Outlier","")</f>
        <v/>
      </c>
      <c r="F19" s="10" t="n">
        <f aca="false">'Solutions&amp;Grade'!H20</f>
        <v>-10.2001994152479</v>
      </c>
    </row>
    <row r="20" customFormat="false" ht="12.75" hidden="false" customHeight="true" outlineLevel="0" collapsed="false">
      <c r="A20" s="10" t="n">
        <f aca="false">'Solutions&amp;Grade'!G21</f>
        <v>5.7</v>
      </c>
      <c r="B20" s="10" t="n">
        <f aca="false">'Solutions&amp;Grade'!H21</f>
        <v>18.7158316019022</v>
      </c>
      <c r="C20" s="13" t="n">
        <f aca="false">L$2*A20+L$3</f>
        <v>4.84256154079982</v>
      </c>
      <c r="D20" s="10" t="n">
        <f aca="false">ABS((B20-C20)/_xlfn.STDEV.S(B:B))</f>
        <v>0.287222167514174</v>
      </c>
      <c r="E20" s="10" t="str">
        <f aca="false">IF(D20&gt;L$5,"Outlier","")</f>
        <v/>
      </c>
      <c r="F20" s="10" t="n">
        <f aca="false">'Solutions&amp;Grade'!H21</f>
        <v>18.7158316019022</v>
      </c>
    </row>
    <row r="21" customFormat="false" ht="12.75" hidden="false" customHeight="true" outlineLevel="0" collapsed="false">
      <c r="A21" s="10" t="n">
        <f aca="false">'Solutions&amp;Grade'!G22</f>
        <v>6</v>
      </c>
      <c r="B21" s="10" t="n">
        <f aca="false">'Solutions&amp;Grade'!H22</f>
        <v>27.1524086163146</v>
      </c>
      <c r="C21" s="13" t="n">
        <f aca="false">L$2*A21+L$3</f>
        <v>4.91604400714656</v>
      </c>
      <c r="D21" s="10" t="n">
        <f aca="false">ABS((B21-C21)/_xlfn.STDEV.S(B:B))</f>
        <v>0.460365639287008</v>
      </c>
      <c r="E21" s="10" t="str">
        <f aca="false">IF(D21&gt;L$5,"Outlier","")</f>
        <v/>
      </c>
      <c r="F21" s="10" t="n">
        <f aca="false">'Solutions&amp;Grade'!H22</f>
        <v>27.1524086163146</v>
      </c>
    </row>
    <row r="22" customFormat="false" ht="12.75" hidden="false" customHeight="true" outlineLevel="0" collapsed="false">
      <c r="A22" s="10" t="n">
        <f aca="false">'Solutions&amp;Grade'!G23</f>
        <v>6.3</v>
      </c>
      <c r="B22" s="10" t="n">
        <f aca="false">'Solutions&amp;Grade'!H23</f>
        <v>16.4030143360494</v>
      </c>
      <c r="C22" s="13" t="n">
        <f aca="false">L$2*A22+L$3</f>
        <v>4.9895264734933</v>
      </c>
      <c r="D22" s="10" t="n">
        <f aca="false">ABS((B22-C22)/_xlfn.STDEV.S(B:B))</f>
        <v>0.236296612719409</v>
      </c>
      <c r="E22" s="10" t="str">
        <f aca="false">IF(D22&gt;L$5,"Outlier","")</f>
        <v/>
      </c>
      <c r="F22" s="10" t="n">
        <f aca="false">'Solutions&amp;Grade'!H23</f>
        <v>16.4030143360494</v>
      </c>
    </row>
    <row r="23" customFormat="false" ht="12.75" hidden="false" customHeight="true" outlineLevel="0" collapsed="false">
      <c r="A23" s="10" t="n">
        <f aca="false">'Solutions&amp;Grade'!G24</f>
        <v>6.6</v>
      </c>
      <c r="B23" s="10" t="n">
        <f aca="false">'Solutions&amp;Grade'!H24</f>
        <v>-3.62350113193606</v>
      </c>
      <c r="C23" s="13" t="n">
        <f aca="false">L$2*A23+L$3</f>
        <v>5.06300893984003</v>
      </c>
      <c r="D23" s="10" t="n">
        <f aca="false">ABS((B23-C23)/_xlfn.STDEV.S(B:B))</f>
        <v>0.179839233285348</v>
      </c>
      <c r="E23" s="10" t="str">
        <f aca="false">IF(D23&gt;L$5,"Outlier","")</f>
        <v/>
      </c>
      <c r="F23" s="10" t="n">
        <f aca="false">'Solutions&amp;Grade'!H24</f>
        <v>-3.62350113193606</v>
      </c>
    </row>
    <row r="24" customFormat="false" ht="12.75" hidden="false" customHeight="true" outlineLevel="0" collapsed="false">
      <c r="A24" s="10" t="n">
        <f aca="false">'Solutions&amp;Grade'!G25</f>
        <v>6.9</v>
      </c>
      <c r="B24" s="10" t="n">
        <f aca="false">'Solutions&amp;Grade'!H25</f>
        <v>15.4177449590782</v>
      </c>
      <c r="C24" s="13" t="n">
        <f aca="false">L$2*A24+L$3</f>
        <v>5.13649140618677</v>
      </c>
      <c r="D24" s="10" t="n">
        <f aca="false">ABS((B24-C24)/_xlfn.STDEV.S(B:B))</f>
        <v>0.212855650990595</v>
      </c>
      <c r="E24" s="10" t="str">
        <f aca="false">IF(D24&gt;L$5,"Outlier","")</f>
        <v/>
      </c>
      <c r="F24" s="10" t="n">
        <f aca="false">'Solutions&amp;Grade'!H25</f>
        <v>15.4177449590782</v>
      </c>
    </row>
    <row r="25" customFormat="false" ht="12.75" hidden="false" customHeight="true" outlineLevel="0" collapsed="false">
      <c r="A25" s="10" t="n">
        <f aca="false">'Solutions&amp;Grade'!G26</f>
        <v>7.2</v>
      </c>
      <c r="B25" s="10" t="n">
        <f aca="false">'Solutions&amp;Grade'!H26</f>
        <v>27.9632052858138</v>
      </c>
      <c r="C25" s="13" t="n">
        <f aca="false">L$2*A25+L$3</f>
        <v>5.20997387253351</v>
      </c>
      <c r="D25" s="10" t="n">
        <f aca="false">ABS((B25-C25)/_xlfn.STDEV.S(B:B))</f>
        <v>0.471066476446481</v>
      </c>
      <c r="E25" s="10" t="str">
        <f aca="false">IF(D25&gt;L$5,"Outlier","")</f>
        <v/>
      </c>
      <c r="F25" s="10" t="n">
        <f aca="false">'Solutions&amp;Grade'!H26</f>
        <v>27.9632052858138</v>
      </c>
    </row>
    <row r="26" customFormat="false" ht="12.75" hidden="false" customHeight="true" outlineLevel="0" collapsed="false">
      <c r="A26" s="10" t="n">
        <f aca="false">'Solutions&amp;Grade'!G27</f>
        <v>7.5</v>
      </c>
      <c r="B26" s="10" t="n">
        <f aca="false">'Solutions&amp;Grade'!H27</f>
        <v>8.5871157215563</v>
      </c>
      <c r="C26" s="13" t="n">
        <f aca="false">L$2*A26+L$3</f>
        <v>5.28345633888024</v>
      </c>
      <c r="D26" s="10" t="n">
        <f aca="false">ABS((B26-C26)/_xlfn.STDEV.S(B:B))</f>
        <v>0.0683965787764212</v>
      </c>
      <c r="E26" s="10" t="str">
        <f aca="false">IF(D26&gt;L$5,"Outlier","")</f>
        <v/>
      </c>
      <c r="F26" s="10" t="n">
        <f aca="false">'Solutions&amp;Grade'!H27</f>
        <v>8.5871157215563</v>
      </c>
    </row>
    <row r="27" customFormat="false" ht="12.75" hidden="false" customHeight="true" outlineLevel="0" collapsed="false">
      <c r="A27" s="10" t="n">
        <f aca="false">'Solutions&amp;Grade'!G28</f>
        <v>7.8</v>
      </c>
      <c r="B27" s="10" t="n">
        <f aca="false">'Solutions&amp;Grade'!H28</f>
        <v>21.7329919923436</v>
      </c>
      <c r="C27" s="13" t="n">
        <f aca="false">L$2*A27+L$3</f>
        <v>5.35693880522698</v>
      </c>
      <c r="D27" s="10" t="n">
        <f aca="false">ABS((B27-C27)/_xlfn.STDEV.S(B:B))</f>
        <v>0.339037982466643</v>
      </c>
      <c r="E27" s="10" t="str">
        <f aca="false">IF(D27&gt;L$5,"Outlier","")</f>
        <v/>
      </c>
      <c r="F27" s="10" t="n">
        <f aca="false">'Solutions&amp;Grade'!H28</f>
        <v>21.7329919923436</v>
      </c>
    </row>
    <row r="28" customFormat="false" ht="12.75" hidden="false" customHeight="true" outlineLevel="0" collapsed="false">
      <c r="A28" s="10" t="n">
        <f aca="false">'Solutions&amp;Grade'!G29</f>
        <v>8.1</v>
      </c>
      <c r="B28" s="10" t="n">
        <f aca="false">'Solutions&amp;Grade'!H29</f>
        <v>37.2545816906227</v>
      </c>
      <c r="C28" s="13" t="n">
        <f aca="false">L$2*A28+L$3</f>
        <v>5.43042127157372</v>
      </c>
      <c r="D28" s="10" t="n">
        <f aca="false">ABS((B28-C28)/_xlfn.STDEV.S(B:B))</f>
        <v>0.65886444180931</v>
      </c>
      <c r="E28" s="10" t="str">
        <f aca="false">IF(D28&gt;L$5,"Outlier","")</f>
        <v/>
      </c>
      <c r="F28" s="10" t="n">
        <f aca="false">'Solutions&amp;Grade'!H29</f>
        <v>37.2545816906227</v>
      </c>
    </row>
    <row r="29" customFormat="false" ht="12.75" hidden="false" customHeight="true" outlineLevel="0" collapsed="false">
      <c r="A29" s="10" t="n">
        <f aca="false">'Solutions&amp;Grade'!G30</f>
        <v>8.4</v>
      </c>
      <c r="B29" s="10" t="n">
        <f aca="false">'Solutions&amp;Grade'!H30</f>
        <v>10.8780730650914</v>
      </c>
      <c r="C29" s="13" t="n">
        <f aca="false">L$2*A29+L$3</f>
        <v>5.50390373792045</v>
      </c>
      <c r="D29" s="10" t="n">
        <f aca="false">ABS((B29-C29)/_xlfn.STDEV.S(B:B))</f>
        <v>0.111262921859071</v>
      </c>
      <c r="E29" s="10" t="str">
        <f aca="false">IF(D29&gt;L$5,"Outlier","")</f>
        <v/>
      </c>
      <c r="F29" s="10" t="n">
        <f aca="false">'Solutions&amp;Grade'!H30</f>
        <v>10.8780730650914</v>
      </c>
    </row>
    <row r="30" customFormat="false" ht="12.75" hidden="false" customHeight="true" outlineLevel="0" collapsed="false">
      <c r="A30" s="10" t="n">
        <f aca="false">'Solutions&amp;Grade'!G31</f>
        <v>8.7</v>
      </c>
      <c r="B30" s="10" t="n">
        <f aca="false">'Solutions&amp;Grade'!H31</f>
        <v>11.7499461932229</v>
      </c>
      <c r="C30" s="13" t="n">
        <f aca="false">L$2*A30+L$3</f>
        <v>5.57738620426719</v>
      </c>
      <c r="D30" s="10" t="n">
        <f aca="false">ABS((B30-C30)/_xlfn.STDEV.S(B:B))</f>
        <v>0.127792225721168</v>
      </c>
      <c r="E30" s="10" t="str">
        <f aca="false">IF(D30&gt;L$5,"Outlier","")</f>
        <v/>
      </c>
      <c r="F30" s="10" t="n">
        <f aca="false">'Solutions&amp;Grade'!H31</f>
        <v>11.7499461932229</v>
      </c>
    </row>
    <row r="31" customFormat="false" ht="12.75" hidden="false" customHeight="true" outlineLevel="0" collapsed="false">
      <c r="A31" s="10" t="n">
        <f aca="false">'Solutions&amp;Grade'!G32</f>
        <v>9</v>
      </c>
      <c r="B31" s="10" t="n">
        <f aca="false">'Solutions&amp;Grade'!H32</f>
        <v>12.6432350880939</v>
      </c>
      <c r="C31" s="13" t="n">
        <f aca="false">L$2*A31+L$3</f>
        <v>5.65086867061393</v>
      </c>
      <c r="D31" s="10" t="n">
        <f aca="false">ABS((B31-C31)/_xlfn.STDEV.S(B:B))</f>
        <v>0.144764906156691</v>
      </c>
      <c r="E31" s="10" t="str">
        <f aca="false">IF(D31&gt;L$5,"Outlier","")</f>
        <v/>
      </c>
      <c r="F31" s="10" t="n">
        <f aca="false">'Solutions&amp;Grade'!H32</f>
        <v>12.6432350880939</v>
      </c>
    </row>
    <row r="32" customFormat="false" ht="12.75" hidden="false" customHeight="true" outlineLevel="0" collapsed="false">
      <c r="A32" s="10" t="n">
        <f aca="false">'Solutions&amp;Grade'!G33</f>
        <v>9.3</v>
      </c>
      <c r="B32" s="10" t="n">
        <f aca="false">'Solutions&amp;Grade'!H33</f>
        <v>10.875064604388</v>
      </c>
      <c r="C32" s="13" t="n">
        <f aca="false">L$2*A32+L$3</f>
        <v>5.72435113696066</v>
      </c>
      <c r="D32" s="10" t="n">
        <f aca="false">ABS((B32-C32)/_xlfn.STDEV.S(B:B))</f>
        <v>0.106636653063277</v>
      </c>
      <c r="E32" s="10" t="str">
        <f aca="false">IF(D32&gt;L$5,"Outlier","")</f>
        <v/>
      </c>
      <c r="F32" s="10" t="n">
        <f aca="false">'Solutions&amp;Grade'!H33</f>
        <v>10.875064604388</v>
      </c>
      <c r="J32" s="9" t="s">
        <v>26</v>
      </c>
      <c r="K32" s="9"/>
      <c r="L32" s="9"/>
      <c r="M32" s="9"/>
      <c r="N32" s="9"/>
      <c r="O32" s="9"/>
      <c r="P32" s="9"/>
    </row>
    <row r="33" customFormat="false" ht="12.75" hidden="false" customHeight="true" outlineLevel="0" collapsed="false">
      <c r="A33" s="10" t="n">
        <f aca="false">'Solutions&amp;Grade'!G34</f>
        <v>9.6</v>
      </c>
      <c r="B33" s="10" t="n">
        <f aca="false">'Solutions&amp;Grade'!H34</f>
        <v>17.3340844519646</v>
      </c>
      <c r="C33" s="13" t="n">
        <f aca="false">L$2*A33+L$3</f>
        <v>5.7978336033074</v>
      </c>
      <c r="D33" s="10" t="n">
        <f aca="false">ABS((B33-C33)/_xlfn.STDEV.S(B:B))</f>
        <v>0.2388382089547</v>
      </c>
      <c r="E33" s="10" t="str">
        <f aca="false">IF(D33&gt;L$5,"Outlier","")</f>
        <v/>
      </c>
      <c r="F33" s="10" t="n">
        <f aca="false">'Solutions&amp;Grade'!H34</f>
        <v>17.3340844519646</v>
      </c>
      <c r="J33" s="9"/>
      <c r="K33" s="9"/>
      <c r="L33" s="9"/>
      <c r="M33" s="9"/>
      <c r="N33" s="9"/>
      <c r="O33" s="9"/>
      <c r="P33" s="9"/>
    </row>
    <row r="34" customFormat="false" ht="12.75" hidden="false" customHeight="true" outlineLevel="0" collapsed="false">
      <c r="A34" s="10" t="n">
        <f aca="false">'Solutions&amp;Grade'!G35</f>
        <v>9.9</v>
      </c>
      <c r="B34" s="10" t="n">
        <f aca="false">'Solutions&amp;Grade'!H35</f>
        <v>-5.87340076767224</v>
      </c>
      <c r="C34" s="13" t="n">
        <f aca="false">L$2*A34+L$3</f>
        <v>5.87131606965414</v>
      </c>
      <c r="D34" s="10" t="n">
        <f aca="false">ABS((B34-C34)/_xlfn.STDEV.S(B:B))</f>
        <v>0.243154138281732</v>
      </c>
      <c r="E34" s="10" t="str">
        <f aca="false">IF(D34&gt;L$5,"Outlier","")</f>
        <v/>
      </c>
      <c r="F34" s="10" t="n">
        <f aca="false">'Solutions&amp;Grade'!H35</f>
        <v>-5.87340076767224</v>
      </c>
      <c r="J34" s="9"/>
      <c r="K34" s="9"/>
      <c r="L34" s="9"/>
      <c r="M34" s="9"/>
      <c r="N34" s="9"/>
      <c r="O34" s="9"/>
      <c r="P34" s="9"/>
    </row>
    <row r="35" customFormat="false" ht="12.75" hidden="false" customHeight="true" outlineLevel="0" collapsed="false">
      <c r="A35" s="10" t="n">
        <f aca="false">'Solutions&amp;Grade'!G36</f>
        <v>10.2</v>
      </c>
      <c r="B35" s="10" t="n">
        <f aca="false">'Solutions&amp;Grade'!H36</f>
        <v>11.2338692696372</v>
      </c>
      <c r="C35" s="13" t="n">
        <f aca="false">L$2*A35+L$3</f>
        <v>5.94479853600087</v>
      </c>
      <c r="D35" s="10" t="n">
        <f aca="false">ABS((B35-C35)/_xlfn.STDEV.S(B:B))</f>
        <v>0.109501102015605</v>
      </c>
      <c r="E35" s="10" t="str">
        <f aca="false">IF(D35&gt;L$5,"Outlier","")</f>
        <v/>
      </c>
      <c r="F35" s="10" t="n">
        <f aca="false">'Solutions&amp;Grade'!H36</f>
        <v>11.2338692696372</v>
      </c>
    </row>
    <row r="36" customFormat="false" ht="12.75" hidden="false" customHeight="true" outlineLevel="0" collapsed="false">
      <c r="A36" s="10" t="n">
        <f aca="false">'Solutions&amp;Grade'!G37</f>
        <v>10.5</v>
      </c>
      <c r="B36" s="10" t="n">
        <f aca="false">'Solutions&amp;Grade'!H37</f>
        <v>3.40110350544085</v>
      </c>
      <c r="C36" s="13" t="n">
        <f aca="false">L$2*A36+L$3</f>
        <v>6.01828100234761</v>
      </c>
      <c r="D36" s="10" t="n">
        <f aca="false">ABS((B36-C36)/_xlfn.STDEV.S(B:B))</f>
        <v>0.0541841534202173</v>
      </c>
      <c r="E36" s="10" t="str">
        <f aca="false">IF(D36&gt;L$5,"Outlier","")</f>
        <v/>
      </c>
      <c r="F36" s="10" t="n">
        <f aca="false">'Solutions&amp;Grade'!H37</f>
        <v>3.40110350544085</v>
      </c>
    </row>
    <row r="37" customFormat="false" ht="12.75" hidden="false" customHeight="true" outlineLevel="0" collapsed="false">
      <c r="A37" s="10" t="n">
        <f aca="false">'Solutions&amp;Grade'!G38</f>
        <v>10.8</v>
      </c>
      <c r="B37" s="10" t="n">
        <f aca="false">'Solutions&amp;Grade'!H38</f>
        <v>17.4596046946303</v>
      </c>
      <c r="C37" s="13" t="n">
        <f aca="false">L$2*A37+L$3</f>
        <v>6.09176346869435</v>
      </c>
      <c r="D37" s="10" t="n">
        <f aca="false">ABS((B37-C37)/_xlfn.STDEV.S(B:B))</f>
        <v>0.235351577709492</v>
      </c>
      <c r="E37" s="10" t="str">
        <f aca="false">IF(D37&gt;L$5,"Outlier","")</f>
        <v/>
      </c>
      <c r="F37" s="10" t="n">
        <f aca="false">'Solutions&amp;Grade'!H38</f>
        <v>17.4596046946303</v>
      </c>
    </row>
    <row r="38" customFormat="false" ht="12.75" hidden="false" customHeight="true" outlineLevel="0" collapsed="false">
      <c r="A38" s="10" t="n">
        <f aca="false">'Solutions&amp;Grade'!G39</f>
        <v>11.1</v>
      </c>
      <c r="B38" s="10" t="n">
        <f aca="false">'Solutions&amp;Grade'!H39</f>
        <v>4.8916081010705</v>
      </c>
      <c r="C38" s="13" t="n">
        <f aca="false">L$2*A38+L$3</f>
        <v>6.16524593504108</v>
      </c>
      <c r="D38" s="10" t="n">
        <f aca="false">ABS((B38-C38)/_xlfn.STDEV.S(B:B))</f>
        <v>0.0263684782095289</v>
      </c>
      <c r="E38" s="10" t="str">
        <f aca="false">IF(D38&gt;L$5,"Outlier","")</f>
        <v/>
      </c>
      <c r="F38" s="10" t="n">
        <f aca="false">'Solutions&amp;Grade'!H39</f>
        <v>4.8916081010705</v>
      </c>
    </row>
    <row r="39" customFormat="false" ht="12.75" hidden="false" customHeight="true" outlineLevel="0" collapsed="false">
      <c r="A39" s="10" t="n">
        <f aca="false">'Solutions&amp;Grade'!G40</f>
        <v>11.4</v>
      </c>
      <c r="B39" s="10" t="n">
        <f aca="false">'Solutions&amp;Grade'!H40</f>
        <v>10.3481504324439</v>
      </c>
      <c r="C39" s="13" t="n">
        <f aca="false">L$2*A39+L$3</f>
        <v>6.23872840138782</v>
      </c>
      <c r="D39" s="10" t="n">
        <f aca="false">ABS((B39-C39)/_xlfn.STDEV.S(B:B))</f>
        <v>0.0850785069267683</v>
      </c>
      <c r="E39" s="10" t="str">
        <f aca="false">IF(D39&gt;L$5,"Outlier","")</f>
        <v/>
      </c>
      <c r="F39" s="10" t="n">
        <f aca="false">'Solutions&amp;Grade'!H40</f>
        <v>10.3481504324439</v>
      </c>
    </row>
    <row r="40" customFormat="false" ht="12.75" hidden="false" customHeight="true" outlineLevel="0" collapsed="false">
      <c r="A40" s="10" t="n">
        <f aca="false">'Solutions&amp;Grade'!G41</f>
        <v>11.7</v>
      </c>
      <c r="B40" s="10" t="n">
        <f aca="false">'Solutions&amp;Grade'!H41</f>
        <v>1.172358602558</v>
      </c>
      <c r="C40" s="13" t="n">
        <f aca="false">L$2*A40+L$3</f>
        <v>6.31221086773455</v>
      </c>
      <c r="D40" s="10" t="n">
        <f aca="false">ABS((B40-C40)/_xlfn.STDEV.S(B:B))</f>
        <v>0.10641179057314</v>
      </c>
      <c r="E40" s="10" t="str">
        <f aca="false">IF(D40&gt;L$5,"Outlier","")</f>
        <v/>
      </c>
      <c r="F40" s="10" t="n">
        <f aca="false">'Solutions&amp;Grade'!H41</f>
        <v>1.172358602558</v>
      </c>
    </row>
    <row r="41" customFormat="false" ht="12.75" hidden="false" customHeight="true" outlineLevel="0" collapsed="false">
      <c r="A41" s="10" t="n">
        <f aca="false">'Solutions&amp;Grade'!G42</f>
        <v>12</v>
      </c>
      <c r="B41" s="10" t="n">
        <f aca="false">'Solutions&amp;Grade'!H42</f>
        <v>19.5738942096891</v>
      </c>
      <c r="C41" s="13" t="n">
        <f aca="false">L$2*A41+L$3</f>
        <v>6.38569333408129</v>
      </c>
      <c r="D41" s="10" t="n">
        <f aca="false">ABS((B41-C41)/_xlfn.STDEV.S(B:B))</f>
        <v>0.273038989684557</v>
      </c>
      <c r="E41" s="10" t="str">
        <f aca="false">IF(D41&gt;L$5,"Outlier","")</f>
        <v/>
      </c>
      <c r="F41" s="10" t="n">
        <f aca="false">'Solutions&amp;Grade'!H42</f>
        <v>19.5738942096891</v>
      </c>
    </row>
    <row r="42" customFormat="false" ht="12.75" hidden="false" customHeight="true" outlineLevel="0" collapsed="false">
      <c r="A42" s="10" t="n">
        <f aca="false">'Solutions&amp;Grade'!G43</f>
        <v>12.3</v>
      </c>
      <c r="B42" s="10" t="n">
        <f aca="false">'Solutions&amp;Grade'!H43</f>
        <v>28.2073059956806</v>
      </c>
      <c r="C42" s="13" t="n">
        <f aca="false">L$2*A42+L$3</f>
        <v>6.45917580042803</v>
      </c>
      <c r="D42" s="10" t="n">
        <f aca="false">ABS((B42-C42)/_xlfn.STDEV.S(B:B))</f>
        <v>0.450257586462967</v>
      </c>
      <c r="E42" s="10" t="str">
        <f aca="false">IF(D42&gt;L$5,"Outlier","")</f>
        <v/>
      </c>
      <c r="F42" s="10" t="n">
        <f aca="false">'Solutions&amp;Grade'!H43</f>
        <v>28.2073059956806</v>
      </c>
    </row>
    <row r="43" customFormat="false" ht="12.75" hidden="false" customHeight="true" outlineLevel="0" collapsed="false">
      <c r="A43" s="10" t="n">
        <f aca="false">'Solutions&amp;Grade'!G44</f>
        <v>12.6</v>
      </c>
      <c r="B43" s="10" t="n">
        <f aca="false">'Solutions&amp;Grade'!H44</f>
        <v>10.8075767048619</v>
      </c>
      <c r="C43" s="13" t="n">
        <f aca="false">L$2*A43+L$3</f>
        <v>6.53265826677476</v>
      </c>
      <c r="D43" s="10" t="n">
        <f aca="false">ABS((B43-C43)/_xlfn.STDEV.S(B:B))</f>
        <v>0.0885048250575271</v>
      </c>
      <c r="E43" s="10" t="str">
        <f aca="false">IF(D43&gt;L$5,"Outlier","")</f>
        <v/>
      </c>
      <c r="F43" s="10" t="n">
        <f aca="false">'Solutions&amp;Grade'!H44</f>
        <v>10.8075767048619</v>
      </c>
    </row>
    <row r="44" customFormat="false" ht="12.75" hidden="false" customHeight="true" outlineLevel="0" collapsed="false">
      <c r="A44" s="10" t="n">
        <f aca="false">'Solutions&amp;Grade'!G45</f>
        <v>12.9</v>
      </c>
      <c r="B44" s="10" t="n">
        <f aca="false">'Solutions&amp;Grade'!H45</f>
        <v>-27.3658253561853</v>
      </c>
      <c r="C44" s="13" t="n">
        <f aca="false">L$2*A44+L$3</f>
        <v>6.6061407331215</v>
      </c>
      <c r="D44" s="10" t="n">
        <f aca="false">ABS((B44-C44)/_xlfn.STDEV.S(B:B))</f>
        <v>0.703331059794375</v>
      </c>
      <c r="E44" s="10" t="str">
        <f aca="false">IF(D44&gt;L$5,"Outlier","")</f>
        <v/>
      </c>
      <c r="F44" s="10" t="n">
        <f aca="false">'Solutions&amp;Grade'!H45</f>
        <v>-27.3658253561853</v>
      </c>
    </row>
    <row r="45" customFormat="false" ht="12.75" hidden="false" customHeight="true" outlineLevel="0" collapsed="false">
      <c r="A45" s="10" t="n">
        <f aca="false">'Solutions&amp;Grade'!G46</f>
        <v>13.2</v>
      </c>
      <c r="B45" s="10" t="n">
        <f aca="false">'Solutions&amp;Grade'!H46</f>
        <v>2.21662798871724</v>
      </c>
      <c r="C45" s="13" t="n">
        <f aca="false">L$2*A45+L$3</f>
        <v>6.67962319946824</v>
      </c>
      <c r="D45" s="10" t="n">
        <f aca="false">ABS((B45-C45)/_xlfn.STDEV.S(B:B))</f>
        <v>0.0923986307764141</v>
      </c>
      <c r="E45" s="10" t="str">
        <f aca="false">IF(D45&gt;L$5,"Outlier","")</f>
        <v/>
      </c>
      <c r="F45" s="10" t="n">
        <f aca="false">'Solutions&amp;Grade'!H46</f>
        <v>2.21662798871724</v>
      </c>
    </row>
    <row r="46" customFormat="false" ht="12.75" hidden="false" customHeight="true" outlineLevel="0" collapsed="false">
      <c r="A46" s="10" t="n">
        <f aca="false">'Solutions&amp;Grade'!G47</f>
        <v>13.5</v>
      </c>
      <c r="B46" s="10" t="n">
        <f aca="false">'Solutions&amp;Grade'!H47</f>
        <v>12.6370091184237</v>
      </c>
      <c r="C46" s="13" t="n">
        <f aca="false">L$2*A46+L$3</f>
        <v>6.75310566581497</v>
      </c>
      <c r="D46" s="10" t="n">
        <f aca="false">ABS((B46-C46)/_xlfn.STDEV.S(B:B))</f>
        <v>0.121816089188717</v>
      </c>
      <c r="E46" s="10" t="str">
        <f aca="false">IF(D46&gt;L$5,"Outlier","")</f>
        <v/>
      </c>
      <c r="F46" s="10" t="n">
        <f aca="false">'Solutions&amp;Grade'!H47</f>
        <v>12.6370091184237</v>
      </c>
    </row>
    <row r="47" customFormat="false" ht="12.75" hidden="false" customHeight="true" outlineLevel="0" collapsed="false">
      <c r="A47" s="10" t="n">
        <f aca="false">'Solutions&amp;Grade'!G48</f>
        <v>13.8</v>
      </c>
      <c r="B47" s="10" t="n">
        <f aca="false">'Solutions&amp;Grade'!H48</f>
        <v>19.920687821619</v>
      </c>
      <c r="C47" s="13" t="n">
        <f aca="false">L$2*A47+L$3</f>
        <v>6.82658813216171</v>
      </c>
      <c r="D47" s="10" t="n">
        <f aca="false">ABS((B47-C47)/_xlfn.STDEV.S(B:B))</f>
        <v>0.271090786663007</v>
      </c>
      <c r="E47" s="10" t="str">
        <f aca="false">IF(D47&gt;L$5,"Outlier","")</f>
        <v/>
      </c>
      <c r="F47" s="10" t="n">
        <f aca="false">'Solutions&amp;Grade'!H48</f>
        <v>19.920687821619</v>
      </c>
    </row>
    <row r="48" customFormat="false" ht="12.75" hidden="false" customHeight="true" outlineLevel="0" collapsed="false">
      <c r="A48" s="10" t="n">
        <f aca="false">'Solutions&amp;Grade'!G49</f>
        <v>14.1</v>
      </c>
      <c r="B48" s="10" t="n">
        <f aca="false">'Solutions&amp;Grade'!H49</f>
        <v>28.132584384447</v>
      </c>
      <c r="C48" s="13" t="n">
        <f aca="false">L$2*A48+L$3</f>
        <v>6.90007059850845</v>
      </c>
      <c r="D48" s="10" t="n">
        <f aca="false">ABS((B48-C48)/_xlfn.STDEV.S(B:B))</f>
        <v>0.439582636574672</v>
      </c>
      <c r="E48" s="10" t="str">
        <f aca="false">IF(D48&gt;L$5,"Outlier","")</f>
        <v/>
      </c>
      <c r="F48" s="10" t="n">
        <f aca="false">'Solutions&amp;Grade'!H49</f>
        <v>28.132584384447</v>
      </c>
    </row>
    <row r="49" customFormat="false" ht="12.75" hidden="false" customHeight="true" outlineLevel="0" collapsed="false">
      <c r="A49" s="10" t="n">
        <f aca="false">'Solutions&amp;Grade'!G50</f>
        <v>14.4</v>
      </c>
      <c r="B49" s="10" t="n">
        <f aca="false">'Solutions&amp;Grade'!H50</f>
        <v>13.4054567667842</v>
      </c>
      <c r="C49" s="13" t="n">
        <f aca="false">L$2*A49+L$3</f>
        <v>6.97355306485518</v>
      </c>
      <c r="D49" s="10" t="n">
        <f aca="false">ABS((B49-C49)/_xlfn.STDEV.S(B:B))</f>
        <v>0.133161490720934</v>
      </c>
      <c r="E49" s="10" t="str">
        <f aca="false">IF(D49&gt;L$5,"Outlier","")</f>
        <v/>
      </c>
      <c r="F49" s="10" t="n">
        <f aca="false">'Solutions&amp;Grade'!H50</f>
        <v>13.4054567667842</v>
      </c>
    </row>
    <row r="50" customFormat="false" ht="12.75" hidden="false" customHeight="true" outlineLevel="0" collapsed="false">
      <c r="A50" s="10" t="n">
        <f aca="false">'Solutions&amp;Grade'!G51</f>
        <v>14.7</v>
      </c>
      <c r="B50" s="10" t="n">
        <f aca="false">'Solutions&amp;Grade'!H51</f>
        <v>9.93932439553287</v>
      </c>
      <c r="C50" s="13" t="n">
        <f aca="false">L$2*A50+L$3</f>
        <v>7.04703553120192</v>
      </c>
      <c r="D50" s="10" t="n">
        <f aca="false">ABS((B50-C50)/_xlfn.STDEV.S(B:B))</f>
        <v>0.0598798605542487</v>
      </c>
      <c r="E50" s="10" t="str">
        <f aca="false">IF(D50&gt;L$5,"Outlier","")</f>
        <v/>
      </c>
      <c r="F50" s="10" t="n">
        <f aca="false">'Solutions&amp;Grade'!H51</f>
        <v>9.93932439553287</v>
      </c>
    </row>
    <row r="51" customFormat="false" ht="12.75" hidden="false" customHeight="true" outlineLevel="0" collapsed="false">
      <c r="A51" s="10" t="n">
        <f aca="false">'Solutions&amp;Grade'!G52</f>
        <v>15</v>
      </c>
      <c r="B51" s="10" t="n">
        <f aca="false">'Solutions&amp;Grade'!H52</f>
        <v>-0.70670731313993</v>
      </c>
      <c r="C51" s="13" t="n">
        <f aca="false">L$2*A51+L$3</f>
        <v>7.12051799754866</v>
      </c>
      <c r="D51" s="10" t="n">
        <f aca="false">ABS((B51-C51)/_xlfn.STDEV.S(B:B))</f>
        <v>0.162049221953886</v>
      </c>
      <c r="E51" s="10" t="str">
        <f aca="false">IF(D51&gt;L$5,"Outlier","")</f>
        <v/>
      </c>
      <c r="F51" s="10" t="n">
        <f aca="false">'Solutions&amp;Grade'!H52</f>
        <v>-0.70670731313993</v>
      </c>
    </row>
    <row r="52" customFormat="false" ht="12.75" hidden="false" customHeight="true" outlineLevel="0" collapsed="false">
      <c r="A52" s="10" t="n">
        <f aca="false">'Solutions&amp;Grade'!G53</f>
        <v>15.3</v>
      </c>
      <c r="B52" s="10" t="n">
        <f aca="false">'Solutions&amp;Grade'!H53</f>
        <v>-7.52128360888507</v>
      </c>
      <c r="C52" s="13" t="n">
        <f aca="false">L$2*A52+L$3</f>
        <v>7.19400046389539</v>
      </c>
      <c r="D52" s="10" t="n">
        <f aca="false">ABS((B52-C52)/_xlfn.STDEV.S(B:B))</f>
        <v>0.304654617718511</v>
      </c>
      <c r="E52" s="10" t="str">
        <f aca="false">IF(D52&gt;L$5,"Outlier","")</f>
        <v/>
      </c>
      <c r="F52" s="10" t="n">
        <f aca="false">'Solutions&amp;Grade'!H53</f>
        <v>-7.52128360888507</v>
      </c>
    </row>
    <row r="53" customFormat="false" ht="12.75" hidden="false" customHeight="true" outlineLevel="0" collapsed="false">
      <c r="A53" s="10" t="n">
        <f aca="false">'Solutions&amp;Grade'!G54</f>
        <v>15.6</v>
      </c>
      <c r="B53" s="10" t="n">
        <f aca="false">'Solutions&amp;Grade'!H54</f>
        <v>7.01835749390488</v>
      </c>
      <c r="C53" s="13" t="n">
        <f aca="false">L$2*A53+L$3</f>
        <v>7.26748293024213</v>
      </c>
      <c r="D53" s="10" t="n">
        <f aca="false">ABS((B53-C53)/_xlfn.STDEV.S(B:B))</f>
        <v>0.00515771317739439</v>
      </c>
      <c r="E53" s="10" t="str">
        <f aca="false">IF(D53&gt;L$5,"Outlier","")</f>
        <v/>
      </c>
      <c r="F53" s="10" t="n">
        <f aca="false">'Solutions&amp;Grade'!H54</f>
        <v>7.01835749390488</v>
      </c>
    </row>
    <row r="54" customFormat="false" ht="12.75" hidden="false" customHeight="true" outlineLevel="0" collapsed="false">
      <c r="A54" s="10" t="n">
        <f aca="false">'Solutions&amp;Grade'!G55</f>
        <v>15.9</v>
      </c>
      <c r="B54" s="10" t="n">
        <f aca="false">'Solutions&amp;Grade'!H55</f>
        <v>-5.87205551522784</v>
      </c>
      <c r="C54" s="13" t="n">
        <f aca="false">L$2*A54+L$3</f>
        <v>7.34096539658886</v>
      </c>
      <c r="D54" s="10" t="n">
        <f aca="false">ABS((B54-C54)/_xlfn.STDEV.S(B:B))</f>
        <v>0.273552845795358</v>
      </c>
      <c r="E54" s="10" t="str">
        <f aca="false">IF(D54&gt;L$5,"Outlier","")</f>
        <v/>
      </c>
      <c r="F54" s="10" t="n">
        <f aca="false">'Solutions&amp;Grade'!H55</f>
        <v>-5.87205551522784</v>
      </c>
    </row>
    <row r="55" customFormat="false" ht="12.75" hidden="false" customHeight="true" outlineLevel="0" collapsed="false">
      <c r="A55" s="10" t="n">
        <f aca="false">'Solutions&amp;Grade'!G56</f>
        <v>16.2</v>
      </c>
      <c r="B55" s="10" t="n">
        <f aca="false">'Solutions&amp;Grade'!H56</f>
        <v>15.1107409229643</v>
      </c>
      <c r="C55" s="13" t="n">
        <f aca="false">L$2*A55+L$3</f>
        <v>7.4144478629356</v>
      </c>
      <c r="D55" s="10" t="n">
        <f aca="false">ABS((B55-C55)/_xlfn.STDEV.S(B:B))</f>
        <v>0.159338495162984</v>
      </c>
      <c r="E55" s="10" t="str">
        <f aca="false">IF(D55&gt;L$5,"Outlier","")</f>
        <v/>
      </c>
      <c r="F55" s="10" t="n">
        <f aca="false">'Solutions&amp;Grade'!H56</f>
        <v>15.1107409229643</v>
      </c>
    </row>
    <row r="56" customFormat="false" ht="12.75" hidden="false" customHeight="true" outlineLevel="0" collapsed="false">
      <c r="A56" s="10" t="n">
        <f aca="false">'Solutions&amp;Grade'!G57</f>
        <v>16.5</v>
      </c>
      <c r="B56" s="10" t="n">
        <f aca="false">'Solutions&amp;Grade'!H57</f>
        <v>5.83735711271279</v>
      </c>
      <c r="C56" s="13" t="n">
        <f aca="false">L$2*A56+L$3</f>
        <v>7.48793032928234</v>
      </c>
      <c r="D56" s="10" t="n">
        <f aca="false">ABS((B56-C56)/_xlfn.STDEV.S(B:B))</f>
        <v>0.0341722762417181</v>
      </c>
      <c r="E56" s="10" t="str">
        <f aca="false">IF(D56&gt;L$5,"Outlier","")</f>
        <v/>
      </c>
      <c r="F56" s="10" t="n">
        <f aca="false">'Solutions&amp;Grade'!H57</f>
        <v>5.83735711271279</v>
      </c>
    </row>
    <row r="57" customFormat="false" ht="12.75" hidden="false" customHeight="true" outlineLevel="0" collapsed="false">
      <c r="A57" s="10" t="n">
        <f aca="false">'Solutions&amp;Grade'!G58</f>
        <v>16.8</v>
      </c>
      <c r="B57" s="10" t="n">
        <f aca="false">'Solutions&amp;Grade'!H58</f>
        <v>16.1645208541865</v>
      </c>
      <c r="C57" s="13" t="n">
        <f aca="false">L$2*A57+L$3</f>
        <v>7.56141279562907</v>
      </c>
      <c r="D57" s="10" t="n">
        <f aca="false">ABS((B57-C57)/_xlfn.STDEV.S(B:B))</f>
        <v>0.178112538215894</v>
      </c>
      <c r="E57" s="10" t="str">
        <f aca="false">IF(D57&gt;L$5,"Outlier","")</f>
        <v/>
      </c>
      <c r="F57" s="10" t="n">
        <f aca="false">'Solutions&amp;Grade'!H58</f>
        <v>16.1645208541865</v>
      </c>
    </row>
    <row r="58" customFormat="false" ht="12.75" hidden="false" customHeight="true" outlineLevel="0" collapsed="false">
      <c r="A58" s="10" t="n">
        <f aca="false">'Solutions&amp;Grade'!G59</f>
        <v>17.1</v>
      </c>
      <c r="B58" s="10" t="n">
        <f aca="false">'Solutions&amp;Grade'!H59</f>
        <v>22.619126635751</v>
      </c>
      <c r="C58" s="13" t="n">
        <f aca="false">L$2*A58+L$3</f>
        <v>7.63489526197581</v>
      </c>
      <c r="D58" s="10" t="n">
        <f aca="false">ABS((B58-C58)/_xlfn.STDEV.S(B:B))</f>
        <v>0.310222708471345</v>
      </c>
      <c r="E58" s="10" t="str">
        <f aca="false">IF(D58&gt;L$5,"Outlier","")</f>
        <v/>
      </c>
      <c r="F58" s="10" t="n">
        <f aca="false">'Solutions&amp;Grade'!H59</f>
        <v>22.619126635751</v>
      </c>
    </row>
    <row r="59" customFormat="false" ht="12.75" hidden="false" customHeight="true" outlineLevel="0" collapsed="false">
      <c r="A59" s="10" t="n">
        <f aca="false">'Solutions&amp;Grade'!G60</f>
        <v>17.4</v>
      </c>
      <c r="B59" s="10" t="n">
        <f aca="false">'Solutions&amp;Grade'!H60</f>
        <v>32.9945297430943</v>
      </c>
      <c r="C59" s="13" t="n">
        <f aca="false">L$2*A59+L$3</f>
        <v>7.70837772832255</v>
      </c>
      <c r="D59" s="10" t="n">
        <f aca="false">ABS((B59-C59)/_xlfn.STDEV.S(B:B))</f>
        <v>0.523506235933429</v>
      </c>
      <c r="E59" s="10" t="str">
        <f aca="false">IF(D59&gt;L$5,"Outlier","")</f>
        <v/>
      </c>
      <c r="F59" s="10" t="n">
        <f aca="false">'Solutions&amp;Grade'!H60</f>
        <v>32.9945297430943</v>
      </c>
    </row>
    <row r="60" customFormat="false" ht="12.75" hidden="false" customHeight="true" outlineLevel="0" collapsed="false">
      <c r="A60" s="10" t="n">
        <f aca="false">'Solutions&amp;Grade'!G61</f>
        <v>17.7</v>
      </c>
      <c r="B60" s="10" t="n">
        <f aca="false">'Solutions&amp;Grade'!H61</f>
        <v>16.1729602814318</v>
      </c>
      <c r="C60" s="13" t="n">
        <f aca="false">L$2*A60+L$3</f>
        <v>7.78186019466928</v>
      </c>
      <c r="D60" s="10" t="n">
        <f aca="false">ABS((B60-C60)/_xlfn.STDEV.S(B:B))</f>
        <v>0.173723278227368</v>
      </c>
      <c r="E60" s="10" t="str">
        <f aca="false">IF(D60&gt;L$5,"Outlier","")</f>
        <v/>
      </c>
      <c r="F60" s="10" t="n">
        <f aca="false">'Solutions&amp;Grade'!H61</f>
        <v>16.1729602814318</v>
      </c>
    </row>
    <row r="61" customFormat="false" ht="12.75" hidden="false" customHeight="true" outlineLevel="0" collapsed="false">
      <c r="A61" s="10" t="n">
        <f aca="false">'Solutions&amp;Grade'!G62</f>
        <v>18</v>
      </c>
      <c r="B61" s="10" t="n">
        <f aca="false">'Solutions&amp;Grade'!H62</f>
        <v>14.1022659344509</v>
      </c>
      <c r="C61" s="13" t="n">
        <f aca="false">L$2*A61+L$3</f>
        <v>7.85534266101602</v>
      </c>
      <c r="D61" s="10" t="n">
        <f aca="false">ABS((B61-C61)/_xlfn.STDEV.S(B:B))</f>
        <v>0.129331789476326</v>
      </c>
      <c r="E61" s="10" t="str">
        <f aca="false">IF(D61&gt;L$5,"Outlier","")</f>
        <v/>
      </c>
      <c r="F61" s="10" t="n">
        <f aca="false">'Solutions&amp;Grade'!H62</f>
        <v>14.1022659344509</v>
      </c>
    </row>
    <row r="62" customFormat="false" ht="12.75" hidden="false" customHeight="true" outlineLevel="0" collapsed="false">
      <c r="A62" s="10" t="n">
        <f aca="false">'Solutions&amp;Grade'!G63</f>
        <v>18.3</v>
      </c>
      <c r="B62" s="10" t="n">
        <f aca="false">'Solutions&amp;Grade'!H63</f>
        <v>16.6681348554752</v>
      </c>
      <c r="C62" s="13" t="n">
        <f aca="false">L$2*A62+L$3</f>
        <v>7.92882512736276</v>
      </c>
      <c r="D62" s="10" t="n">
        <f aca="false">ABS((B62-C62)/_xlfn.STDEV.S(B:B))</f>
        <v>0.180932359251335</v>
      </c>
      <c r="E62" s="10" t="str">
        <f aca="false">IF(D62&gt;L$5,"Outlier","")</f>
        <v/>
      </c>
      <c r="F62" s="10" t="n">
        <f aca="false">'Solutions&amp;Grade'!H63</f>
        <v>16.6681348554752</v>
      </c>
    </row>
    <row r="63" customFormat="false" ht="12.75" hidden="false" customHeight="true" outlineLevel="0" collapsed="false">
      <c r="A63" s="10" t="n">
        <f aca="false">'Solutions&amp;Grade'!G64</f>
        <v>18.6</v>
      </c>
      <c r="B63" s="10" t="n">
        <f aca="false">'Solutions&amp;Grade'!H64</f>
        <v>14.4012465048028</v>
      </c>
      <c r="C63" s="13" t="n">
        <f aca="false">L$2*A63+L$3</f>
        <v>8.00230759370949</v>
      </c>
      <c r="D63" s="10" t="n">
        <f aca="false">ABS((B63-C63)/_xlfn.STDEV.S(B:B))</f>
        <v>0.132479011490458</v>
      </c>
      <c r="E63" s="10" t="str">
        <f aca="false">IF(D63&gt;L$5,"Outlier","")</f>
        <v/>
      </c>
      <c r="F63" s="10" t="n">
        <f aca="false">'Solutions&amp;Grade'!H64</f>
        <v>14.4012465048028</v>
      </c>
    </row>
    <row r="64" customFormat="false" ht="12.75" hidden="false" customHeight="true" outlineLevel="0" collapsed="false">
      <c r="A64" s="10" t="n">
        <f aca="false">'Solutions&amp;Grade'!G65</f>
        <v>18.9</v>
      </c>
      <c r="B64" s="10" t="n">
        <f aca="false">'Solutions&amp;Grade'!H65</f>
        <v>-11.0814361410703</v>
      </c>
      <c r="C64" s="13" t="n">
        <f aca="false">L$2*A64+L$3</f>
        <v>8.07579006005623</v>
      </c>
      <c r="D64" s="10" t="n">
        <f aca="false">ABS((B64-C64)/_xlfn.STDEV.S(B:B))</f>
        <v>0.396617380676122</v>
      </c>
      <c r="E64" s="10" t="str">
        <f aca="false">IF(D64&gt;L$5,"Outlier","")</f>
        <v/>
      </c>
      <c r="F64" s="10" t="n">
        <f aca="false">'Solutions&amp;Grade'!H65</f>
        <v>-11.0814361410703</v>
      </c>
    </row>
    <row r="65" customFormat="false" ht="12.75" hidden="false" customHeight="true" outlineLevel="0" collapsed="false">
      <c r="A65" s="10" t="n">
        <f aca="false">'Solutions&amp;Grade'!G66</f>
        <v>19.2</v>
      </c>
      <c r="B65" s="10" t="n">
        <f aca="false">'Solutions&amp;Grade'!H66</f>
        <v>28.2707986170434</v>
      </c>
      <c r="C65" s="13" t="n">
        <f aca="false">L$2*A65+L$3</f>
        <v>8.14927252640297</v>
      </c>
      <c r="D65" s="10" t="n">
        <f aca="false">ABS((B65-C65)/_xlfn.STDEV.S(B:B))</f>
        <v>0.416581549410674</v>
      </c>
      <c r="E65" s="10" t="str">
        <f aca="false">IF(D65&gt;L$5,"Outlier","")</f>
        <v/>
      </c>
      <c r="F65" s="10" t="n">
        <f aca="false">'Solutions&amp;Grade'!H66</f>
        <v>28.2707986170434</v>
      </c>
    </row>
    <row r="66" customFormat="false" ht="12.75" hidden="false" customHeight="true" outlineLevel="0" collapsed="false">
      <c r="A66" s="10" t="n">
        <f aca="false">'Solutions&amp;Grade'!G67</f>
        <v>19.5</v>
      </c>
      <c r="B66" s="10" t="n">
        <f aca="false">'Solutions&amp;Grade'!H67</f>
        <v>-20.4798704713352</v>
      </c>
      <c r="C66" s="13" t="n">
        <f aca="false">L$2*A66+L$3</f>
        <v>8.2227549927497</v>
      </c>
      <c r="D66" s="10" t="n">
        <f aca="false">ABS((B66-C66)/_xlfn.STDEV.S(B:B))</f>
        <v>0.594238435699197</v>
      </c>
      <c r="E66" s="10" t="str">
        <f aca="false">IF(D66&gt;L$5,"Outlier","")</f>
        <v/>
      </c>
      <c r="F66" s="10" t="n">
        <f aca="false">'Solutions&amp;Grade'!H67</f>
        <v>-20.4798704713352</v>
      </c>
    </row>
    <row r="67" customFormat="false" ht="12.75" hidden="false" customHeight="true" outlineLevel="0" collapsed="false">
      <c r="A67" s="10" t="n">
        <f aca="false">'Solutions&amp;Grade'!G68</f>
        <v>19.8</v>
      </c>
      <c r="B67" s="10" t="n">
        <f aca="false">'Solutions&amp;Grade'!H68</f>
        <v>-693.30983583627</v>
      </c>
      <c r="C67" s="13" t="n">
        <f aca="false">L$2*A67+L$3</f>
        <v>8.29623745909644</v>
      </c>
      <c r="D67" s="10" t="n">
        <f aca="false">ABS((B67-C67)/_xlfn.STDEV.S(B:B))</f>
        <v>14.5255456158107</v>
      </c>
      <c r="E67" s="10" t="str">
        <f aca="false">IF(D67&gt;L$5,"Outlier","")</f>
        <v>Outlier</v>
      </c>
    </row>
    <row r="68" customFormat="false" ht="12.75" hidden="false" customHeight="true" outlineLevel="0" collapsed="false">
      <c r="A68" s="10" t="n">
        <f aca="false">'Solutions&amp;Grade'!G69</f>
        <v>20.1</v>
      </c>
      <c r="B68" s="10" t="n">
        <f aca="false">'Solutions&amp;Grade'!H69</f>
        <v>11.5560112585612</v>
      </c>
      <c r="C68" s="13" t="n">
        <f aca="false">L$2*A68+L$3</f>
        <v>8.36971992544317</v>
      </c>
      <c r="D68" s="10" t="n">
        <f aca="false">ABS((B68-C68)/_xlfn.STDEV.S(B:B))</f>
        <v>0.0659666754124345</v>
      </c>
      <c r="E68" s="10" t="str">
        <f aca="false">IF(D68&gt;L$5,"Outlier","")</f>
        <v/>
      </c>
      <c r="F68" s="10" t="n">
        <f aca="false">'Solutions&amp;Grade'!H69</f>
        <v>11.5560112585612</v>
      </c>
    </row>
    <row r="69" customFormat="false" ht="12.75" hidden="false" customHeight="true" outlineLevel="0" collapsed="false">
      <c r="A69" s="10" t="n">
        <f aca="false">'Solutions&amp;Grade'!G70</f>
        <v>20.4</v>
      </c>
      <c r="B69" s="10" t="n">
        <f aca="false">'Solutions&amp;Grade'!H70</f>
        <v>12.8123033427893</v>
      </c>
      <c r="C69" s="13" t="n">
        <f aca="false">L$2*A69+L$3</f>
        <v>8.44320239178991</v>
      </c>
      <c r="D69" s="10" t="n">
        <f aca="false">ABS((B69-C69)/_xlfn.STDEV.S(B:B))</f>
        <v>0.0904547118096371</v>
      </c>
      <c r="E69" s="10" t="str">
        <f aca="false">IF(D69&gt;L$5,"Outlier","")</f>
        <v/>
      </c>
      <c r="F69" s="10" t="n">
        <f aca="false">'Solutions&amp;Grade'!H70</f>
        <v>12.8123033427893</v>
      </c>
    </row>
    <row r="70" customFormat="false" ht="12.75" hidden="false" customHeight="true" outlineLevel="0" collapsed="false">
      <c r="A70" s="10" t="n">
        <f aca="false">'Solutions&amp;Grade'!G71</f>
        <v>20.7</v>
      </c>
      <c r="B70" s="10" t="n">
        <f aca="false">'Solutions&amp;Grade'!H71</f>
        <v>24.5950109238236</v>
      </c>
      <c r="C70" s="13" t="n">
        <f aca="false">L$2*A70+L$3</f>
        <v>8.51668485813665</v>
      </c>
      <c r="D70" s="10" t="n">
        <f aca="false">ABS((B70-C70)/_xlfn.STDEV.S(B:B))</f>
        <v>0.332874055089164</v>
      </c>
      <c r="E70" s="10" t="str">
        <f aca="false">IF(D70&gt;L$5,"Outlier","")</f>
        <v/>
      </c>
      <c r="F70" s="10" t="n">
        <f aca="false">'Solutions&amp;Grade'!H71</f>
        <v>24.5950109238236</v>
      </c>
    </row>
    <row r="71" customFormat="false" ht="12.75" hidden="false" customHeight="true" outlineLevel="0" collapsed="false">
      <c r="A71" s="10" t="n">
        <f aca="false">'Solutions&amp;Grade'!G72</f>
        <v>21</v>
      </c>
      <c r="B71" s="10" t="n">
        <f aca="false">'Solutions&amp;Grade'!H72</f>
        <v>-2.99148507213007</v>
      </c>
      <c r="C71" s="13" t="n">
        <f aca="false">L$2*A71+L$3</f>
        <v>8.59016732448339</v>
      </c>
      <c r="D71" s="10" t="n">
        <f aca="false">ABS((B71-C71)/_xlfn.STDEV.S(B:B))</f>
        <v>0.239778169825861</v>
      </c>
      <c r="E71" s="10" t="str">
        <f aca="false">IF(D71&gt;L$5,"Outlier","")</f>
        <v/>
      </c>
      <c r="F71" s="10" t="n">
        <f aca="false">'Solutions&amp;Grade'!H72</f>
        <v>-2.99148507213007</v>
      </c>
    </row>
    <row r="72" customFormat="false" ht="12.75" hidden="false" customHeight="true" outlineLevel="0" collapsed="false">
      <c r="A72" s="10" t="n">
        <f aca="false">'Solutions&amp;Grade'!G73</f>
        <v>21.3</v>
      </c>
      <c r="B72" s="10" t="n">
        <f aca="false">'Solutions&amp;Grade'!H73</f>
        <v>11.615264544893</v>
      </c>
      <c r="C72" s="13" t="n">
        <f aca="false">L$2*A72+L$3</f>
        <v>8.66364979083012</v>
      </c>
      <c r="D72" s="10" t="n">
        <f aca="false">ABS((B72-C72)/_xlfn.STDEV.S(B:B))</f>
        <v>0.0611081009448317</v>
      </c>
      <c r="E72" s="10" t="str">
        <f aca="false">IF(D72&gt;L$5,"Outlier","")</f>
        <v/>
      </c>
      <c r="F72" s="10" t="n">
        <f aca="false">'Solutions&amp;Grade'!H73</f>
        <v>11.615264544893</v>
      </c>
    </row>
    <row r="73" customFormat="false" ht="12.75" hidden="false" customHeight="true" outlineLevel="0" collapsed="false">
      <c r="A73" s="10" t="n">
        <f aca="false">'Solutions&amp;Grade'!G74</f>
        <v>21.6</v>
      </c>
      <c r="B73" s="10" t="n">
        <f aca="false">'Solutions&amp;Grade'!H74</f>
        <v>8.49567553792673</v>
      </c>
      <c r="C73" s="13" t="n">
        <f aca="false">L$2*A73+L$3</f>
        <v>8.73713225717686</v>
      </c>
      <c r="D73" s="10" t="n">
        <f aca="false">ABS((B73-C73)/_xlfn.STDEV.S(B:B))</f>
        <v>0.004998945595266</v>
      </c>
      <c r="E73" s="10" t="str">
        <f aca="false">IF(D73&gt;L$5,"Outlier","")</f>
        <v/>
      </c>
      <c r="F73" s="10" t="n">
        <f aca="false">'Solutions&amp;Grade'!H74</f>
        <v>8.49567553792673</v>
      </c>
    </row>
    <row r="74" customFormat="false" ht="12.75" hidden="false" customHeight="true" outlineLevel="0" collapsed="false">
      <c r="A74" s="10" t="n">
        <f aca="false">'Solutions&amp;Grade'!G75</f>
        <v>21.9</v>
      </c>
      <c r="B74" s="10" t="n">
        <f aca="false">'Solutions&amp;Grade'!H75</f>
        <v>11.4618074246198</v>
      </c>
      <c r="C74" s="13" t="n">
        <f aca="false">L$2*A74+L$3</f>
        <v>8.81061472352359</v>
      </c>
      <c r="D74" s="10" t="n">
        <f aca="false">ABS((B74-C74)/_xlfn.STDEV.S(B:B))</f>
        <v>0.0548883796504212</v>
      </c>
      <c r="E74" s="10" t="str">
        <f aca="false">IF(D74&gt;L$5,"Outlier","")</f>
        <v/>
      </c>
      <c r="F74" s="10" t="n">
        <f aca="false">'Solutions&amp;Grade'!H75</f>
        <v>11.4618074246198</v>
      </c>
    </row>
    <row r="75" customFormat="false" ht="12.75" hidden="false" customHeight="true" outlineLevel="0" collapsed="false">
      <c r="A75" s="10" t="n">
        <f aca="false">'Solutions&amp;Grade'!G76</f>
        <v>22.2</v>
      </c>
      <c r="B75" s="10" t="n">
        <f aca="false">'Solutions&amp;Grade'!H76</f>
        <v>32.4921647628167</v>
      </c>
      <c r="C75" s="13" t="n">
        <f aca="false">L$2*A75+L$3</f>
        <v>8.88409718987033</v>
      </c>
      <c r="D75" s="10" t="n">
        <f aca="false">ABS((B75-C75)/_xlfn.STDEV.S(B:B))</f>
        <v>0.48876438714579</v>
      </c>
      <c r="E75" s="10" t="str">
        <f aca="false">IF(D75&gt;L$5,"Outlier","")</f>
        <v/>
      </c>
      <c r="F75" s="10" t="n">
        <f aca="false">'Solutions&amp;Grade'!H76</f>
        <v>32.4921647628167</v>
      </c>
    </row>
    <row r="76" customFormat="false" ht="12.75" hidden="false" customHeight="true" outlineLevel="0" collapsed="false">
      <c r="A76" s="10" t="n">
        <f aca="false">'Solutions&amp;Grade'!G77</f>
        <v>22.5</v>
      </c>
      <c r="B76" s="10" t="n">
        <f aca="false">'Solutions&amp;Grade'!H77</f>
        <v>12.0496759305668</v>
      </c>
      <c r="C76" s="13" t="n">
        <f aca="false">L$2*A76+L$3</f>
        <v>8.95757965621707</v>
      </c>
      <c r="D76" s="10" t="n">
        <f aca="false">ABS((B76-C76)/_xlfn.STDEV.S(B:B))</f>
        <v>0.0640165289199784</v>
      </c>
      <c r="E76" s="10" t="str">
        <f aca="false">IF(D76&gt;L$5,"Outlier","")</f>
        <v/>
      </c>
      <c r="F76" s="10" t="n">
        <f aca="false">'Solutions&amp;Grade'!H77</f>
        <v>12.0496759305668</v>
      </c>
    </row>
    <row r="77" customFormat="false" ht="12.75" hidden="false" customHeight="true" outlineLevel="0" collapsed="false">
      <c r="A77" s="10" t="n">
        <f aca="false">'Solutions&amp;Grade'!G78</f>
        <v>22.8</v>
      </c>
      <c r="B77" s="10" t="n">
        <f aca="false">'Solutions&amp;Grade'!H78</f>
        <v>14.0589699948583</v>
      </c>
      <c r="C77" s="13" t="n">
        <f aca="false">L$2*A77+L$3</f>
        <v>9.0310621225638</v>
      </c>
      <c r="D77" s="10" t="n">
        <f aca="false">ABS((B77-C77)/_xlfn.STDEV.S(B:B))</f>
        <v>0.104094174681355</v>
      </c>
      <c r="E77" s="10" t="str">
        <f aca="false">IF(D77&gt;L$5,"Outlier","")</f>
        <v/>
      </c>
      <c r="F77" s="10" t="n">
        <f aca="false">'Solutions&amp;Grade'!H78</f>
        <v>14.0589699948583</v>
      </c>
    </row>
    <row r="78" customFormat="false" ht="12.75" hidden="false" customHeight="true" outlineLevel="0" collapsed="false">
      <c r="A78" s="10" t="n">
        <f aca="false">'Solutions&amp;Grade'!G79</f>
        <v>23.1</v>
      </c>
      <c r="B78" s="10" t="n">
        <f aca="false">'Solutions&amp;Grade'!H79</f>
        <v>11.8072210674856</v>
      </c>
      <c r="C78" s="13" t="n">
        <f aca="false">L$2*A78+L$3</f>
        <v>9.10454458891054</v>
      </c>
      <c r="D78" s="10" t="n">
        <f aca="false">ABS((B78-C78)/_xlfn.STDEV.S(B:B))</f>
        <v>0.0559542626105428</v>
      </c>
      <c r="E78" s="10" t="str">
        <f aca="false">IF(D78&gt;L$5,"Outlier","")</f>
        <v/>
      </c>
      <c r="F78" s="10" t="n">
        <f aca="false">'Solutions&amp;Grade'!H79</f>
        <v>11.8072210674856</v>
      </c>
    </row>
    <row r="79" customFormat="false" ht="12.75" hidden="false" customHeight="true" outlineLevel="0" collapsed="false">
      <c r="A79" s="10" t="n">
        <f aca="false">'Solutions&amp;Grade'!G80</f>
        <v>23.4</v>
      </c>
      <c r="B79" s="10" t="n">
        <f aca="false">'Solutions&amp;Grade'!H80</f>
        <v>18.3468772782353</v>
      </c>
      <c r="C79" s="13" t="n">
        <f aca="false">L$2*A79+L$3</f>
        <v>9.17802705525728</v>
      </c>
      <c r="D79" s="10" t="n">
        <f aca="false">ABS((B79-C79)/_xlfn.STDEV.S(B:B))</f>
        <v>0.189825255549542</v>
      </c>
      <c r="E79" s="10" t="str">
        <f aca="false">IF(D79&gt;L$5,"Outlier","")</f>
        <v/>
      </c>
      <c r="F79" s="10" t="n">
        <f aca="false">'Solutions&amp;Grade'!H80</f>
        <v>18.3468772782353</v>
      </c>
    </row>
    <row r="80" customFormat="false" ht="12.75" hidden="false" customHeight="true" outlineLevel="0" collapsed="false">
      <c r="A80" s="10" t="n">
        <f aca="false">'Solutions&amp;Grade'!G81</f>
        <v>23.7</v>
      </c>
      <c r="B80" s="10" t="n">
        <f aca="false">'Solutions&amp;Grade'!H81</f>
        <v>13.9474199627874</v>
      </c>
      <c r="C80" s="13" t="n">
        <f aca="false">L$2*A80+L$3</f>
        <v>9.25150952160401</v>
      </c>
      <c r="D80" s="10" t="n">
        <f aca="false">ABS((B80-C80)/_xlfn.STDEV.S(B:B))</f>
        <v>0.09722073955374</v>
      </c>
      <c r="E80" s="10" t="str">
        <f aca="false">IF(D80&gt;L$5,"Outlier","")</f>
        <v/>
      </c>
      <c r="F80" s="10" t="n">
        <f aca="false">'Solutions&amp;Grade'!H81</f>
        <v>13.9474199627874</v>
      </c>
    </row>
    <row r="81" customFormat="false" ht="12.75" hidden="false" customHeight="true" outlineLevel="0" collapsed="false">
      <c r="A81" s="10" t="n">
        <f aca="false">'Solutions&amp;Grade'!G82</f>
        <v>24</v>
      </c>
      <c r="B81" s="10" t="n">
        <f aca="false">'Solutions&amp;Grade'!H82</f>
        <v>25.8023848482258</v>
      </c>
      <c r="C81" s="13" t="n">
        <f aca="false">L$2*A81+L$3</f>
        <v>9.32499198795075</v>
      </c>
      <c r="D81" s="10" t="n">
        <f aca="false">ABS((B81-C81)/_xlfn.STDEV.S(B:B))</f>
        <v>0.341136045897366</v>
      </c>
      <c r="E81" s="10" t="str">
        <f aca="false">IF(D81&gt;L$5,"Outlier","")</f>
        <v/>
      </c>
      <c r="F81" s="10" t="n">
        <f aca="false">'Solutions&amp;Grade'!H82</f>
        <v>25.8023848482258</v>
      </c>
    </row>
    <row r="82" customFormat="false" ht="12.75" hidden="false" customHeight="true" outlineLevel="0" collapsed="false">
      <c r="A82" s="10" t="n">
        <f aca="false">'Solutions&amp;Grade'!G83</f>
        <v>24.3</v>
      </c>
      <c r="B82" s="10" t="n">
        <f aca="false">'Solutions&amp;Grade'!H83</f>
        <v>22.2358528560199</v>
      </c>
      <c r="C82" s="13" t="n">
        <f aca="false">L$2*A82+L$3</f>
        <v>9.39847445429749</v>
      </c>
      <c r="D82" s="10" t="n">
        <f aca="false">ABS((B82-C82)/_xlfn.STDEV.S(B:B))</f>
        <v>0.265775814462114</v>
      </c>
      <c r="E82" s="10" t="str">
        <f aca="false">IF(D82&gt;L$5,"Outlier","")</f>
        <v/>
      </c>
      <c r="F82" s="10" t="n">
        <f aca="false">'Solutions&amp;Grade'!H83</f>
        <v>22.2358528560199</v>
      </c>
    </row>
    <row r="83" customFormat="false" ht="12.75" hidden="false" customHeight="true" outlineLevel="0" collapsed="false">
      <c r="A83" s="10" t="n">
        <f aca="false">'Solutions&amp;Grade'!G84</f>
        <v>24.6</v>
      </c>
      <c r="B83" s="10" t="n">
        <f aca="false">'Solutions&amp;Grade'!H84</f>
        <v>2.24559377542909</v>
      </c>
      <c r="C83" s="13" t="n">
        <f aca="false">L$2*A83+L$3</f>
        <v>9.47195692064422</v>
      </c>
      <c r="D83" s="10" t="n">
        <f aca="false">ABS((B83-C83)/_xlfn.STDEV.S(B:B))</f>
        <v>0.149609405473385</v>
      </c>
      <c r="E83" s="10" t="str">
        <f aca="false">IF(D83&gt;L$5,"Outlier","")</f>
        <v/>
      </c>
      <c r="F83" s="10" t="n">
        <f aca="false">'Solutions&amp;Grade'!H84</f>
        <v>2.24559377542909</v>
      </c>
    </row>
    <row r="84" customFormat="false" ht="12.75" hidden="false" customHeight="true" outlineLevel="0" collapsed="false">
      <c r="A84" s="10" t="n">
        <f aca="false">'Solutions&amp;Grade'!G85</f>
        <v>24.9</v>
      </c>
      <c r="B84" s="10" t="n">
        <f aca="false">'Solutions&amp;Grade'!H85</f>
        <v>5.42642389361543</v>
      </c>
      <c r="C84" s="13" t="n">
        <f aca="false">L$2*A84+L$3</f>
        <v>9.54543938699096</v>
      </c>
      <c r="D84" s="10" t="n">
        <f aca="false">ABS((B84-C84)/_xlfn.STDEV.S(B:B))</f>
        <v>0.0852771230446137</v>
      </c>
      <c r="E84" s="10" t="str">
        <f aca="false">IF(D84&gt;L$5,"Outlier","")</f>
        <v/>
      </c>
      <c r="F84" s="10" t="n">
        <f aca="false">'Solutions&amp;Grade'!H85</f>
        <v>5.42642389361543</v>
      </c>
    </row>
    <row r="85" customFormat="false" ht="12.75" hidden="false" customHeight="true" outlineLevel="0" collapsed="false">
      <c r="A85" s="10" t="n">
        <f aca="false">'Solutions&amp;Grade'!G86</f>
        <v>25.2</v>
      </c>
      <c r="B85" s="10" t="n">
        <f aca="false">'Solutions&amp;Grade'!H86</f>
        <v>-1.98393233885831</v>
      </c>
      <c r="C85" s="13" t="n">
        <f aca="false">L$2*A85+L$3</f>
        <v>9.6189218533377</v>
      </c>
      <c r="D85" s="10" t="n">
        <f aca="false">ABS((B85-C85)/_xlfn.STDEV.S(B:B))</f>
        <v>0.24021711649493</v>
      </c>
      <c r="E85" s="10" t="str">
        <f aca="false">IF(D85&gt;L$5,"Outlier","")</f>
        <v/>
      </c>
      <c r="F85" s="10" t="n">
        <f aca="false">'Solutions&amp;Grade'!H86</f>
        <v>-1.98393233885831</v>
      </c>
    </row>
    <row r="86" customFormat="false" ht="12.75" hidden="false" customHeight="true" outlineLevel="0" collapsed="false">
      <c r="A86" s="10" t="n">
        <f aca="false">'Solutions&amp;Grade'!G87</f>
        <v>25.5</v>
      </c>
      <c r="B86" s="10" t="n">
        <f aca="false">'Solutions&amp;Grade'!H87</f>
        <v>16.1747846762669</v>
      </c>
      <c r="C86" s="13" t="n">
        <f aca="false">L$2*A86+L$3</f>
        <v>9.69240431968443</v>
      </c>
      <c r="D86" s="10" t="n">
        <f aca="false">ABS((B86-C86)/_xlfn.STDEV.S(B:B))</f>
        <v>0.134206522937172</v>
      </c>
      <c r="E86" s="10" t="str">
        <f aca="false">IF(D86&gt;L$5,"Outlier","")</f>
        <v/>
      </c>
      <c r="F86" s="10" t="n">
        <f aca="false">'Solutions&amp;Grade'!H87</f>
        <v>16.1747846762669</v>
      </c>
    </row>
    <row r="87" customFormat="false" ht="12.75" hidden="false" customHeight="true" outlineLevel="0" collapsed="false">
      <c r="A87" s="10" t="n">
        <f aca="false">'Solutions&amp;Grade'!G88</f>
        <v>25.8</v>
      </c>
      <c r="B87" s="10" t="n">
        <f aca="false">'Solutions&amp;Grade'!H88</f>
        <v>16.6582570660144</v>
      </c>
      <c r="C87" s="13" t="n">
        <f aca="false">L$2*A87+L$3</f>
        <v>9.76588678603117</v>
      </c>
      <c r="D87" s="10" t="n">
        <f aca="false">ABS((B87-C87)/_xlfn.STDEV.S(B:B))</f>
        <v>0.14269465831834</v>
      </c>
      <c r="E87" s="10" t="str">
        <f aca="false">IF(D87&gt;L$5,"Outlier","")</f>
        <v/>
      </c>
      <c r="F87" s="10" t="n">
        <f aca="false">'Solutions&amp;Grade'!H88</f>
        <v>16.6582570660144</v>
      </c>
    </row>
    <row r="88" customFormat="false" ht="12.75" hidden="false" customHeight="true" outlineLevel="0" collapsed="false">
      <c r="A88" s="10" t="n">
        <f aca="false">'Solutions&amp;Grade'!G89</f>
        <v>26.1</v>
      </c>
      <c r="B88" s="10" t="n">
        <f aca="false">'Solutions&amp;Grade'!H89</f>
        <v>3.43340359002663</v>
      </c>
      <c r="C88" s="13" t="n">
        <f aca="false">L$2*A88+L$3</f>
        <v>9.83936925237791</v>
      </c>
      <c r="D88" s="10" t="n">
        <f aca="false">ABS((B88-C88)/_xlfn.STDEV.S(B:B))</f>
        <v>0.132624488275528</v>
      </c>
      <c r="E88" s="10" t="str">
        <f aca="false">IF(D88&gt;L$5,"Outlier","")</f>
        <v/>
      </c>
      <c r="F88" s="10" t="n">
        <f aca="false">'Solutions&amp;Grade'!H89</f>
        <v>3.43340359002663</v>
      </c>
    </row>
    <row r="89" customFormat="false" ht="12.75" hidden="false" customHeight="true" outlineLevel="0" collapsed="false">
      <c r="A89" s="10" t="n">
        <f aca="false">'Solutions&amp;Grade'!G90</f>
        <v>26.4</v>
      </c>
      <c r="B89" s="10" t="n">
        <f aca="false">'Solutions&amp;Grade'!H90</f>
        <v>23.2820381465218</v>
      </c>
      <c r="C89" s="13" t="n">
        <f aca="false">L$2*A89+L$3</f>
        <v>9.91285171872464</v>
      </c>
      <c r="D89" s="10" t="n">
        <f aca="false">ABS((B89-C89)/_xlfn.STDEV.S(B:B))</f>
        <v>0.276785983894258</v>
      </c>
      <c r="E89" s="10" t="str">
        <f aca="false">IF(D89&gt;L$5,"Outlier","")</f>
        <v/>
      </c>
      <c r="F89" s="10" t="n">
        <f aca="false">'Solutions&amp;Grade'!H90</f>
        <v>23.2820381465218</v>
      </c>
    </row>
    <row r="90" customFormat="false" ht="12.75" hidden="false" customHeight="true" outlineLevel="0" collapsed="false">
      <c r="A90" s="10" t="n">
        <f aca="false">'Solutions&amp;Grade'!G91</f>
        <v>26.7</v>
      </c>
      <c r="B90" s="10" t="n">
        <f aca="false">'Solutions&amp;Grade'!H91</f>
        <v>18.2134499171672</v>
      </c>
      <c r="C90" s="13" t="n">
        <f aca="false">L$2*A90+L$3</f>
        <v>9.98633418507138</v>
      </c>
      <c r="D90" s="10" t="n">
        <f aca="false">ABS((B90-C90)/_xlfn.STDEV.S(B:B))</f>
        <v>0.170328264537132</v>
      </c>
      <c r="E90" s="10" t="str">
        <f aca="false">IF(D90&gt;L$5,"Outlier","")</f>
        <v/>
      </c>
      <c r="F90" s="10" t="n">
        <f aca="false">'Solutions&amp;Grade'!H91</f>
        <v>18.2134499171672</v>
      </c>
    </row>
    <row r="91" customFormat="false" ht="12.75" hidden="false" customHeight="true" outlineLevel="0" collapsed="false">
      <c r="A91" s="10" t="n">
        <f aca="false">'Solutions&amp;Grade'!G92</f>
        <v>27</v>
      </c>
      <c r="B91" s="10" t="n">
        <f aca="false">'Solutions&amp;Grade'!H92</f>
        <v>-1.99533205281899</v>
      </c>
      <c r="C91" s="13" t="n">
        <f aca="false">L$2*A91+L$3</f>
        <v>10.0598166514181</v>
      </c>
      <c r="D91" s="10" t="n">
        <f aca="false">ABS((B91-C91)/_xlfn.STDEV.S(B:B))</f>
        <v>0.249581095537438</v>
      </c>
      <c r="E91" s="10" t="str">
        <f aca="false">IF(D91&gt;L$5,"Outlier","")</f>
        <v/>
      </c>
      <c r="F91" s="10" t="n">
        <f aca="false">'Solutions&amp;Grade'!H92</f>
        <v>-1.99533205281899</v>
      </c>
    </row>
    <row r="92" customFormat="false" ht="12.75" hidden="false" customHeight="true" outlineLevel="0" collapsed="false">
      <c r="A92" s="10" t="n">
        <f aca="false">'Solutions&amp;Grade'!G93</f>
        <v>27.3</v>
      </c>
      <c r="B92" s="10" t="n">
        <f aca="false">'Solutions&amp;Grade'!H93</f>
        <v>26.2757890050893</v>
      </c>
      <c r="C92" s="13" t="n">
        <f aca="false">L$2*A92+L$3</f>
        <v>10.1332991177649</v>
      </c>
      <c r="D92" s="10" t="n">
        <f aca="false">ABS((B92-C92)/_xlfn.STDEV.S(B:B))</f>
        <v>0.334202456529167</v>
      </c>
      <c r="E92" s="10" t="str">
        <f aca="false">IF(D92&gt;L$5,"Outlier","")</f>
        <v/>
      </c>
      <c r="F92" s="10" t="n">
        <f aca="false">'Solutions&amp;Grade'!H93</f>
        <v>26.2757890050893</v>
      </c>
    </row>
    <row r="93" customFormat="false" ht="12.75" hidden="false" customHeight="true" outlineLevel="0" collapsed="false">
      <c r="A93" s="10" t="n">
        <f aca="false">'Solutions&amp;Grade'!G94</f>
        <v>27.6</v>
      </c>
      <c r="B93" s="10" t="n">
        <f aca="false">'Solutions&amp;Grade'!H94</f>
        <v>28.3764901428223</v>
      </c>
      <c r="C93" s="13" t="n">
        <f aca="false">L$2*A93+L$3</f>
        <v>10.2067815841116</v>
      </c>
      <c r="D93" s="10" t="n">
        <f aca="false">ABS((B93-C93)/_xlfn.STDEV.S(B:B))</f>
        <v>0.376172528347584</v>
      </c>
      <c r="E93" s="10" t="str">
        <f aca="false">IF(D93&gt;L$5,"Outlier","")</f>
        <v/>
      </c>
      <c r="F93" s="10" t="n">
        <f aca="false">'Solutions&amp;Grade'!H94</f>
        <v>28.3764901428223</v>
      </c>
    </row>
    <row r="94" customFormat="false" ht="12.75" hidden="false" customHeight="true" outlineLevel="0" collapsed="false">
      <c r="A94" s="10" t="n">
        <f aca="false">'Solutions&amp;Grade'!G95</f>
        <v>27.9</v>
      </c>
      <c r="B94" s="10" t="n">
        <f aca="false">'Solutions&amp;Grade'!H95</f>
        <v>20.6377766139347</v>
      </c>
      <c r="C94" s="13" t="n">
        <f aca="false">L$2*A94+L$3</f>
        <v>10.2802640504583</v>
      </c>
      <c r="D94" s="10" t="n">
        <f aca="false">ABS((B94-C94)/_xlfn.STDEV.S(B:B))</f>
        <v>0.214434462490423</v>
      </c>
      <c r="E94" s="10" t="str">
        <f aca="false">IF(D94&gt;L$5,"Outlier","")</f>
        <v/>
      </c>
      <c r="F94" s="10" t="n">
        <f aca="false">'Solutions&amp;Grade'!H95</f>
        <v>20.6377766139347</v>
      </c>
    </row>
    <row r="95" customFormat="false" ht="12.75" hidden="false" customHeight="true" outlineLevel="0" collapsed="false">
      <c r="A95" s="10" t="n">
        <f aca="false">'Solutions&amp;Grade'!G96</f>
        <v>28.2</v>
      </c>
      <c r="B95" s="10" t="n">
        <f aca="false">'Solutions&amp;Grade'!H96</f>
        <v>-4.87506387871783</v>
      </c>
      <c r="C95" s="13" t="n">
        <f aca="false">L$2*A95+L$3</f>
        <v>10.3537465168051</v>
      </c>
      <c r="D95" s="10" t="n">
        <f aca="false">ABS((B95-C95)/_xlfn.STDEV.S(B:B))</f>
        <v>0.315286295963369</v>
      </c>
      <c r="E95" s="10" t="str">
        <f aca="false">IF(D95&gt;L$5,"Outlier","")</f>
        <v/>
      </c>
      <c r="F95" s="10" t="n">
        <f aca="false">'Solutions&amp;Grade'!H96</f>
        <v>-4.87506387871783</v>
      </c>
    </row>
    <row r="96" customFormat="false" ht="12.75" hidden="false" customHeight="true" outlineLevel="0" collapsed="false">
      <c r="A96" s="10" t="n">
        <f aca="false">'Solutions&amp;Grade'!G97</f>
        <v>28.5</v>
      </c>
      <c r="B96" s="10" t="n">
        <f aca="false">'Solutions&amp;Grade'!H97</f>
        <v>25.7008428216314</v>
      </c>
      <c r="C96" s="13" t="n">
        <f aca="false">L$2*A96+L$3</f>
        <v>10.4272289831518</v>
      </c>
      <c r="D96" s="10" t="n">
        <f aca="false">ABS((B96-C96)/_xlfn.STDEV.S(B:B))</f>
        <v>0.316213874100423</v>
      </c>
      <c r="E96" s="10" t="str">
        <f aca="false">IF(D96&gt;L$5,"Outlier","")</f>
        <v/>
      </c>
      <c r="F96" s="10" t="n">
        <f aca="false">'Solutions&amp;Grade'!H97</f>
        <v>25.7008428216314</v>
      </c>
    </row>
    <row r="97" customFormat="false" ht="12.75" hidden="false" customHeight="true" outlineLevel="0" collapsed="false">
      <c r="A97" s="10" t="n">
        <f aca="false">'Solutions&amp;Grade'!G98</f>
        <v>28.8</v>
      </c>
      <c r="B97" s="10" t="n">
        <f aca="false">'Solutions&amp;Grade'!H98</f>
        <v>10.3653139023563</v>
      </c>
      <c r="C97" s="13" t="n">
        <f aca="false">L$2*A97+L$3</f>
        <v>10.5007114494985</v>
      </c>
      <c r="D97" s="10" t="n">
        <f aca="false">ABS((B97-C97)/_xlfn.STDEV.S(B:B))</f>
        <v>0.00280317306554361</v>
      </c>
      <c r="E97" s="10" t="str">
        <f aca="false">IF(D97&gt;L$5,"Outlier","")</f>
        <v/>
      </c>
      <c r="F97" s="10" t="n">
        <f aca="false">'Solutions&amp;Grade'!H98</f>
        <v>10.3653139023563</v>
      </c>
    </row>
    <row r="98" customFormat="false" ht="12.75" hidden="false" customHeight="true" outlineLevel="0" collapsed="false">
      <c r="A98" s="10" t="n">
        <f aca="false">'Solutions&amp;Grade'!G99</f>
        <v>29.1</v>
      </c>
      <c r="B98" s="10" t="n">
        <f aca="false">'Solutions&amp;Grade'!H99</f>
        <v>6.56405395630031</v>
      </c>
      <c r="C98" s="13" t="n">
        <f aca="false">L$2*A98+L$3</f>
        <v>10.5741939158453</v>
      </c>
      <c r="D98" s="10" t="n">
        <f aca="false">ABS((B98-C98)/_xlfn.STDEV.S(B:B))</f>
        <v>0.0830230425950623</v>
      </c>
      <c r="E98" s="10" t="str">
        <f aca="false">IF(D98&gt;L$5,"Outlier","")</f>
        <v/>
      </c>
      <c r="F98" s="10" t="n">
        <f aca="false">'Solutions&amp;Grade'!H99</f>
        <v>6.56405395630031</v>
      </c>
    </row>
    <row r="99" customFormat="false" ht="12.75" hidden="false" customHeight="true" outlineLevel="0" collapsed="false">
      <c r="A99" s="10" t="n">
        <f aca="false">'Solutions&amp;Grade'!G100</f>
        <v>29.4</v>
      </c>
      <c r="B99" s="10" t="n">
        <f aca="false">'Solutions&amp;Grade'!H100</f>
        <v>-0.193065949419857</v>
      </c>
      <c r="C99" s="13" t="n">
        <f aca="false">L$2*A99+L$3</f>
        <v>10.647676382192</v>
      </c>
      <c r="D99" s="10" t="n">
        <f aca="false">ABS((B99-C99)/_xlfn.STDEV.S(B:B))</f>
        <v>0.224438902741348</v>
      </c>
      <c r="E99" s="10" t="str">
        <f aca="false">IF(D99&gt;L$5,"Outlier","")</f>
        <v/>
      </c>
      <c r="F99" s="10" t="n">
        <f aca="false">'Solutions&amp;Grade'!H100</f>
        <v>-0.193065949419857</v>
      </c>
    </row>
    <row r="100" customFormat="false" ht="12.75" hidden="false" customHeight="true" outlineLevel="0" collapsed="false">
      <c r="A100" s="10" t="n">
        <f aca="false">'Solutions&amp;Grade'!G101</f>
        <v>29.7</v>
      </c>
      <c r="B100" s="10" t="n">
        <f aca="false">'Solutions&amp;Grade'!H101</f>
        <v>16.2241956560978</v>
      </c>
      <c r="C100" s="13" t="n">
        <f aca="false">L$2*A100+L$3</f>
        <v>10.7211588485387</v>
      </c>
      <c r="D100" s="10" t="n">
        <f aca="false">ABS((B100-C100)/_xlfn.STDEV.S(B:B))</f>
        <v>0.11393090113693</v>
      </c>
      <c r="E100" s="10" t="str">
        <f aca="false">IF(D100&gt;L$5,"Outlier","")</f>
        <v/>
      </c>
      <c r="F100" s="10" t="n">
        <f aca="false">'Solutions&amp;Grade'!H101</f>
        <v>16.2241956560978</v>
      </c>
    </row>
    <row r="101" customFormat="false" ht="12.75" hidden="false" customHeight="true" outlineLevel="0" collapsed="false">
      <c r="A101" s="10" t="n">
        <f aca="false">'Solutions&amp;Grade'!G102</f>
        <v>30</v>
      </c>
      <c r="B101" s="10" t="n">
        <f aca="false">'Solutions&amp;Grade'!H102</f>
        <v>13.214520482665</v>
      </c>
      <c r="C101" s="13" t="n">
        <f aca="false">L$2*A101+L$3</f>
        <v>10.7946413148855</v>
      </c>
      <c r="D101" s="10" t="n">
        <f aca="false">ABS((B101-C101)/_xlfn.STDEV.S(B:B))</f>
        <v>0.0500994312538309</v>
      </c>
      <c r="E101" s="10" t="str">
        <f aca="false">IF(D101&gt;L$5,"Outlier","")</f>
        <v/>
      </c>
      <c r="F101" s="10" t="n">
        <f aca="false">'Solutions&amp;Grade'!H102</f>
        <v>13.214520482665</v>
      </c>
    </row>
    <row r="102" customFormat="false" ht="12.75" hidden="false" customHeight="true" outlineLevel="0" collapsed="false">
      <c r="A102" s="10" t="n">
        <f aca="false">'Solutions&amp;Grade'!G103</f>
        <v>30.3</v>
      </c>
      <c r="B102" s="10" t="n">
        <f aca="false">'Solutions&amp;Grade'!H103</f>
        <v>14.5163964874279</v>
      </c>
      <c r="C102" s="13" t="n">
        <f aca="false">L$2*A102+L$3</f>
        <v>10.8681237812322</v>
      </c>
      <c r="D102" s="10" t="n">
        <f aca="false">ABS((B102-C102)/_xlfn.STDEV.S(B:B))</f>
        <v>0.0755312042323972</v>
      </c>
      <c r="E102" s="10" t="str">
        <f aca="false">IF(D102&gt;L$5,"Outlier","")</f>
        <v/>
      </c>
      <c r="F102" s="10" t="n">
        <f aca="false">'Solutions&amp;Grade'!H103</f>
        <v>14.5163964874279</v>
      </c>
    </row>
    <row r="103" customFormat="false" ht="12.75" hidden="false" customHeight="true" outlineLevel="0" collapsed="false">
      <c r="A103" s="10" t="n">
        <f aca="false">'Solutions&amp;Grade'!G104</f>
        <v>30.6</v>
      </c>
      <c r="B103" s="10" t="n">
        <f aca="false">'Solutions&amp;Grade'!H104</f>
        <v>-2.51311203295426</v>
      </c>
      <c r="C103" s="13" t="n">
        <f aca="false">L$2*A103+L$3</f>
        <v>10.941606247579</v>
      </c>
      <c r="D103" s="10" t="n">
        <f aca="false">ABS((B103-C103)/_xlfn.STDEV.S(B:B))</f>
        <v>0.278556773623439</v>
      </c>
      <c r="E103" s="10" t="str">
        <f aca="false">IF(D103&gt;L$5,"Outlier","")</f>
        <v/>
      </c>
      <c r="F103" s="10" t="n">
        <f aca="false">'Solutions&amp;Grade'!H104</f>
        <v>-2.51311203295426</v>
      </c>
    </row>
    <row r="104" customFormat="false" ht="12.75" hidden="false" customHeight="true" outlineLevel="0" collapsed="false">
      <c r="A104" s="10" t="n">
        <f aca="false">'Solutions&amp;Grade'!G105</f>
        <v>30.9</v>
      </c>
      <c r="B104" s="10" t="n">
        <f aca="false">'Solutions&amp;Grade'!H105</f>
        <v>16.0040722868956</v>
      </c>
      <c r="C104" s="13" t="n">
        <f aca="false">L$2*A104+L$3</f>
        <v>11.0150887139257</v>
      </c>
      <c r="D104" s="10" t="n">
        <f aca="false">ABS((B104-C104)/_xlfn.STDEV.S(B:B))</f>
        <v>0.103288314089603</v>
      </c>
      <c r="E104" s="10" t="str">
        <f aca="false">IF(D104&gt;L$5,"Outlier","")</f>
        <v/>
      </c>
      <c r="F104" s="10" t="n">
        <f aca="false">'Solutions&amp;Grade'!H105</f>
        <v>16.0040722868956</v>
      </c>
    </row>
    <row r="105" customFormat="false" ht="12.75" hidden="false" customHeight="true" outlineLevel="0" collapsed="false">
      <c r="A105" s="10" t="n">
        <f aca="false">'Solutions&amp;Grade'!G106</f>
        <v>31.2</v>
      </c>
      <c r="B105" s="10" t="n">
        <f aca="false">'Solutions&amp;Grade'!H106</f>
        <v>23.4924227307213</v>
      </c>
      <c r="C105" s="13" t="n">
        <f aca="false">L$2*A105+L$3</f>
        <v>11.0885711802724</v>
      </c>
      <c r="D105" s="10" t="n">
        <f aca="false">ABS((B105-C105)/_xlfn.STDEV.S(B:B))</f>
        <v>0.256800387518794</v>
      </c>
      <c r="E105" s="10" t="str">
        <f aca="false">IF(D105&gt;L$5,"Outlier","")</f>
        <v/>
      </c>
      <c r="F105" s="10" t="n">
        <f aca="false">'Solutions&amp;Grade'!H106</f>
        <v>23.4924227307213</v>
      </c>
    </row>
    <row r="106" customFormat="false" ht="12.75" hidden="false" customHeight="true" outlineLevel="0" collapsed="false">
      <c r="A106" s="10" t="n">
        <f aca="false">'Solutions&amp;Grade'!G107</f>
        <v>31.5</v>
      </c>
      <c r="B106" s="10" t="n">
        <f aca="false">'Solutions&amp;Grade'!H107</f>
        <v>15.2729547522194</v>
      </c>
      <c r="C106" s="13" t="n">
        <f aca="false">L$2*A106+L$3</f>
        <v>11.1620536466192</v>
      </c>
      <c r="D106" s="10" t="n">
        <f aca="false">ABS((B106-C106)/_xlfn.STDEV.S(B:B))</f>
        <v>0.0851091286183102</v>
      </c>
      <c r="E106" s="10" t="str">
        <f aca="false">IF(D106&gt;L$5,"Outlier","")</f>
        <v/>
      </c>
      <c r="F106" s="10" t="n">
        <f aca="false">'Solutions&amp;Grade'!H107</f>
        <v>15.2729547522194</v>
      </c>
    </row>
    <row r="107" customFormat="false" ht="12.75" hidden="false" customHeight="true" outlineLevel="0" collapsed="false">
      <c r="A107" s="10" t="n">
        <f aca="false">'Solutions&amp;Grade'!G108</f>
        <v>31.8</v>
      </c>
      <c r="B107" s="10" t="n">
        <f aca="false">'Solutions&amp;Grade'!H108</f>
        <v>21.7395846079026</v>
      </c>
      <c r="C107" s="13" t="n">
        <f aca="false">L$2*A107+L$3</f>
        <v>11.2355361129659</v>
      </c>
      <c r="D107" s="10" t="n">
        <f aca="false">ABS((B107-C107)/_xlfn.STDEV.S(B:B))</f>
        <v>0.217468236623513</v>
      </c>
      <c r="E107" s="10" t="str">
        <f aca="false">IF(D107&gt;L$5,"Outlier","")</f>
        <v/>
      </c>
      <c r="F107" s="10" t="n">
        <f aca="false">'Solutions&amp;Grade'!H108</f>
        <v>21.7395846079026</v>
      </c>
    </row>
    <row r="108" customFormat="false" ht="12.75" hidden="false" customHeight="true" outlineLevel="0" collapsed="false">
      <c r="A108" s="10" t="n">
        <f aca="false">'Solutions&amp;Grade'!G109</f>
        <v>32.1</v>
      </c>
      <c r="B108" s="10" t="n">
        <f aca="false">'Solutions&amp;Grade'!H109</f>
        <v>-6.96090225062977</v>
      </c>
      <c r="C108" s="13" t="n">
        <f aca="false">L$2*A108+L$3</f>
        <v>11.3090185793126</v>
      </c>
      <c r="D108" s="10" t="n">
        <f aca="false">ABS((B108-C108)/_xlfn.STDEV.S(B:B))</f>
        <v>0.378247250862746</v>
      </c>
      <c r="E108" s="10" t="str">
        <f aca="false">IF(D108&gt;L$5,"Outlier","")</f>
        <v/>
      </c>
      <c r="F108" s="10" t="n">
        <f aca="false">'Solutions&amp;Grade'!H109</f>
        <v>-6.96090225062977</v>
      </c>
    </row>
    <row r="109" customFormat="false" ht="12.75" hidden="false" customHeight="true" outlineLevel="0" collapsed="false">
      <c r="A109" s="10" t="n">
        <f aca="false">'Solutions&amp;Grade'!G110</f>
        <v>32.4</v>
      </c>
      <c r="B109" s="10" t="n">
        <f aca="false">'Solutions&amp;Grade'!H110</f>
        <v>14.8657327572424</v>
      </c>
      <c r="C109" s="13" t="n">
        <f aca="false">L$2*A109+L$3</f>
        <v>11.3825010456594</v>
      </c>
      <c r="D109" s="10" t="n">
        <f aca="false">ABS((B109-C109)/_xlfn.STDEV.S(B:B))</f>
        <v>0.0721143146315632</v>
      </c>
      <c r="E109" s="10" t="str">
        <f aca="false">IF(D109&gt;L$5,"Outlier","")</f>
        <v/>
      </c>
      <c r="F109" s="10" t="n">
        <f aca="false">'Solutions&amp;Grade'!H110</f>
        <v>14.8657327572424</v>
      </c>
    </row>
    <row r="110" customFormat="false" ht="12.75" hidden="false" customHeight="true" outlineLevel="0" collapsed="false">
      <c r="A110" s="10" t="n">
        <f aca="false">'Solutions&amp;Grade'!G111</f>
        <v>32.7</v>
      </c>
      <c r="B110" s="10" t="n">
        <f aca="false">'Solutions&amp;Grade'!H111</f>
        <v>12.4713388399729</v>
      </c>
      <c r="C110" s="13" t="n">
        <f aca="false">L$2*A110+L$3</f>
        <v>11.4559835120061</v>
      </c>
      <c r="D110" s="10" t="n">
        <f aca="false">ABS((B110-C110)/_xlfn.STDEV.S(B:B))</f>
        <v>0.0210211836727204</v>
      </c>
      <c r="E110" s="10" t="str">
        <f aca="false">IF(D110&gt;L$5,"Outlier","")</f>
        <v/>
      </c>
      <c r="F110" s="10" t="n">
        <f aca="false">'Solutions&amp;Grade'!H111</f>
        <v>12.4713388399729</v>
      </c>
    </row>
    <row r="111" customFormat="false" ht="12.75" hidden="false" customHeight="true" outlineLevel="0" collapsed="false">
      <c r="A111" s="10" t="n">
        <f aca="false">'Solutions&amp;Grade'!G112</f>
        <v>33</v>
      </c>
      <c r="B111" s="10" t="n">
        <f aca="false">'Solutions&amp;Grade'!H112</f>
        <v>0.0176838553946856</v>
      </c>
      <c r="C111" s="13" t="n">
        <f aca="false">L$2*A111+L$3</f>
        <v>11.5294659783528</v>
      </c>
      <c r="D111" s="10" t="n">
        <f aca="false">ABS((B111-C111)/_xlfn.STDEV.S(B:B))</f>
        <v>0.238331626123065</v>
      </c>
      <c r="E111" s="10" t="str">
        <f aca="false">IF(D111&gt;L$5,"Outlier","")</f>
        <v/>
      </c>
      <c r="F111" s="10" t="n">
        <f aca="false">'Solutions&amp;Grade'!H112</f>
        <v>0.0176838553946856</v>
      </c>
    </row>
    <row r="112" customFormat="false" ht="12.75" hidden="false" customHeight="true" outlineLevel="0" collapsed="false">
      <c r="A112" s="10" t="n">
        <f aca="false">'Solutions&amp;Grade'!G113</f>
        <v>33.3</v>
      </c>
      <c r="B112" s="10" t="n">
        <f aca="false">'Solutions&amp;Grade'!H113</f>
        <v>9.40520107939742</v>
      </c>
      <c r="C112" s="13" t="n">
        <f aca="false">L$2*A112+L$3</f>
        <v>11.6029484446996</v>
      </c>
      <c r="D112" s="10" t="n">
        <f aca="false">ABS((B112-C112)/_xlfn.STDEV.S(B:B))</f>
        <v>0.0455005747837718</v>
      </c>
      <c r="E112" s="10" t="str">
        <f aca="false">IF(D112&gt;L$5,"Outlier","")</f>
        <v/>
      </c>
      <c r="F112" s="10" t="n">
        <f aca="false">'Solutions&amp;Grade'!H113</f>
        <v>9.40520107939742</v>
      </c>
    </row>
    <row r="113" customFormat="false" ht="12.75" hidden="false" customHeight="true" outlineLevel="0" collapsed="false">
      <c r="A113" s="10" t="n">
        <f aca="false">'Solutions&amp;Grade'!G114</f>
        <v>33.6</v>
      </c>
      <c r="B113" s="10" t="n">
        <f aca="false">'Solutions&amp;Grade'!H114</f>
        <v>-2.02753634851173</v>
      </c>
      <c r="C113" s="13" t="n">
        <f aca="false">L$2*A113+L$3</f>
        <v>11.6764309110463</v>
      </c>
      <c r="D113" s="10" t="n">
        <f aca="false">ABS((B113-C113)/_xlfn.STDEV.S(B:B))</f>
        <v>0.283717044539445</v>
      </c>
      <c r="E113" s="10" t="str">
        <f aca="false">IF(D113&gt;L$5,"Outlier","")</f>
        <v/>
      </c>
      <c r="F113" s="10" t="n">
        <f aca="false">'Solutions&amp;Grade'!H114</f>
        <v>-2.02753634851173</v>
      </c>
    </row>
    <row r="114" customFormat="false" ht="12.75" hidden="false" customHeight="true" outlineLevel="0" collapsed="false">
      <c r="A114" s="10" t="n">
        <f aca="false">'Solutions&amp;Grade'!G115</f>
        <v>33.9</v>
      </c>
      <c r="B114" s="10" t="n">
        <f aca="false">'Solutions&amp;Grade'!H115</f>
        <v>26.0419849104656</v>
      </c>
      <c r="C114" s="13" t="n">
        <f aca="false">L$2*A114+L$3</f>
        <v>11.7499133773931</v>
      </c>
      <c r="D114" s="10" t="n">
        <f aca="false">ABS((B114-C114)/_xlfn.STDEV.S(B:B))</f>
        <v>0.29589273083541</v>
      </c>
      <c r="E114" s="10" t="str">
        <f aca="false">IF(D114&gt;L$5,"Outlier","")</f>
        <v/>
      </c>
      <c r="F114" s="10" t="n">
        <f aca="false">'Solutions&amp;Grade'!H115</f>
        <v>26.0419849104656</v>
      </c>
    </row>
    <row r="115" customFormat="false" ht="12.75" hidden="false" customHeight="true" outlineLevel="0" collapsed="false">
      <c r="A115" s="10" t="n">
        <f aca="false">'Solutions&amp;Grade'!G116</f>
        <v>34.2</v>
      </c>
      <c r="B115" s="10" t="n">
        <f aca="false">'Solutions&amp;Grade'!H116</f>
        <v>5.21996237525503</v>
      </c>
      <c r="C115" s="13" t="n">
        <f aca="false">L$2*A115+L$3</f>
        <v>11.8233958437398</v>
      </c>
      <c r="D115" s="10" t="n">
        <f aca="false">ABS((B115-C115)/_xlfn.STDEV.S(B:B))</f>
        <v>0.136712719171497</v>
      </c>
      <c r="E115" s="10" t="str">
        <f aca="false">IF(D115&gt;L$5,"Outlier","")</f>
        <v/>
      </c>
      <c r="F115" s="10" t="n">
        <f aca="false">'Solutions&amp;Grade'!H116</f>
        <v>5.21996237525503</v>
      </c>
    </row>
    <row r="116" customFormat="false" ht="12.75" hidden="false" customHeight="true" outlineLevel="0" collapsed="false">
      <c r="A116" s="10" t="n">
        <f aca="false">'Solutions&amp;Grade'!G117</f>
        <v>34.5</v>
      </c>
      <c r="B116" s="10" t="n">
        <f aca="false">'Solutions&amp;Grade'!H117</f>
        <v>11.2639887301957</v>
      </c>
      <c r="C116" s="13" t="n">
        <f aca="false">L$2*A116+L$3</f>
        <v>11.8968783100865</v>
      </c>
      <c r="D116" s="10" t="n">
        <f aca="false">ABS((B116-C116)/_xlfn.STDEV.S(B:B))</f>
        <v>0.0131028889463522</v>
      </c>
      <c r="E116" s="10" t="str">
        <f aca="false">IF(D116&gt;L$5,"Outlier","")</f>
        <v/>
      </c>
      <c r="F116" s="10" t="n">
        <f aca="false">'Solutions&amp;Grade'!H117</f>
        <v>11.2639887301957</v>
      </c>
    </row>
    <row r="117" customFormat="false" ht="12.75" hidden="false" customHeight="true" outlineLevel="0" collapsed="false">
      <c r="A117" s="10" t="n">
        <f aca="false">'Solutions&amp;Grade'!G118</f>
        <v>34.8</v>
      </c>
      <c r="B117" s="10" t="n">
        <f aca="false">'Solutions&amp;Grade'!H118</f>
        <v>8.17379623359821</v>
      </c>
      <c r="C117" s="13" t="n">
        <f aca="false">L$2*A117+L$3</f>
        <v>11.9703607764333</v>
      </c>
      <c r="D117" s="10" t="n">
        <f aca="false">ABS((B117-C117)/_xlfn.STDEV.S(B:B))</f>
        <v>0.0786013313586352</v>
      </c>
      <c r="E117" s="10" t="str">
        <f aca="false">IF(D117&gt;L$5,"Outlier","")</f>
        <v/>
      </c>
      <c r="F117" s="10" t="n">
        <f aca="false">'Solutions&amp;Grade'!H118</f>
        <v>8.17379623359821</v>
      </c>
    </row>
    <row r="118" customFormat="false" ht="12.75" hidden="false" customHeight="true" outlineLevel="0" collapsed="false">
      <c r="A118" s="10" t="n">
        <f aca="false">'Solutions&amp;Grade'!G119</f>
        <v>35.1</v>
      </c>
      <c r="B118" s="10" t="n">
        <f aca="false">'Solutions&amp;Grade'!H119</f>
        <v>9.27609221170517</v>
      </c>
      <c r="C118" s="13" t="n">
        <f aca="false">L$2*A118+L$3</f>
        <v>12.04384324278</v>
      </c>
      <c r="D118" s="10" t="n">
        <f aca="false">ABS((B118-C118)/_xlfn.STDEV.S(B:B))</f>
        <v>0.0573015191648143</v>
      </c>
      <c r="E118" s="10" t="str">
        <f aca="false">IF(D118&gt;L$5,"Outlier","")</f>
        <v/>
      </c>
      <c r="F118" s="10" t="n">
        <f aca="false">'Solutions&amp;Grade'!H119</f>
        <v>9.27609221170517</v>
      </c>
    </row>
    <row r="119" customFormat="false" ht="12.75" hidden="false" customHeight="true" outlineLevel="0" collapsed="false">
      <c r="A119" s="10" t="n">
        <f aca="false">'Solutions&amp;Grade'!G120</f>
        <v>35.4</v>
      </c>
      <c r="B119" s="10" t="n">
        <f aca="false">'Solutions&amp;Grade'!H120</f>
        <v>13.5592783967183</v>
      </c>
      <c r="C119" s="13" t="n">
        <f aca="false">L$2*A119+L$3</f>
        <v>12.1173257091267</v>
      </c>
      <c r="D119" s="10" t="n">
        <f aca="false">ABS((B119-C119)/_xlfn.STDEV.S(B:B))</f>
        <v>0.0298531474237032</v>
      </c>
      <c r="E119" s="10" t="str">
        <f aca="false">IF(D119&gt;L$5,"Outlier","")</f>
        <v/>
      </c>
      <c r="F119" s="10" t="n">
        <f aca="false">'Solutions&amp;Grade'!H120</f>
        <v>13.5592783967183</v>
      </c>
    </row>
    <row r="120" customFormat="false" ht="12.75" hidden="false" customHeight="true" outlineLevel="0" collapsed="false">
      <c r="A120" s="10" t="n">
        <f aca="false">'Solutions&amp;Grade'!G121</f>
        <v>35.7</v>
      </c>
      <c r="B120" s="10" t="n">
        <f aca="false">'Solutions&amp;Grade'!H121</f>
        <v>9.40686871795545</v>
      </c>
      <c r="C120" s="13" t="n">
        <f aca="false">L$2*A120+L$3</f>
        <v>12.1908081754735</v>
      </c>
      <c r="D120" s="10" t="n">
        <f aca="false">ABS((B120-C120)/_xlfn.STDEV.S(B:B))</f>
        <v>0.0576366726586322</v>
      </c>
      <c r="E120" s="10" t="str">
        <f aca="false">IF(D120&gt;L$5,"Outlier","")</f>
        <v/>
      </c>
      <c r="F120" s="10" t="n">
        <f aca="false">'Solutions&amp;Grade'!H121</f>
        <v>9.40686871795545</v>
      </c>
    </row>
    <row r="121" customFormat="false" ht="12.75" hidden="false" customHeight="true" outlineLevel="0" collapsed="false">
      <c r="A121" s="10" t="n">
        <f aca="false">'Solutions&amp;Grade'!G122</f>
        <v>36</v>
      </c>
      <c r="B121" s="10" t="n">
        <f aca="false">'Solutions&amp;Grade'!H122</f>
        <v>0.194724753979496</v>
      </c>
      <c r="C121" s="13" t="n">
        <f aca="false">L$2*A121+L$3</f>
        <v>12.2642906418202</v>
      </c>
      <c r="D121" s="10" t="n">
        <f aca="false">ABS((B121-C121)/_xlfn.STDEV.S(B:B))</f>
        <v>0.249879578498256</v>
      </c>
      <c r="E121" s="10" t="str">
        <f aca="false">IF(D121&gt;L$5,"Outlier","")</f>
        <v/>
      </c>
      <c r="F121" s="10" t="n">
        <f aca="false">'Solutions&amp;Grade'!H122</f>
        <v>0.194724753979496</v>
      </c>
    </row>
    <row r="122" customFormat="false" ht="12.75" hidden="false" customHeight="true" outlineLevel="0" collapsed="false">
      <c r="A122" s="10" t="n">
        <f aca="false">'Solutions&amp;Grade'!G123</f>
        <v>36.3</v>
      </c>
      <c r="B122" s="10" t="n">
        <f aca="false">'Solutions&amp;Grade'!H123</f>
        <v>8.16211474566337</v>
      </c>
      <c r="C122" s="13" t="n">
        <f aca="false">L$2*A122+L$3</f>
        <v>12.3377731081669</v>
      </c>
      <c r="D122" s="10" t="n">
        <f aca="false">ABS((B122-C122)/_xlfn.STDEV.S(B:B))</f>
        <v>0.0864498161136252</v>
      </c>
      <c r="E122" s="10" t="str">
        <f aca="false">IF(D122&gt;L$5,"Outlier","")</f>
        <v/>
      </c>
      <c r="F122" s="10" t="n">
        <f aca="false">'Solutions&amp;Grade'!H123</f>
        <v>8.16211474566337</v>
      </c>
    </row>
    <row r="123" customFormat="false" ht="12.75" hidden="false" customHeight="true" outlineLevel="0" collapsed="false">
      <c r="A123" s="10" t="n">
        <f aca="false">'Solutions&amp;Grade'!G124</f>
        <v>36.6</v>
      </c>
      <c r="B123" s="10" t="n">
        <f aca="false">'Solutions&amp;Grade'!H124</f>
        <v>-0.406784004325774</v>
      </c>
      <c r="C123" s="13" t="n">
        <f aca="false">L$2*A123+L$3</f>
        <v>12.4112555745137</v>
      </c>
      <c r="D123" s="10" t="n">
        <f aca="false">ABS((B123-C123)/_xlfn.STDEV.S(B:B))</f>
        <v>0.265375437434842</v>
      </c>
      <c r="E123" s="10" t="str">
        <f aca="false">IF(D123&gt;L$5,"Outlier","")</f>
        <v/>
      </c>
      <c r="F123" s="10" t="n">
        <f aca="false">'Solutions&amp;Grade'!H124</f>
        <v>-0.406784004325774</v>
      </c>
    </row>
    <row r="124" customFormat="false" ht="12.75" hidden="false" customHeight="true" outlineLevel="0" collapsed="false">
      <c r="A124" s="10" t="n">
        <f aca="false">'Solutions&amp;Grade'!G125</f>
        <v>36.9</v>
      </c>
      <c r="B124" s="10" t="n">
        <f aca="false">'Solutions&amp;Grade'!H125</f>
        <v>21.3093831572409</v>
      </c>
      <c r="C124" s="13" t="n">
        <f aca="false">L$2*A124+L$3</f>
        <v>12.4847380408604</v>
      </c>
      <c r="D124" s="10" t="n">
        <f aca="false">ABS((B124-C124)/_xlfn.STDEV.S(B:B))</f>
        <v>0.182699081522008</v>
      </c>
      <c r="E124" s="10" t="str">
        <f aca="false">IF(D124&gt;L$5,"Outlier","")</f>
        <v/>
      </c>
      <c r="F124" s="10" t="n">
        <f aca="false">'Solutions&amp;Grade'!H125</f>
        <v>21.3093831572409</v>
      </c>
    </row>
    <row r="125" customFormat="false" ht="12.75" hidden="false" customHeight="true" outlineLevel="0" collapsed="false">
      <c r="A125" s="10" t="n">
        <f aca="false">'Solutions&amp;Grade'!G126</f>
        <v>37.2</v>
      </c>
      <c r="B125" s="10" t="n">
        <f aca="false">'Solutions&amp;Grade'!H126</f>
        <v>47.9449563612627</v>
      </c>
      <c r="C125" s="13" t="n">
        <f aca="false">L$2*A125+L$3</f>
        <v>12.5582205072072</v>
      </c>
      <c r="D125" s="10" t="n">
        <f aca="false">ABS((B125-C125)/_xlfn.STDEV.S(B:B))</f>
        <v>0.732621431608298</v>
      </c>
      <c r="E125" s="10" t="str">
        <f aca="false">IF(D125&gt;L$5,"Outlier","")</f>
        <v/>
      </c>
      <c r="F125" s="10" t="n">
        <f aca="false">'Solutions&amp;Grade'!H126</f>
        <v>47.9449563612627</v>
      </c>
    </row>
    <row r="126" customFormat="false" ht="12.75" hidden="false" customHeight="true" outlineLevel="0" collapsed="false">
      <c r="A126" s="10" t="n">
        <f aca="false">'Solutions&amp;Grade'!G127</f>
        <v>37.5</v>
      </c>
      <c r="B126" s="10" t="n">
        <f aca="false">'Solutions&amp;Grade'!H127</f>
        <v>20.6521383459807</v>
      </c>
      <c r="C126" s="13" t="n">
        <f aca="false">L$2*A126+L$3</f>
        <v>12.6317029735539</v>
      </c>
      <c r="D126" s="10" t="n">
        <f aca="false">ABS((B126-C126)/_xlfn.STDEV.S(B:B))</f>
        <v>0.166049303583782</v>
      </c>
      <c r="E126" s="10" t="str">
        <f aca="false">IF(D126&gt;L$5,"Outlier","")</f>
        <v/>
      </c>
      <c r="F126" s="10" t="n">
        <f aca="false">'Solutions&amp;Grade'!H127</f>
        <v>20.6521383459807</v>
      </c>
    </row>
    <row r="127" customFormat="false" ht="12.75" hidden="false" customHeight="true" outlineLevel="0" collapsed="false">
      <c r="A127" s="10" t="n">
        <f aca="false">'Solutions&amp;Grade'!G128</f>
        <v>37.8</v>
      </c>
      <c r="B127" s="10" t="n">
        <f aca="false">'Solutions&amp;Grade'!H128</f>
        <v>7.65847322979321</v>
      </c>
      <c r="C127" s="13" t="n">
        <f aca="false">L$2*A127+L$3</f>
        <v>12.7051854399006</v>
      </c>
      <c r="D127" s="10" t="n">
        <f aca="false">ABS((B127-C127)/_xlfn.STDEV.S(B:B))</f>
        <v>0.10448348611561</v>
      </c>
      <c r="E127" s="10" t="str">
        <f aca="false">IF(D127&gt;L$5,"Outlier","")</f>
        <v/>
      </c>
      <c r="F127" s="10" t="n">
        <f aca="false">'Solutions&amp;Grade'!H128</f>
        <v>7.65847322979321</v>
      </c>
    </row>
    <row r="128" customFormat="false" ht="12.75" hidden="false" customHeight="true" outlineLevel="0" collapsed="false">
      <c r="A128" s="10" t="n">
        <f aca="false">'Solutions&amp;Grade'!G129</f>
        <v>38.1</v>
      </c>
      <c r="B128" s="10" t="n">
        <f aca="false">'Solutions&amp;Grade'!H129</f>
        <v>14.0502465686567</v>
      </c>
      <c r="C128" s="13" t="n">
        <f aca="false">L$2*A128+L$3</f>
        <v>12.7786679062474</v>
      </c>
      <c r="D128" s="10" t="n">
        <f aca="false">ABS((B128-C128)/_xlfn.STDEV.S(B:B))</f>
        <v>0.0263258466081473</v>
      </c>
      <c r="E128" s="10" t="str">
        <f aca="false">IF(D128&gt;L$5,"Outlier","")</f>
        <v/>
      </c>
      <c r="F128" s="10" t="n">
        <f aca="false">'Solutions&amp;Grade'!H129</f>
        <v>14.0502465686567</v>
      </c>
    </row>
    <row r="129" customFormat="false" ht="12.75" hidden="false" customHeight="true" outlineLevel="0" collapsed="false">
      <c r="A129" s="10" t="n">
        <f aca="false">'Solutions&amp;Grade'!G130</f>
        <v>38.4</v>
      </c>
      <c r="B129" s="10" t="n">
        <f aca="false">'Solutions&amp;Grade'!H130</f>
        <v>33.0410133308829</v>
      </c>
      <c r="C129" s="13" t="n">
        <f aca="false">L$2*A129+L$3</f>
        <v>12.8521503725941</v>
      </c>
      <c r="D129" s="10" t="n">
        <f aca="false">ABS((B129-C129)/_xlfn.STDEV.S(B:B))</f>
        <v>0.4179756433045</v>
      </c>
      <c r="E129" s="10" t="str">
        <f aca="false">IF(D129&gt;L$5,"Outlier","")</f>
        <v/>
      </c>
      <c r="F129" s="10" t="n">
        <f aca="false">'Solutions&amp;Grade'!H130</f>
        <v>33.0410133308829</v>
      </c>
    </row>
    <row r="130" customFormat="false" ht="12.75" hidden="false" customHeight="true" outlineLevel="0" collapsed="false">
      <c r="A130" s="10" t="n">
        <f aca="false">'Solutions&amp;Grade'!G131</f>
        <v>38.7</v>
      </c>
      <c r="B130" s="10" t="n">
        <f aca="false">'Solutions&amp;Grade'!H131</f>
        <v>14.8129332842276</v>
      </c>
      <c r="C130" s="13" t="n">
        <f aca="false">L$2*A130+L$3</f>
        <v>12.9256328389408</v>
      </c>
      <c r="D130" s="10" t="n">
        <f aca="false">ABS((B130-C130)/_xlfn.STDEV.S(B:B))</f>
        <v>0.0390733058794544</v>
      </c>
      <c r="E130" s="10" t="str">
        <f aca="false">IF(D130&gt;L$5,"Outlier","")</f>
        <v/>
      </c>
      <c r="F130" s="10" t="n">
        <f aca="false">'Solutions&amp;Grade'!H131</f>
        <v>14.8129332842276</v>
      </c>
    </row>
    <row r="131" customFormat="false" ht="12.75" hidden="false" customHeight="true" outlineLevel="0" collapsed="false">
      <c r="A131" s="10" t="n">
        <f aca="false">'Solutions&amp;Grade'!G132</f>
        <v>39</v>
      </c>
      <c r="B131" s="10" t="n">
        <f aca="false">'Solutions&amp;Grade'!H132</f>
        <v>19.8985658231691</v>
      </c>
      <c r="C131" s="13" t="n">
        <f aca="false">L$2*A131+L$3</f>
        <v>12.9991153052876</v>
      </c>
      <c r="D131" s="10" t="n">
        <f aca="false">ABS((B131-C131)/_xlfn.STDEV.S(B:B))</f>
        <v>0.142841242452196</v>
      </c>
      <c r="E131" s="10" t="str">
        <f aca="false">IF(D131&gt;L$5,"Outlier","")</f>
        <v/>
      </c>
      <c r="F131" s="10" t="n">
        <f aca="false">'Solutions&amp;Grade'!H132</f>
        <v>19.8985658231691</v>
      </c>
    </row>
    <row r="132" customFormat="false" ht="12.75" hidden="false" customHeight="true" outlineLevel="0" collapsed="false">
      <c r="A132" s="10" t="n">
        <f aca="false">'Solutions&amp;Grade'!G133</f>
        <v>39.3</v>
      </c>
      <c r="B132" s="10" t="n">
        <f aca="false">'Solutions&amp;Grade'!H133</f>
        <v>15.057999476293</v>
      </c>
      <c r="C132" s="13" t="n">
        <f aca="false">L$2*A132+L$3</f>
        <v>13.0725977716343</v>
      </c>
      <c r="D132" s="10" t="n">
        <f aca="false">ABS((B132-C132)/_xlfn.STDEV.S(B:B))</f>
        <v>0.0411043235291199</v>
      </c>
      <c r="E132" s="10" t="str">
        <f aca="false">IF(D132&gt;L$5,"Outlier","")</f>
        <v/>
      </c>
      <c r="F132" s="10" t="n">
        <f aca="false">'Solutions&amp;Grade'!H133</f>
        <v>15.057999476293</v>
      </c>
    </row>
    <row r="133" customFormat="false" ht="12.75" hidden="false" customHeight="true" outlineLevel="0" collapsed="false">
      <c r="A133" s="10" t="n">
        <f aca="false">'Solutions&amp;Grade'!G134</f>
        <v>39.6</v>
      </c>
      <c r="B133" s="10" t="n">
        <f aca="false">'Solutions&amp;Grade'!H134</f>
        <v>26.5164855072595</v>
      </c>
      <c r="C133" s="13" t="n">
        <f aca="false">L$2*A133+L$3</f>
        <v>13.146080237981</v>
      </c>
      <c r="D133" s="10" t="n">
        <f aca="false">ABS((B133-C133)/_xlfn.STDEV.S(B:B))</f>
        <v>0.276811217908342</v>
      </c>
      <c r="E133" s="10" t="str">
        <f aca="false">IF(D133&gt;L$5,"Outlier","")</f>
        <v/>
      </c>
      <c r="F133" s="10" t="n">
        <f aca="false">'Solutions&amp;Grade'!H134</f>
        <v>26.5164855072595</v>
      </c>
    </row>
    <row r="134" customFormat="false" ht="12.75" hidden="false" customHeight="true" outlineLevel="0" collapsed="false">
      <c r="A134" s="10" t="n">
        <f aca="false">'Solutions&amp;Grade'!G135</f>
        <v>39.9</v>
      </c>
      <c r="B134" s="10" t="n">
        <f aca="false">'Solutions&amp;Grade'!H135</f>
        <v>23.53903934524</v>
      </c>
      <c r="C134" s="13" t="n">
        <f aca="false">L$2*A134+L$3</f>
        <v>13.2195627043278</v>
      </c>
      <c r="D134" s="10" t="n">
        <f aca="false">ABS((B134-C134)/_xlfn.STDEV.S(B:B))</f>
        <v>0.213646994209754</v>
      </c>
      <c r="E134" s="10" t="str">
        <f aca="false">IF(D134&gt;L$5,"Outlier","")</f>
        <v/>
      </c>
      <c r="F134" s="10" t="n">
        <f aca="false">'Solutions&amp;Grade'!H135</f>
        <v>23.53903934524</v>
      </c>
    </row>
    <row r="135" customFormat="false" ht="12.75" hidden="false" customHeight="true" outlineLevel="0" collapsed="false">
      <c r="A135" s="10" t="n">
        <f aca="false">'Solutions&amp;Grade'!G136</f>
        <v>40.2</v>
      </c>
      <c r="B135" s="10" t="n">
        <f aca="false">'Solutions&amp;Grade'!H136</f>
        <v>39.1471870274051</v>
      </c>
      <c r="C135" s="13" t="n">
        <f aca="false">L$2*A135+L$3</f>
        <v>13.2930451706745</v>
      </c>
      <c r="D135" s="10" t="n">
        <f aca="false">ABS((B135-C135)/_xlfn.STDEV.S(B:B))</f>
        <v>0.535265487560113</v>
      </c>
      <c r="E135" s="10" t="str">
        <f aca="false">IF(D135&gt;L$5,"Outlier","")</f>
        <v/>
      </c>
      <c r="F135" s="10" t="n">
        <f aca="false">'Solutions&amp;Grade'!H136</f>
        <v>39.1471870274051</v>
      </c>
    </row>
    <row r="136" customFormat="false" ht="12.75" hidden="false" customHeight="true" outlineLevel="0" collapsed="false">
      <c r="A136" s="10" t="n">
        <f aca="false">'Solutions&amp;Grade'!G137</f>
        <v>40.5</v>
      </c>
      <c r="B136" s="10" t="n">
        <f aca="false">'Solutions&amp;Grade'!H137</f>
        <v>5.30559898723486</v>
      </c>
      <c r="C136" s="13" t="n">
        <f aca="false">L$2*A136+L$3</f>
        <v>13.3665276370213</v>
      </c>
      <c r="D136" s="10" t="n">
        <f aca="false">ABS((B136-C136)/_xlfn.STDEV.S(B:B))</f>
        <v>0.166887647164044</v>
      </c>
      <c r="E136" s="10" t="str">
        <f aca="false">IF(D136&gt;L$5,"Outlier","")</f>
        <v/>
      </c>
      <c r="F136" s="10" t="n">
        <f aca="false">'Solutions&amp;Grade'!H137</f>
        <v>5.30559898723486</v>
      </c>
    </row>
    <row r="137" customFormat="false" ht="12.75" hidden="false" customHeight="true" outlineLevel="0" collapsed="false">
      <c r="A137" s="10" t="n">
        <f aca="false">'Solutions&amp;Grade'!G138</f>
        <v>40.8</v>
      </c>
      <c r="B137" s="10" t="n">
        <f aca="false">'Solutions&amp;Grade'!H138</f>
        <v>11.2012550025723</v>
      </c>
      <c r="C137" s="13" t="n">
        <f aca="false">L$2*A137+L$3</f>
        <v>13.440010103368</v>
      </c>
      <c r="D137" s="10" t="n">
        <f aca="false">ABS((B137-C137)/_xlfn.STDEV.S(B:B))</f>
        <v>0.0463495693338256</v>
      </c>
      <c r="E137" s="10" t="str">
        <f aca="false">IF(D137&gt;L$5,"Outlier","")</f>
        <v/>
      </c>
      <c r="F137" s="10" t="n">
        <f aca="false">'Solutions&amp;Grade'!H138</f>
        <v>11.2012550025723</v>
      </c>
    </row>
    <row r="138" customFormat="false" ht="12.75" hidden="false" customHeight="true" outlineLevel="0" collapsed="false">
      <c r="A138" s="10" t="n">
        <f aca="false">'Solutions&amp;Grade'!G139</f>
        <v>41.1</v>
      </c>
      <c r="B138" s="10" t="n">
        <f aca="false">'Solutions&amp;Grade'!H139</f>
        <v>8.69208446710582</v>
      </c>
      <c r="C138" s="13" t="n">
        <f aca="false">L$2*A138+L$3</f>
        <v>13.5134925697147</v>
      </c>
      <c r="D138" s="10" t="n">
        <f aca="false">ABS((B138-C138)/_xlfn.STDEV.S(B:B))</f>
        <v>0.0998189525326441</v>
      </c>
      <c r="E138" s="10" t="str">
        <f aca="false">IF(D138&gt;L$5,"Outlier","")</f>
        <v/>
      </c>
      <c r="F138" s="10" t="n">
        <f aca="false">'Solutions&amp;Grade'!H139</f>
        <v>8.69208446710582</v>
      </c>
    </row>
    <row r="139" customFormat="false" ht="12.75" hidden="false" customHeight="true" outlineLevel="0" collapsed="false">
      <c r="A139" s="10" t="n">
        <f aca="false">'Solutions&amp;Grade'!G140</f>
        <v>41.4</v>
      </c>
      <c r="B139" s="10" t="n">
        <f aca="false">'Solutions&amp;Grade'!H140</f>
        <v>26.7681646960767</v>
      </c>
      <c r="C139" s="13" t="n">
        <f aca="false">L$2*A139+L$3</f>
        <v>13.5869750360615</v>
      </c>
      <c r="D139" s="10" t="n">
        <f aca="false">ABS((B139-C139)/_xlfn.STDEV.S(B:B))</f>
        <v>0.272893834538687</v>
      </c>
      <c r="E139" s="10" t="str">
        <f aca="false">IF(D139&gt;L$5,"Outlier","")</f>
        <v/>
      </c>
      <c r="F139" s="10" t="n">
        <f aca="false">'Solutions&amp;Grade'!H140</f>
        <v>26.7681646960767</v>
      </c>
    </row>
    <row r="140" customFormat="false" ht="12.75" hidden="false" customHeight="true" outlineLevel="0" collapsed="false">
      <c r="A140" s="10" t="n">
        <f aca="false">'Solutions&amp;Grade'!G141</f>
        <v>41.7</v>
      </c>
      <c r="B140" s="10" t="n">
        <f aca="false">'Solutions&amp;Grade'!H141</f>
        <v>4.87312300730063</v>
      </c>
      <c r="C140" s="13" t="n">
        <f aca="false">L$2*A140+L$3</f>
        <v>13.6604575024082</v>
      </c>
      <c r="D140" s="10" t="n">
        <f aca="false">ABS((B140-C140)/_xlfn.STDEV.S(B:B))</f>
        <v>0.18192662935564</v>
      </c>
      <c r="E140" s="10" t="str">
        <f aca="false">IF(D140&gt;L$5,"Outlier","")</f>
        <v/>
      </c>
      <c r="F140" s="10" t="n">
        <f aca="false">'Solutions&amp;Grade'!H141</f>
        <v>4.87312300730063</v>
      </c>
    </row>
    <row r="141" customFormat="false" ht="12.75" hidden="false" customHeight="true" outlineLevel="0" collapsed="false">
      <c r="A141" s="10" t="n">
        <f aca="false">'Solutions&amp;Grade'!G142</f>
        <v>42</v>
      </c>
      <c r="B141" s="10" t="n">
        <f aca="false">'Solutions&amp;Grade'!H142</f>
        <v>4.39060347451998</v>
      </c>
      <c r="C141" s="13" t="n">
        <f aca="false">L$2*A141+L$3</f>
        <v>13.7339399687549</v>
      </c>
      <c r="D141" s="10" t="n">
        <f aca="false">ABS((B141-C141)/_xlfn.STDEV.S(B:B))</f>
        <v>0.193437693338985</v>
      </c>
      <c r="E141" s="10" t="str">
        <f aca="false">IF(D141&gt;L$5,"Outlier","")</f>
        <v/>
      </c>
      <c r="F141" s="10" t="n">
        <f aca="false">'Solutions&amp;Grade'!H142</f>
        <v>4.39060347451998</v>
      </c>
    </row>
    <row r="142" customFormat="false" ht="12.75" hidden="false" customHeight="true" outlineLevel="0" collapsed="false">
      <c r="A142" s="10" t="n">
        <f aca="false">'Solutions&amp;Grade'!G143</f>
        <v>42.3</v>
      </c>
      <c r="B142" s="10" t="n">
        <f aca="false">'Solutions&amp;Grade'!H143</f>
        <v>17.561324101172</v>
      </c>
      <c r="C142" s="13" t="n">
        <f aca="false">L$2*A142+L$3</f>
        <v>13.8074224351017</v>
      </c>
      <c r="D142" s="10" t="n">
        <f aca="false">ABS((B142-C142)/_xlfn.STDEV.S(B:B))</f>
        <v>0.0777180699586347</v>
      </c>
      <c r="E142" s="10" t="str">
        <f aca="false">IF(D142&gt;L$5,"Outlier","")</f>
        <v/>
      </c>
      <c r="F142" s="10" t="n">
        <f aca="false">'Solutions&amp;Grade'!H143</f>
        <v>17.561324101172</v>
      </c>
    </row>
    <row r="143" customFormat="false" ht="12.75" hidden="false" customHeight="true" outlineLevel="0" collapsed="false">
      <c r="A143" s="10" t="n">
        <f aca="false">'Solutions&amp;Grade'!G144</f>
        <v>42.6</v>
      </c>
      <c r="B143" s="10" t="n">
        <f aca="false">'Solutions&amp;Grade'!H144</f>
        <v>15.8211907625174</v>
      </c>
      <c r="C143" s="13" t="n">
        <f aca="false">L$2*A143+L$3</f>
        <v>13.8809049014484</v>
      </c>
      <c r="D143" s="10" t="n">
        <f aca="false">ABS((B143-C143)/_xlfn.STDEV.S(B:B))</f>
        <v>0.0401702776748986</v>
      </c>
      <c r="E143" s="10" t="str">
        <f aca="false">IF(D143&gt;L$5,"Outlier","")</f>
        <v/>
      </c>
      <c r="F143" s="10" t="n">
        <f aca="false">'Solutions&amp;Grade'!H144</f>
        <v>15.8211907625174</v>
      </c>
    </row>
    <row r="144" customFormat="false" ht="12.75" hidden="false" customHeight="true" outlineLevel="0" collapsed="false">
      <c r="A144" s="10" t="n">
        <f aca="false">'Solutions&amp;Grade'!G145</f>
        <v>42.9</v>
      </c>
      <c r="B144" s="10" t="n">
        <f aca="false">'Solutions&amp;Grade'!H145</f>
        <v>-0.918020881868538</v>
      </c>
      <c r="C144" s="13" t="n">
        <f aca="false">L$2*A144+L$3</f>
        <v>13.9543873677951</v>
      </c>
      <c r="D144" s="10" t="n">
        <f aca="false">ABS((B144-C144)/_xlfn.STDEV.S(B:B))</f>
        <v>0.307907603240634</v>
      </c>
      <c r="E144" s="10" t="str">
        <f aca="false">IF(D144&gt;L$5,"Outlier","")</f>
        <v/>
      </c>
      <c r="F144" s="10" t="n">
        <f aca="false">'Solutions&amp;Grade'!H145</f>
        <v>-0.918020881868538</v>
      </c>
    </row>
    <row r="145" customFormat="false" ht="12.75" hidden="false" customHeight="true" outlineLevel="0" collapsed="false">
      <c r="A145" s="10" t="n">
        <f aca="false">'Solutions&amp;Grade'!G146</f>
        <v>43.2</v>
      </c>
      <c r="B145" s="10" t="n">
        <f aca="false">'Solutions&amp;Grade'!H146</f>
        <v>1.04106653515999</v>
      </c>
      <c r="C145" s="13" t="n">
        <f aca="false">L$2*A145+L$3</f>
        <v>14.0278698341419</v>
      </c>
      <c r="D145" s="10" t="n">
        <f aca="false">ABS((B145-C145)/_xlfn.STDEV.S(B:B))</f>
        <v>0.268869399657416</v>
      </c>
      <c r="E145" s="10" t="str">
        <f aca="false">IF(D145&gt;L$5,"Outlier","")</f>
        <v/>
      </c>
      <c r="F145" s="10" t="n">
        <f aca="false">'Solutions&amp;Grade'!H146</f>
        <v>1.04106653515999</v>
      </c>
    </row>
    <row r="146" customFormat="false" ht="12.75" hidden="false" customHeight="true" outlineLevel="0" collapsed="false">
      <c r="A146" s="10" t="n">
        <f aca="false">'Solutions&amp;Grade'!G147</f>
        <v>43.5</v>
      </c>
      <c r="B146" s="10" t="n">
        <f aca="false">'Solutions&amp;Grade'!H147</f>
        <v>0.663908604987006</v>
      </c>
      <c r="C146" s="13" t="n">
        <f aca="false">L$2*A146+L$3</f>
        <v>14.1013523004886</v>
      </c>
      <c r="D146" s="10" t="n">
        <f aca="false">ABS((B146-C146)/_xlfn.STDEV.S(B:B))</f>
        <v>0.278199133086361</v>
      </c>
      <c r="E146" s="10" t="str">
        <f aca="false">IF(D146&gt;L$5,"Outlier","")</f>
        <v/>
      </c>
      <c r="F146" s="10" t="n">
        <f aca="false">'Solutions&amp;Grade'!H147</f>
        <v>0.663908604987006</v>
      </c>
    </row>
    <row r="147" customFormat="false" ht="12.75" hidden="false" customHeight="true" outlineLevel="0" collapsed="false">
      <c r="A147" s="10" t="n">
        <f aca="false">'Solutions&amp;Grade'!G148</f>
        <v>43.8</v>
      </c>
      <c r="B147" s="10" t="n">
        <f aca="false">'Solutions&amp;Grade'!H148</f>
        <v>35.570093043592</v>
      </c>
      <c r="C147" s="13" t="n">
        <f aca="false">L$2*A147+L$3</f>
        <v>14.1748347668354</v>
      </c>
      <c r="D147" s="10" t="n">
        <f aca="false">ABS((B147-C147)/_xlfn.STDEV.S(B:B))</f>
        <v>0.442951981018908</v>
      </c>
      <c r="E147" s="10" t="str">
        <f aca="false">IF(D147&gt;L$5,"Outlier","")</f>
        <v/>
      </c>
      <c r="F147" s="10" t="n">
        <f aca="false">'Solutions&amp;Grade'!H148</f>
        <v>35.570093043592</v>
      </c>
    </row>
    <row r="148" customFormat="false" ht="12.75" hidden="false" customHeight="true" outlineLevel="0" collapsed="false">
      <c r="A148" s="10" t="n">
        <f aca="false">'Solutions&amp;Grade'!G149</f>
        <v>44.1</v>
      </c>
      <c r="B148" s="10" t="n">
        <f aca="false">'Solutions&amp;Grade'!H149</f>
        <v>35.0657794349459</v>
      </c>
      <c r="C148" s="13" t="n">
        <f aca="false">L$2*A148+L$3</f>
        <v>14.2483172331821</v>
      </c>
      <c r="D148" s="10" t="n">
        <f aca="false">ABS((B148-C148)/_xlfn.STDEV.S(B:B))</f>
        <v>0.430989708223115</v>
      </c>
      <c r="E148" s="10" t="str">
        <f aca="false">IF(D148&gt;L$5,"Outlier","")</f>
        <v/>
      </c>
      <c r="F148" s="10" t="n">
        <f aca="false">'Solutions&amp;Grade'!H149</f>
        <v>35.0657794349459</v>
      </c>
    </row>
    <row r="149" customFormat="false" ht="12.75" hidden="false" customHeight="true" outlineLevel="0" collapsed="false">
      <c r="A149" s="10" t="n">
        <f aca="false">'Solutions&amp;Grade'!G150</f>
        <v>44.4</v>
      </c>
      <c r="B149" s="10" t="n">
        <f aca="false">'Solutions&amp;Grade'!H150</f>
        <v>29.094065010685</v>
      </c>
      <c r="C149" s="13" t="n">
        <f aca="false">L$2*A149+L$3</f>
        <v>14.3217996995288</v>
      </c>
      <c r="D149" s="10" t="n">
        <f aca="false">ABS((B149-C149)/_xlfn.STDEV.S(B:B))</f>
        <v>0.305834316140139</v>
      </c>
      <c r="E149" s="10" t="str">
        <f aca="false">IF(D149&gt;L$5,"Outlier","")</f>
        <v/>
      </c>
      <c r="F149" s="10" t="n">
        <f aca="false">'Solutions&amp;Grade'!H150</f>
        <v>29.094065010685</v>
      </c>
    </row>
    <row r="150" customFormat="false" ht="12.75" hidden="false" customHeight="true" outlineLevel="0" collapsed="false">
      <c r="A150" s="10" t="n">
        <f aca="false">'Solutions&amp;Grade'!G151</f>
        <v>44.7</v>
      </c>
      <c r="B150" s="10" t="n">
        <f aca="false">'Solutions&amp;Grade'!H151</f>
        <v>32.6350680530535</v>
      </c>
      <c r="C150" s="13" t="n">
        <f aca="false">L$2*A150+L$3</f>
        <v>14.3952821658756</v>
      </c>
      <c r="D150" s="10" t="n">
        <f aca="false">ABS((B150-C150)/_xlfn.STDEV.S(B:B))</f>
        <v>0.377623358763723</v>
      </c>
      <c r="E150" s="10" t="str">
        <f aca="false">IF(D150&gt;L$5,"Outlier","")</f>
        <v/>
      </c>
      <c r="F150" s="10" t="n">
        <f aca="false">'Solutions&amp;Grade'!H151</f>
        <v>32.6350680530535</v>
      </c>
    </row>
    <row r="151" customFormat="false" ht="12.75" hidden="false" customHeight="true" outlineLevel="0" collapsed="false">
      <c r="A151" s="10" t="n">
        <f aca="false">'Solutions&amp;Grade'!G152</f>
        <v>45</v>
      </c>
      <c r="B151" s="10" t="n">
        <f aca="false">'Solutions&amp;Grade'!H152</f>
        <v>11.6419765064452</v>
      </c>
      <c r="C151" s="13" t="n">
        <f aca="false">L$2*A151+L$3</f>
        <v>14.4687646322223</v>
      </c>
      <c r="D151" s="10" t="n">
        <f aca="false">ABS((B151-C151)/_xlfn.STDEV.S(B:B))</f>
        <v>0.0585237805515993</v>
      </c>
      <c r="E151" s="10" t="str">
        <f aca="false">IF(D151&gt;L$5,"Outlier","")</f>
        <v/>
      </c>
      <c r="F151" s="10" t="n">
        <f aca="false">'Solutions&amp;Grade'!H152</f>
        <v>11.6419765064452</v>
      </c>
    </row>
    <row r="152" customFormat="false" ht="12.75" hidden="false" customHeight="true" outlineLevel="0" collapsed="false">
      <c r="A152" s="10" t="n">
        <f aca="false">'Solutions&amp;Grade'!G153</f>
        <v>45.3</v>
      </c>
      <c r="B152" s="10" t="n">
        <f aca="false">'Solutions&amp;Grade'!H153</f>
        <v>12.2284288302267</v>
      </c>
      <c r="C152" s="13" t="n">
        <f aca="false">L$2*A152+L$3</f>
        <v>14.542247098569</v>
      </c>
      <c r="D152" s="10" t="n">
        <f aca="false">ABS((B152-C152)/_xlfn.STDEV.S(B:B))</f>
        <v>0.04790362296273</v>
      </c>
      <c r="E152" s="10" t="str">
        <f aca="false">IF(D152&gt;L$5,"Outlier","")</f>
        <v/>
      </c>
      <c r="F152" s="10" t="n">
        <f aca="false">'Solutions&amp;Grade'!H153</f>
        <v>12.2284288302267</v>
      </c>
    </row>
    <row r="153" customFormat="false" ht="12.75" hidden="false" customHeight="true" outlineLevel="0" collapsed="false">
      <c r="A153" s="10" t="n">
        <f aca="false">'Solutions&amp;Grade'!G154</f>
        <v>45.6</v>
      </c>
      <c r="B153" s="10" t="n">
        <f aca="false">'Solutions&amp;Grade'!H154</f>
        <v>29.7910588888082</v>
      </c>
      <c r="C153" s="13" t="n">
        <f aca="false">L$2*A153+L$3</f>
        <v>14.6157295649158</v>
      </c>
      <c r="D153" s="10" t="n">
        <f aca="false">ABS((B153-C153)/_xlfn.STDEV.S(B:B))</f>
        <v>0.314179062467082</v>
      </c>
      <c r="E153" s="10" t="str">
        <f aca="false">IF(D153&gt;L$5,"Outlier","")</f>
        <v/>
      </c>
      <c r="F153" s="10" t="n">
        <f aca="false">'Solutions&amp;Grade'!H154</f>
        <v>29.7910588888082</v>
      </c>
    </row>
    <row r="154" customFormat="false" ht="12.75" hidden="false" customHeight="true" outlineLevel="0" collapsed="false">
      <c r="A154" s="10" t="n">
        <f aca="false">'Solutions&amp;Grade'!G155</f>
        <v>45.9</v>
      </c>
      <c r="B154" s="10" t="n">
        <f aca="false">'Solutions&amp;Grade'!H155</f>
        <v>10.2105892550013</v>
      </c>
      <c r="C154" s="13" t="n">
        <f aca="false">L$2*A154+L$3</f>
        <v>14.6892120312625</v>
      </c>
      <c r="D154" s="10" t="n">
        <f aca="false">ABS((B154-C154)/_xlfn.STDEV.S(B:B))</f>
        <v>0.0927221726103901</v>
      </c>
      <c r="E154" s="10" t="str">
        <f aca="false">IF(D154&gt;L$5,"Outlier","")</f>
        <v/>
      </c>
      <c r="F154" s="10" t="n">
        <f aca="false">'Solutions&amp;Grade'!H155</f>
        <v>10.2105892550013</v>
      </c>
    </row>
    <row r="155" customFormat="false" ht="12.75" hidden="false" customHeight="true" outlineLevel="0" collapsed="false">
      <c r="A155" s="10" t="n">
        <f aca="false">'Solutions&amp;Grade'!G156</f>
        <v>46.2</v>
      </c>
      <c r="B155" s="10" t="n">
        <f aca="false">'Solutions&amp;Grade'!H156</f>
        <v>5.63265771229945</v>
      </c>
      <c r="C155" s="13" t="n">
        <f aca="false">L$2*A155+L$3</f>
        <v>14.7626944976093</v>
      </c>
      <c r="D155" s="10" t="n">
        <f aca="false">ABS((B155-C155)/_xlfn.STDEV.S(B:B))</f>
        <v>0.189021690157486</v>
      </c>
      <c r="E155" s="10" t="str">
        <f aca="false">IF(D155&gt;L$5,"Outlier","")</f>
        <v/>
      </c>
      <c r="F155" s="10" t="n">
        <f aca="false">'Solutions&amp;Grade'!H156</f>
        <v>5.63265771229945</v>
      </c>
    </row>
    <row r="156" customFormat="false" ht="12.75" hidden="false" customHeight="true" outlineLevel="0" collapsed="false">
      <c r="A156" s="10" t="n">
        <f aca="false">'Solutions&amp;Grade'!G157</f>
        <v>46.5</v>
      </c>
      <c r="B156" s="10" t="n">
        <f aca="false">'Solutions&amp;Grade'!H157</f>
        <v>17.648762762017</v>
      </c>
      <c r="C156" s="13" t="n">
        <f aca="false">L$2*A156+L$3</f>
        <v>14.836176963956</v>
      </c>
      <c r="D156" s="10" t="n">
        <f aca="false">ABS((B156-C156)/_xlfn.STDEV.S(B:B))</f>
        <v>0.0582297458119601</v>
      </c>
      <c r="E156" s="10" t="str">
        <f aca="false">IF(D156&gt;L$5,"Outlier","")</f>
        <v/>
      </c>
      <c r="F156" s="10" t="n">
        <f aca="false">'Solutions&amp;Grade'!H157</f>
        <v>17.648762762017</v>
      </c>
    </row>
    <row r="157" customFormat="false" ht="12.75" hidden="false" customHeight="true" outlineLevel="0" collapsed="false">
      <c r="A157" s="10" t="n">
        <f aca="false">'Solutions&amp;Grade'!G158</f>
        <v>46.8</v>
      </c>
      <c r="B157" s="10" t="n">
        <f aca="false">'Solutions&amp;Grade'!H158</f>
        <v>14.805208152093</v>
      </c>
      <c r="C157" s="13" t="n">
        <f aca="false">L$2*A157+L$3</f>
        <v>14.9096594303027</v>
      </c>
      <c r="D157" s="10" t="n">
        <f aca="false">ABS((B157-C157)/_xlfn.STDEV.S(B:B))</f>
        <v>0.00216248385527631</v>
      </c>
      <c r="E157" s="10" t="str">
        <f aca="false">IF(D157&gt;L$5,"Outlier","")</f>
        <v/>
      </c>
      <c r="F157" s="10" t="n">
        <f aca="false">'Solutions&amp;Grade'!H158</f>
        <v>14.805208152093</v>
      </c>
    </row>
    <row r="158" customFormat="false" ht="12.75" hidden="false" customHeight="true" outlineLevel="0" collapsed="false">
      <c r="A158" s="10" t="n">
        <f aca="false">'Solutions&amp;Grade'!G159</f>
        <v>47.1</v>
      </c>
      <c r="B158" s="10" t="n">
        <f aca="false">'Solutions&amp;Grade'!H159</f>
        <v>17.5004887509809</v>
      </c>
      <c r="C158" s="13" t="n">
        <f aca="false">L$2*A158+L$3</f>
        <v>14.9831418966495</v>
      </c>
      <c r="D158" s="10" t="n">
        <f aca="false">ABS((B158-C158)/_xlfn.STDEV.S(B:B))</f>
        <v>0.05211733186924</v>
      </c>
      <c r="E158" s="10" t="str">
        <f aca="false">IF(D158&gt;L$5,"Outlier","")</f>
        <v/>
      </c>
      <c r="F158" s="10" t="n">
        <f aca="false">'Solutions&amp;Grade'!H159</f>
        <v>17.5004887509809</v>
      </c>
    </row>
    <row r="159" customFormat="false" ht="12.75" hidden="false" customHeight="true" outlineLevel="0" collapsed="false">
      <c r="A159" s="10" t="n">
        <f aca="false">'Solutions&amp;Grade'!G160</f>
        <v>47.4</v>
      </c>
      <c r="B159" s="10" t="n">
        <f aca="false">'Solutions&amp;Grade'!H160</f>
        <v>15.6818803537274</v>
      </c>
      <c r="C159" s="13" t="n">
        <f aca="false">L$2*A159+L$3</f>
        <v>15.0566243629962</v>
      </c>
      <c r="D159" s="10" t="n">
        <f aca="false">ABS((B159-C159)/_xlfn.STDEV.S(B:B))</f>
        <v>0.0129448486274741</v>
      </c>
      <c r="E159" s="10" t="str">
        <f aca="false">IF(D159&gt;L$5,"Outlier","")</f>
        <v/>
      </c>
      <c r="F159" s="10" t="n">
        <f aca="false">'Solutions&amp;Grade'!H160</f>
        <v>15.6818803537274</v>
      </c>
    </row>
    <row r="160" customFormat="false" ht="12.75" hidden="false" customHeight="true" outlineLevel="0" collapsed="false">
      <c r="A160" s="10" t="n">
        <f aca="false">'Solutions&amp;Grade'!G161</f>
        <v>47.7</v>
      </c>
      <c r="B160" s="10" t="n">
        <f aca="false">'Solutions&amp;Grade'!H161</f>
        <v>12.2821756448387</v>
      </c>
      <c r="C160" s="13" t="n">
        <f aca="false">L$2*A160+L$3</f>
        <v>15.1301068293429</v>
      </c>
      <c r="D160" s="10" t="n">
        <f aca="false">ABS((B160-C160)/_xlfn.STDEV.S(B:B))</f>
        <v>0.0589615111752186</v>
      </c>
      <c r="E160" s="10" t="str">
        <f aca="false">IF(D160&gt;L$5,"Outlier","")</f>
        <v/>
      </c>
      <c r="F160" s="10" t="n">
        <f aca="false">'Solutions&amp;Grade'!H161</f>
        <v>12.2821756448387</v>
      </c>
    </row>
    <row r="161" customFormat="false" ht="12.75" hidden="false" customHeight="true" outlineLevel="0" collapsed="false">
      <c r="A161" s="10" t="n">
        <f aca="false">'Solutions&amp;Grade'!G162</f>
        <v>48</v>
      </c>
      <c r="B161" s="10" t="n">
        <f aca="false">'Solutions&amp;Grade'!H162</f>
        <v>10.8864440796421</v>
      </c>
      <c r="C161" s="13" t="n">
        <f aca="false">L$2*A161+L$3</f>
        <v>15.2035892956897</v>
      </c>
      <c r="D161" s="10" t="n">
        <f aca="false">ABS((B161-C161)/_xlfn.STDEV.S(B:B))</f>
        <v>0.0893790577827257</v>
      </c>
      <c r="E161" s="10" t="str">
        <f aca="false">IF(D161&gt;L$5,"Outlier","")</f>
        <v/>
      </c>
      <c r="F161" s="10" t="n">
        <f aca="false">'Solutions&amp;Grade'!H162</f>
        <v>10.8864440796421</v>
      </c>
    </row>
    <row r="162" customFormat="false" ht="12.75" hidden="false" customHeight="true" outlineLevel="0" collapsed="false">
      <c r="A162" s="10" t="n">
        <f aca="false">'Solutions&amp;Grade'!G163</f>
        <v>48.3</v>
      </c>
      <c r="B162" s="10" t="n">
        <f aca="false">'Solutions&amp;Grade'!H163</f>
        <v>13.7402678242268</v>
      </c>
      <c r="C162" s="13" t="n">
        <f aca="false">L$2*A162+L$3</f>
        <v>15.2770717620364</v>
      </c>
      <c r="D162" s="10" t="n">
        <f aca="false">ABS((B162-C162)/_xlfn.STDEV.S(B:B))</f>
        <v>0.0318168792301963</v>
      </c>
      <c r="E162" s="10" t="str">
        <f aca="false">IF(D162&gt;L$5,"Outlier","")</f>
        <v/>
      </c>
      <c r="F162" s="10" t="n">
        <f aca="false">'Solutions&amp;Grade'!H163</f>
        <v>13.7402678242268</v>
      </c>
    </row>
    <row r="163" customFormat="false" ht="12.75" hidden="false" customHeight="true" outlineLevel="0" collapsed="false">
      <c r="A163" s="10" t="n">
        <f aca="false">'Solutions&amp;Grade'!G164</f>
        <v>48.6</v>
      </c>
      <c r="B163" s="10" t="n">
        <f aca="false">'Solutions&amp;Grade'!H164</f>
        <v>18.3015494847895</v>
      </c>
      <c r="C163" s="13" t="n">
        <f aca="false">L$2*A163+L$3</f>
        <v>15.3505542283831</v>
      </c>
      <c r="D163" s="10" t="n">
        <f aca="false">ABS((B163-C163)/_xlfn.STDEV.S(B:B))</f>
        <v>0.0610952753125985</v>
      </c>
      <c r="E163" s="10" t="str">
        <f aca="false">IF(D163&gt;L$5,"Outlier","")</f>
        <v/>
      </c>
      <c r="F163" s="10" t="n">
        <f aca="false">'Solutions&amp;Grade'!H164</f>
        <v>18.3015494847895</v>
      </c>
    </row>
    <row r="164" customFormat="false" ht="12.75" hidden="false" customHeight="true" outlineLevel="0" collapsed="false">
      <c r="A164" s="10" t="n">
        <f aca="false">'Solutions&amp;Grade'!G165</f>
        <v>48.9</v>
      </c>
      <c r="B164" s="10" t="n">
        <f aca="false">'Solutions&amp;Grade'!H165</f>
        <v>28.6404600444893</v>
      </c>
      <c r="C164" s="13" t="n">
        <f aca="false">L$2*A164+L$3</f>
        <v>15.4240366947299</v>
      </c>
      <c r="D164" s="10" t="n">
        <f aca="false">ABS((B164-C164)/_xlfn.STDEV.S(B:B))</f>
        <v>0.273623287414128</v>
      </c>
      <c r="E164" s="10" t="str">
        <f aca="false">IF(D164&gt;L$5,"Outlier","")</f>
        <v/>
      </c>
      <c r="F164" s="10" t="n">
        <f aca="false">'Solutions&amp;Grade'!H165</f>
        <v>28.6404600444893</v>
      </c>
    </row>
    <row r="165" customFormat="false" ht="12.75" hidden="false" customHeight="true" outlineLevel="0" collapsed="false">
      <c r="A165" s="10" t="n">
        <f aca="false">'Solutions&amp;Grade'!G166</f>
        <v>49.2</v>
      </c>
      <c r="B165" s="10" t="n">
        <f aca="false">'Solutions&amp;Grade'!H166</f>
        <v>36.1898460878002</v>
      </c>
      <c r="C165" s="13" t="n">
        <f aca="false">L$2*A165+L$3</f>
        <v>15.4975191610766</v>
      </c>
      <c r="D165" s="10" t="n">
        <f aca="false">ABS((B165-C165)/_xlfn.STDEV.S(B:B))</f>
        <v>0.428398997830306</v>
      </c>
      <c r="E165" s="10" t="str">
        <f aca="false">IF(D165&gt;L$5,"Outlier","")</f>
        <v/>
      </c>
      <c r="F165" s="10" t="n">
        <f aca="false">'Solutions&amp;Grade'!H166</f>
        <v>36.1898460878002</v>
      </c>
    </row>
    <row r="166" customFormat="false" ht="12.75" hidden="false" customHeight="true" outlineLevel="0" collapsed="false">
      <c r="A166" s="10" t="n">
        <f aca="false">'Solutions&amp;Grade'!G167</f>
        <v>49.5</v>
      </c>
      <c r="B166" s="10" t="n">
        <f aca="false">'Solutions&amp;Grade'!H167</f>
        <v>0.582672806743071</v>
      </c>
      <c r="C166" s="13" t="n">
        <f aca="false">L$2*A166+L$3</f>
        <v>15.5710016274233</v>
      </c>
      <c r="D166" s="10" t="n">
        <f aca="false">ABS((B166-C166)/_xlfn.STDEV.S(B:B))</f>
        <v>0.310307539053909</v>
      </c>
      <c r="E166" s="10" t="str">
        <f aca="false">IF(D166&gt;L$5,"Outlier","")</f>
        <v/>
      </c>
      <c r="F166" s="10" t="n">
        <f aca="false">'Solutions&amp;Grade'!H167</f>
        <v>0.582672806743071</v>
      </c>
    </row>
    <row r="167" customFormat="false" ht="12.75" hidden="false" customHeight="true" outlineLevel="0" collapsed="false">
      <c r="A167" s="10" t="n">
        <f aca="false">'Solutions&amp;Grade'!G168</f>
        <v>49.8</v>
      </c>
      <c r="B167" s="10" t="n">
        <f aca="false">'Solutions&amp;Grade'!H168</f>
        <v>23.9601465305318</v>
      </c>
      <c r="C167" s="13" t="n">
        <f aca="false">L$2*A167+L$3</f>
        <v>15.6444840937701</v>
      </c>
      <c r="D167" s="10" t="n">
        <f aca="false">ABS((B167-C167)/_xlfn.STDEV.S(B:B))</f>
        <v>0.172161471584091</v>
      </c>
      <c r="E167" s="10" t="str">
        <f aca="false">IF(D167&gt;L$5,"Outlier","")</f>
        <v/>
      </c>
      <c r="F167" s="10" t="n">
        <f aca="false">'Solutions&amp;Grade'!H168</f>
        <v>23.9601465305318</v>
      </c>
    </row>
    <row r="168" customFormat="false" ht="12.75" hidden="false" customHeight="true" outlineLevel="0" collapsed="false">
      <c r="A168" s="10" t="n">
        <f aca="false">'Solutions&amp;Grade'!G169</f>
        <v>50.1</v>
      </c>
      <c r="B168" s="10" t="n">
        <f aca="false">'Solutions&amp;Grade'!H169</f>
        <v>32.3776285107677</v>
      </c>
      <c r="C168" s="13" t="n">
        <f aca="false">L$2*A168+L$3</f>
        <v>15.7179665601168</v>
      </c>
      <c r="D168" s="10" t="n">
        <f aca="false">ABS((B168-C168)/_xlfn.STDEV.S(B:B))</f>
        <v>0.344909613555027</v>
      </c>
      <c r="E168" s="10" t="str">
        <f aca="false">IF(D168&gt;L$5,"Outlier","")</f>
        <v/>
      </c>
      <c r="F168" s="10" t="n">
        <f aca="false">'Solutions&amp;Grade'!H169</f>
        <v>32.3776285107677</v>
      </c>
    </row>
    <row r="169" customFormat="false" ht="12.75" hidden="false" customHeight="true" outlineLevel="0" collapsed="false">
      <c r="A169" s="10" t="n">
        <f aca="false">'Solutions&amp;Grade'!G170</f>
        <v>50.4</v>
      </c>
      <c r="B169" s="10" t="n">
        <f aca="false">'Solutions&amp;Grade'!H170</f>
        <v>26.6692656969499</v>
      </c>
      <c r="C169" s="13" t="n">
        <f aca="false">L$2*A169+L$3</f>
        <v>15.7914490264636</v>
      </c>
      <c r="D169" s="10" t="n">
        <f aca="false">ABS((B169-C169)/_xlfn.STDEV.S(B:B))</f>
        <v>0.225206463087524</v>
      </c>
      <c r="E169" s="10" t="str">
        <f aca="false">IF(D169&gt;L$5,"Outlier","")</f>
        <v/>
      </c>
      <c r="F169" s="10" t="n">
        <f aca="false">'Solutions&amp;Grade'!H170</f>
        <v>26.6692656969499</v>
      </c>
    </row>
    <row r="170" customFormat="false" ht="12.75" hidden="false" customHeight="true" outlineLevel="0" collapsed="false">
      <c r="A170" s="10" t="n">
        <f aca="false">'Solutions&amp;Grade'!G171</f>
        <v>50.7</v>
      </c>
      <c r="B170" s="10" t="n">
        <f aca="false">'Solutions&amp;Grade'!H171</f>
        <v>15.432134613252</v>
      </c>
      <c r="C170" s="13" t="n">
        <f aca="false">L$2*A170+L$3</f>
        <v>15.8649314928103</v>
      </c>
      <c r="D170" s="10" t="n">
        <f aca="false">ABS((B170-C170)/_xlfn.STDEV.S(B:B))</f>
        <v>0.00896031413593249</v>
      </c>
      <c r="E170" s="10" t="str">
        <f aca="false">IF(D170&gt;L$5,"Outlier","")</f>
        <v/>
      </c>
      <c r="F170" s="10" t="n">
        <f aca="false">'Solutions&amp;Grade'!H171</f>
        <v>15.432134613252</v>
      </c>
    </row>
    <row r="171" customFormat="false" ht="12.75" hidden="false" customHeight="true" outlineLevel="0" collapsed="false">
      <c r="A171" s="10" t="n">
        <f aca="false">'Solutions&amp;Grade'!G172</f>
        <v>51</v>
      </c>
      <c r="B171" s="10" t="n">
        <f aca="false">'Solutions&amp;Grade'!H172</f>
        <v>8.42205936283679</v>
      </c>
      <c r="C171" s="13" t="n">
        <f aca="false">L$2*A171+L$3</f>
        <v>15.938413959157</v>
      </c>
      <c r="D171" s="10" t="n">
        <f aca="false">ABS((B171-C171)/_xlfn.STDEV.S(B:B))</f>
        <v>0.155613179117244</v>
      </c>
      <c r="E171" s="10" t="str">
        <f aca="false">IF(D171&gt;L$5,"Outlier","")</f>
        <v/>
      </c>
      <c r="F171" s="10" t="n">
        <f aca="false">'Solutions&amp;Grade'!H172</f>
        <v>8.42205936283679</v>
      </c>
    </row>
    <row r="172" customFormat="false" ht="12.75" hidden="false" customHeight="true" outlineLevel="0" collapsed="false">
      <c r="A172" s="10" t="n">
        <f aca="false">'Solutions&amp;Grade'!G173</f>
        <v>51.3</v>
      </c>
      <c r="B172" s="10" t="n">
        <f aca="false">'Solutions&amp;Grade'!H173</f>
        <v>12.9626312734365</v>
      </c>
      <c r="C172" s="13" t="n">
        <f aca="false">L$2*A172+L$3</f>
        <v>16.0118964255038</v>
      </c>
      <c r="D172" s="10" t="n">
        <f aca="false">ABS((B172-C172)/_xlfn.STDEV.S(B:B))</f>
        <v>0.0631297842862438</v>
      </c>
      <c r="E172" s="10" t="str">
        <f aca="false">IF(D172&gt;L$5,"Outlier","")</f>
        <v/>
      </c>
      <c r="F172" s="10" t="n">
        <f aca="false">'Solutions&amp;Grade'!H173</f>
        <v>12.9626312734365</v>
      </c>
    </row>
    <row r="173" customFormat="false" ht="12.75" hidden="false" customHeight="true" outlineLevel="0" collapsed="false">
      <c r="A173" s="10" t="n">
        <f aca="false">'Solutions&amp;Grade'!G174</f>
        <v>51.6</v>
      </c>
      <c r="B173" s="10" t="n">
        <f aca="false">'Solutions&amp;Grade'!H174</f>
        <v>13.4222252097992</v>
      </c>
      <c r="C173" s="13" t="n">
        <f aca="false">L$2*A173+L$3</f>
        <v>16.0853788918505</v>
      </c>
      <c r="D173" s="10" t="n">
        <f aca="false">ABS((B173-C173)/_xlfn.STDEV.S(B:B))</f>
        <v>0.055136011164865</v>
      </c>
      <c r="E173" s="10" t="str">
        <f aca="false">IF(D173&gt;L$5,"Outlier","")</f>
        <v/>
      </c>
      <c r="F173" s="10" t="n">
        <f aca="false">'Solutions&amp;Grade'!H174</f>
        <v>13.4222252097992</v>
      </c>
    </row>
    <row r="174" customFormat="false" ht="12.75" hidden="false" customHeight="true" outlineLevel="0" collapsed="false">
      <c r="A174" s="10" t="n">
        <f aca="false">'Solutions&amp;Grade'!G175</f>
        <v>51.9</v>
      </c>
      <c r="B174" s="10" t="n">
        <f aca="false">'Solutions&amp;Grade'!H175</f>
        <v>-6.13634812129774</v>
      </c>
      <c r="C174" s="13" t="n">
        <f aca="false">L$2*A174+L$3</f>
        <v>16.1588613581972</v>
      </c>
      <c r="D174" s="10" t="n">
        <f aca="false">ABS((B174-C174)/_xlfn.STDEV.S(B:B))</f>
        <v>0.461583920999103</v>
      </c>
      <c r="E174" s="10" t="str">
        <f aca="false">IF(D174&gt;L$5,"Outlier","")</f>
        <v/>
      </c>
      <c r="F174" s="10" t="n">
        <f aca="false">'Solutions&amp;Grade'!H175</f>
        <v>-6.13634812129774</v>
      </c>
    </row>
    <row r="175" customFormat="false" ht="12.75" hidden="false" customHeight="true" outlineLevel="0" collapsed="false">
      <c r="A175" s="10" t="n">
        <f aca="false">'Solutions&amp;Grade'!G176</f>
        <v>52.2</v>
      </c>
      <c r="B175" s="10" t="n">
        <f aca="false">'Solutions&amp;Grade'!H176</f>
        <v>10.2330409328062</v>
      </c>
      <c r="C175" s="13" t="n">
        <f aca="false">L$2*A175+L$3</f>
        <v>16.232343824544</v>
      </c>
      <c r="D175" s="10" t="n">
        <f aca="false">ABS((B175-C175)/_xlfn.STDEV.S(B:B))</f>
        <v>0.124205235863624</v>
      </c>
      <c r="E175" s="10" t="str">
        <f aca="false">IF(D175&gt;L$5,"Outlier","")</f>
        <v/>
      </c>
      <c r="F175" s="10" t="n">
        <f aca="false">'Solutions&amp;Grade'!H176</f>
        <v>10.2330409328062</v>
      </c>
    </row>
    <row r="176" customFormat="false" ht="12.75" hidden="false" customHeight="true" outlineLevel="0" collapsed="false">
      <c r="A176" s="10" t="n">
        <f aca="false">'Solutions&amp;Grade'!G177</f>
        <v>52.5</v>
      </c>
      <c r="B176" s="10" t="n">
        <f aca="false">'Solutions&amp;Grade'!H177</f>
        <v>18.4945666690207</v>
      </c>
      <c r="C176" s="13" t="n">
        <f aca="false">L$2*A176+L$3</f>
        <v>16.3058262908907</v>
      </c>
      <c r="D176" s="10" t="n">
        <f aca="false">ABS((B176-C176)/_xlfn.STDEV.S(B:B))</f>
        <v>0.0453141006239688</v>
      </c>
      <c r="E176" s="10" t="str">
        <f aca="false">IF(D176&gt;L$5,"Outlier","")</f>
        <v/>
      </c>
      <c r="F176" s="10" t="n">
        <f aca="false">'Solutions&amp;Grade'!H177</f>
        <v>18.4945666690207</v>
      </c>
    </row>
    <row r="177" customFormat="false" ht="12.75" hidden="false" customHeight="true" outlineLevel="0" collapsed="false">
      <c r="A177" s="10" t="n">
        <f aca="false">'Solutions&amp;Grade'!G178</f>
        <v>52.8</v>
      </c>
      <c r="B177" s="10" t="n">
        <f aca="false">'Solutions&amp;Grade'!H178</f>
        <v>9.05307183317372</v>
      </c>
      <c r="C177" s="13" t="n">
        <f aca="false">L$2*A177+L$3</f>
        <v>16.3793087572375</v>
      </c>
      <c r="D177" s="10" t="n">
        <f aca="false">ABS((B177-C177)/_xlfn.STDEV.S(B:B))</f>
        <v>0.151677120086622</v>
      </c>
      <c r="E177" s="10" t="str">
        <f aca="false">IF(D177&gt;L$5,"Outlier","")</f>
        <v/>
      </c>
      <c r="F177" s="10" t="n">
        <f aca="false">'Solutions&amp;Grade'!H178</f>
        <v>9.05307183317372</v>
      </c>
    </row>
    <row r="178" customFormat="false" ht="12.75" hidden="false" customHeight="true" outlineLevel="0" collapsed="false">
      <c r="A178" s="10" t="n">
        <f aca="false">'Solutions&amp;Grade'!G179</f>
        <v>53.1</v>
      </c>
      <c r="B178" s="10" t="n">
        <f aca="false">'Solutions&amp;Grade'!H179</f>
        <v>24.9007181008607</v>
      </c>
      <c r="C178" s="13" t="n">
        <f aca="false">L$2*A178+L$3</f>
        <v>16.4527912235842</v>
      </c>
      <c r="D178" s="10" t="n">
        <f aca="false">ABS((B178-C178)/_xlfn.STDEV.S(B:B))</f>
        <v>0.174899779071972</v>
      </c>
      <c r="E178" s="10" t="str">
        <f aca="false">IF(D178&gt;L$5,"Outlier","")</f>
        <v/>
      </c>
      <c r="F178" s="10" t="n">
        <f aca="false">'Solutions&amp;Grade'!H179</f>
        <v>24.9007181008607</v>
      </c>
    </row>
    <row r="179" customFormat="false" ht="12.75" hidden="false" customHeight="true" outlineLevel="0" collapsed="false">
      <c r="A179" s="10" t="n">
        <f aca="false">'Solutions&amp;Grade'!G180</f>
        <v>53.4</v>
      </c>
      <c r="B179" s="10" t="n">
        <f aca="false">'Solutions&amp;Grade'!H180</f>
        <v>17.7758342737243</v>
      </c>
      <c r="C179" s="13" t="n">
        <f aca="false">L$2*A179+L$3</f>
        <v>16.5262736899309</v>
      </c>
      <c r="D179" s="10" t="n">
        <f aca="false">ABS((B179-C179)/_xlfn.STDEV.S(B:B))</f>
        <v>0.0258700002044717</v>
      </c>
      <c r="E179" s="10" t="str">
        <f aca="false">IF(D179&gt;L$5,"Outlier","")</f>
        <v/>
      </c>
      <c r="F179" s="10" t="n">
        <f aca="false">'Solutions&amp;Grade'!H180</f>
        <v>17.7758342737243</v>
      </c>
    </row>
    <row r="180" customFormat="false" ht="12.75" hidden="false" customHeight="true" outlineLevel="0" collapsed="false">
      <c r="A180" s="10" t="n">
        <f aca="false">'Solutions&amp;Grade'!G181</f>
        <v>53.7</v>
      </c>
      <c r="B180" s="10" t="n">
        <f aca="false">'Solutions&amp;Grade'!H181</f>
        <v>8.54075853270276</v>
      </c>
      <c r="C180" s="13" t="n">
        <f aca="false">L$2*A180+L$3</f>
        <v>16.5997561562777</v>
      </c>
      <c r="D180" s="10" t="n">
        <f aca="false">ABS((B180-C180)/_xlfn.STDEV.S(B:B))</f>
        <v>0.166847668591469</v>
      </c>
      <c r="E180" s="10" t="str">
        <f aca="false">IF(D180&gt;L$5,"Outlier","")</f>
        <v/>
      </c>
      <c r="F180" s="10" t="n">
        <f aca="false">'Solutions&amp;Grade'!H181</f>
        <v>8.54075853270276</v>
      </c>
    </row>
    <row r="181" customFormat="false" ht="12.75" hidden="false" customHeight="true" outlineLevel="0" collapsed="false">
      <c r="A181" s="10" t="n">
        <f aca="false">'Solutions&amp;Grade'!G182</f>
        <v>54</v>
      </c>
      <c r="B181" s="10" t="n">
        <f aca="false">'Solutions&amp;Grade'!H182</f>
        <v>19.2675617036648</v>
      </c>
      <c r="C181" s="13" t="n">
        <f aca="false">L$2*A181+L$3</f>
        <v>16.6732386226244</v>
      </c>
      <c r="D181" s="10" t="n">
        <f aca="false">ABS((B181-C181)/_xlfn.STDEV.S(B:B))</f>
        <v>0.0537109920939047</v>
      </c>
      <c r="E181" s="10" t="str">
        <f aca="false">IF(D181&gt;L$5,"Outlier","")</f>
        <v/>
      </c>
      <c r="F181" s="10" t="n">
        <f aca="false">'Solutions&amp;Grade'!H182</f>
        <v>19.2675617036648</v>
      </c>
    </row>
    <row r="182" customFormat="false" ht="12.75" hidden="false" customHeight="true" outlineLevel="0" collapsed="false">
      <c r="A182" s="10" t="n">
        <f aca="false">'Solutions&amp;Grade'!G183</f>
        <v>54.3</v>
      </c>
      <c r="B182" s="10" t="n">
        <f aca="false">'Solutions&amp;Grade'!H183</f>
        <v>17.793864866028</v>
      </c>
      <c r="C182" s="13" t="n">
        <f aca="false">L$2*A182+L$3</f>
        <v>16.7467210889711</v>
      </c>
      <c r="D182" s="10" t="n">
        <f aca="false">ABS((B182-C182)/_xlfn.STDEV.S(B:B))</f>
        <v>0.0216793087729565</v>
      </c>
      <c r="E182" s="10" t="str">
        <f aca="false">IF(D182&gt;L$5,"Outlier","")</f>
        <v/>
      </c>
      <c r="F182" s="10" t="n">
        <f aca="false">'Solutions&amp;Grade'!H183</f>
        <v>17.793864866028</v>
      </c>
    </row>
    <row r="183" customFormat="false" ht="12.75" hidden="false" customHeight="true" outlineLevel="0" collapsed="false">
      <c r="A183" s="10" t="n">
        <f aca="false">'Solutions&amp;Grade'!G184</f>
        <v>54.6</v>
      </c>
      <c r="B183" s="10" t="n">
        <f aca="false">'Solutions&amp;Grade'!H184</f>
        <v>5.98135548021303</v>
      </c>
      <c r="C183" s="13" t="n">
        <f aca="false">L$2*A183+L$3</f>
        <v>16.8202035553179</v>
      </c>
      <c r="D183" s="10" t="n">
        <f aca="false">ABS((B183-C183)/_xlfn.STDEV.S(B:B))</f>
        <v>0.224399685422189</v>
      </c>
      <c r="E183" s="10" t="str">
        <f aca="false">IF(D183&gt;L$5,"Outlier","")</f>
        <v/>
      </c>
      <c r="F183" s="10" t="n">
        <f aca="false">'Solutions&amp;Grade'!H184</f>
        <v>5.98135548021303</v>
      </c>
    </row>
    <row r="184" customFormat="false" ht="12.75" hidden="false" customHeight="true" outlineLevel="0" collapsed="false">
      <c r="A184" s="10" t="n">
        <f aca="false">'Solutions&amp;Grade'!G185</f>
        <v>54.9</v>
      </c>
      <c r="B184" s="10" t="n">
        <f aca="false">'Solutions&amp;Grade'!H185</f>
        <v>17.9430713378983</v>
      </c>
      <c r="C184" s="13" t="n">
        <f aca="false">L$2*A184+L$3</f>
        <v>16.8936860216646</v>
      </c>
      <c r="D184" s="10" t="n">
        <f aca="false">ABS((B184-C184)/_xlfn.STDEV.S(B:B))</f>
        <v>0.0217257159817905</v>
      </c>
      <c r="E184" s="10" t="str">
        <f aca="false">IF(D184&gt;L$5,"Outlier","")</f>
        <v/>
      </c>
      <c r="F184" s="10" t="n">
        <f aca="false">'Solutions&amp;Grade'!H185</f>
        <v>17.9430713378983</v>
      </c>
    </row>
    <row r="185" customFormat="false" ht="12.75" hidden="false" customHeight="true" outlineLevel="0" collapsed="false">
      <c r="A185" s="10" t="n">
        <f aca="false">'Solutions&amp;Grade'!G186</f>
        <v>55.2</v>
      </c>
      <c r="B185" s="10" t="n">
        <f aca="false">'Solutions&amp;Grade'!H186</f>
        <v>14.489784079107</v>
      </c>
      <c r="C185" s="13" t="n">
        <f aca="false">L$2*A185+L$3</f>
        <v>16.9671684880113</v>
      </c>
      <c r="D185" s="10" t="n">
        <f aca="false">ABS((B185-C185)/_xlfn.STDEV.S(B:B))</f>
        <v>0.0512899782500728</v>
      </c>
      <c r="E185" s="10" t="str">
        <f aca="false">IF(D185&gt;L$5,"Outlier","")</f>
        <v/>
      </c>
      <c r="F185" s="10" t="n">
        <f aca="false">'Solutions&amp;Grade'!H186</f>
        <v>14.489784079107</v>
      </c>
    </row>
    <row r="186" customFormat="false" ht="12.75" hidden="false" customHeight="true" outlineLevel="0" collapsed="false">
      <c r="A186" s="10" t="n">
        <f aca="false">'Solutions&amp;Grade'!G187</f>
        <v>55.5</v>
      </c>
      <c r="B186" s="10" t="n">
        <f aca="false">'Solutions&amp;Grade'!H187</f>
        <v>7.57971948737912</v>
      </c>
      <c r="C186" s="13" t="n">
        <f aca="false">L$2*A186+L$3</f>
        <v>17.0406509543581</v>
      </c>
      <c r="D186" s="10" t="n">
        <f aca="false">ABS((B186-C186)/_xlfn.STDEV.S(B:B))</f>
        <v>0.195872294756787</v>
      </c>
      <c r="E186" s="10" t="str">
        <f aca="false">IF(D186&gt;L$5,"Outlier","")</f>
        <v/>
      </c>
      <c r="F186" s="10" t="n">
        <f aca="false">'Solutions&amp;Grade'!H187</f>
        <v>7.57971948737912</v>
      </c>
    </row>
    <row r="187" customFormat="false" ht="12.75" hidden="false" customHeight="true" outlineLevel="0" collapsed="false">
      <c r="A187" s="10" t="n">
        <f aca="false">'Solutions&amp;Grade'!G188</f>
        <v>55.8</v>
      </c>
      <c r="B187" s="10" t="n">
        <f aca="false">'Solutions&amp;Grade'!H188</f>
        <v>-4.83436160272835</v>
      </c>
      <c r="C187" s="13" t="n">
        <f aca="false">L$2*A187+L$3</f>
        <v>17.1141334207048</v>
      </c>
      <c r="D187" s="10" t="n">
        <f aca="false">ABS((B187-C187)/_xlfn.STDEV.S(B:B))</f>
        <v>0.45440579521189</v>
      </c>
      <c r="E187" s="10" t="str">
        <f aca="false">IF(D187&gt;L$5,"Outlier","")</f>
        <v/>
      </c>
      <c r="F187" s="10" t="n">
        <f aca="false">'Solutions&amp;Grade'!H188</f>
        <v>-4.83436160272835</v>
      </c>
    </row>
    <row r="188" customFormat="false" ht="12.75" hidden="false" customHeight="true" outlineLevel="0" collapsed="false">
      <c r="A188" s="10" t="n">
        <f aca="false">'Solutions&amp;Grade'!G189</f>
        <v>56.1</v>
      </c>
      <c r="B188" s="10" t="n">
        <f aca="false">'Solutions&amp;Grade'!H189</f>
        <v>33.009832372575</v>
      </c>
      <c r="C188" s="13" t="n">
        <f aca="false">L$2*A188+L$3</f>
        <v>17.1876158870516</v>
      </c>
      <c r="D188" s="10" t="n">
        <f aca="false">ABS((B188-C188)/_xlfn.STDEV.S(B:B))</f>
        <v>0.327571747240205</v>
      </c>
      <c r="E188" s="10" t="str">
        <f aca="false">IF(D188&gt;L$5,"Outlier","")</f>
        <v/>
      </c>
      <c r="F188" s="10" t="n">
        <f aca="false">'Solutions&amp;Grade'!H189</f>
        <v>33.009832372575</v>
      </c>
    </row>
    <row r="189" customFormat="false" ht="12.75" hidden="false" customHeight="true" outlineLevel="0" collapsed="false">
      <c r="A189" s="10" t="n">
        <f aca="false">'Solutions&amp;Grade'!G190</f>
        <v>56.4</v>
      </c>
      <c r="B189" s="10" t="n">
        <f aca="false">'Solutions&amp;Grade'!H190</f>
        <v>36.9620850681015</v>
      </c>
      <c r="C189" s="13" t="n">
        <f aca="false">L$2*A189+L$3</f>
        <v>17.2610983533983</v>
      </c>
      <c r="D189" s="10" t="n">
        <f aca="false">ABS((B189-C189)/_xlfn.STDEV.S(B:B))</f>
        <v>0.407875005780387</v>
      </c>
      <c r="E189" s="10" t="str">
        <f aca="false">IF(D189&gt;L$5,"Outlier","")</f>
        <v/>
      </c>
      <c r="F189" s="10" t="n">
        <f aca="false">'Solutions&amp;Grade'!H190</f>
        <v>36.9620850681015</v>
      </c>
    </row>
    <row r="190" customFormat="false" ht="12.75" hidden="false" customHeight="true" outlineLevel="0" collapsed="false">
      <c r="A190" s="10" t="n">
        <f aca="false">'Solutions&amp;Grade'!G191</f>
        <v>56.7</v>
      </c>
      <c r="B190" s="10" t="n">
        <f aca="false">'Solutions&amp;Grade'!H191</f>
        <v>-9.20139936628563</v>
      </c>
      <c r="C190" s="13" t="n">
        <f aca="false">L$2*A190+L$3</f>
        <v>17.334580819745</v>
      </c>
      <c r="D190" s="10" t="n">
        <f aca="false">ABS((B190-C190)/_xlfn.STDEV.S(B:B))</f>
        <v>0.549381776075602</v>
      </c>
      <c r="E190" s="10" t="str">
        <f aca="false">IF(D190&gt;L$5,"Outlier","")</f>
        <v/>
      </c>
      <c r="F190" s="10" t="n">
        <f aca="false">'Solutions&amp;Grade'!H191</f>
        <v>-9.20139936628563</v>
      </c>
    </row>
    <row r="191" customFormat="false" ht="12.75" hidden="false" customHeight="true" outlineLevel="0" collapsed="false">
      <c r="A191" s="10" t="n">
        <f aca="false">'Solutions&amp;Grade'!G192</f>
        <v>57</v>
      </c>
      <c r="B191" s="10" t="n">
        <f aca="false">'Solutions&amp;Grade'!H192</f>
        <v>8.03198791438759</v>
      </c>
      <c r="C191" s="13" t="n">
        <f aca="false">L$2*A191+L$3</f>
        <v>17.4080632860918</v>
      </c>
      <c r="D191" s="10" t="n">
        <f aca="false">ABS((B191-C191)/_xlfn.STDEV.S(B:B))</f>
        <v>0.19411549542222</v>
      </c>
      <c r="E191" s="10" t="str">
        <f aca="false">IF(D191&gt;L$5,"Outlier","")</f>
        <v/>
      </c>
      <c r="F191" s="10" t="n">
        <f aca="false">'Solutions&amp;Grade'!H192</f>
        <v>8.03198791438759</v>
      </c>
    </row>
    <row r="192" customFormat="false" ht="12.75" hidden="false" customHeight="true" outlineLevel="0" collapsed="false">
      <c r="A192" s="10" t="n">
        <f aca="false">'Solutions&amp;Grade'!G193</f>
        <v>57.3</v>
      </c>
      <c r="B192" s="10" t="n">
        <f aca="false">'Solutions&amp;Grade'!H193</f>
        <v>12.8368844806749</v>
      </c>
      <c r="C192" s="13" t="n">
        <f aca="false">L$2*A192+L$3</f>
        <v>17.4815457524385</v>
      </c>
      <c r="D192" s="10" t="n">
        <f aca="false">ABS((B192-C192)/_xlfn.STDEV.S(B:B))</f>
        <v>0.0961597137494976</v>
      </c>
      <c r="E192" s="10" t="str">
        <f aca="false">IF(D192&gt;L$5,"Outlier","")</f>
        <v/>
      </c>
      <c r="F192" s="10" t="n">
        <f aca="false">'Solutions&amp;Grade'!H193</f>
        <v>12.8368844806749</v>
      </c>
    </row>
    <row r="193" customFormat="false" ht="12.75" hidden="false" customHeight="true" outlineLevel="0" collapsed="false">
      <c r="A193" s="10" t="n">
        <f aca="false">'Solutions&amp;Grade'!G194</f>
        <v>57.6</v>
      </c>
      <c r="B193" s="10" t="n">
        <f aca="false">'Solutions&amp;Grade'!H194</f>
        <v>23.9928427070575</v>
      </c>
      <c r="C193" s="13" t="n">
        <f aca="false">L$2*A193+L$3</f>
        <v>17.5550282187852</v>
      </c>
      <c r="D193" s="10" t="n">
        <f aca="false">ABS((B193-C193)/_xlfn.STDEV.S(B:B))</f>
        <v>0.133283863374082</v>
      </c>
      <c r="E193" s="10" t="str">
        <f aca="false">IF(D193&gt;L$5,"Outlier","")</f>
        <v/>
      </c>
      <c r="F193" s="10" t="n">
        <f aca="false">'Solutions&amp;Grade'!H194</f>
        <v>23.9928427070575</v>
      </c>
    </row>
    <row r="194" customFormat="false" ht="12.75" hidden="false" customHeight="true" outlineLevel="0" collapsed="false">
      <c r="A194" s="10" t="n">
        <f aca="false">'Solutions&amp;Grade'!G195</f>
        <v>57.9</v>
      </c>
      <c r="B194" s="10" t="n">
        <f aca="false">'Solutions&amp;Grade'!H195</f>
        <v>30.7917854356529</v>
      </c>
      <c r="C194" s="13" t="n">
        <f aca="false">L$2*A194+L$3</f>
        <v>17.628510685132</v>
      </c>
      <c r="D194" s="10" t="n">
        <f aca="false">ABS((B194-C194)/_xlfn.STDEV.S(B:B))</f>
        <v>0.272522937186216</v>
      </c>
      <c r="E194" s="10" t="str">
        <f aca="false">IF(D194&gt;L$5,"Outlier","")</f>
        <v/>
      </c>
      <c r="F194" s="10" t="n">
        <f aca="false">'Solutions&amp;Grade'!H195</f>
        <v>30.7917854356529</v>
      </c>
    </row>
    <row r="195" customFormat="false" ht="12.75" hidden="false" customHeight="true" outlineLevel="0" collapsed="false">
      <c r="A195" s="10" t="n">
        <f aca="false">'Solutions&amp;Grade'!G196</f>
        <v>58.2</v>
      </c>
      <c r="B195" s="10" t="n">
        <f aca="false">'Solutions&amp;Grade'!H196</f>
        <v>13.6889487350684</v>
      </c>
      <c r="C195" s="13" t="n">
        <f aca="false">L$2*A195+L$3</f>
        <v>17.7019931514787</v>
      </c>
      <c r="D195" s="10" t="n">
        <f aca="false">ABS((B195-C195)/_xlfn.STDEV.S(B:B))</f>
        <v>0.0830831743731249</v>
      </c>
      <c r="E195" s="10" t="str">
        <f aca="false">IF(D195&gt;L$5,"Outlier","")</f>
        <v/>
      </c>
      <c r="F195" s="10" t="n">
        <f aca="false">'Solutions&amp;Grade'!H196</f>
        <v>13.6889487350684</v>
      </c>
    </row>
    <row r="196" customFormat="false" ht="12.75" hidden="false" customHeight="true" outlineLevel="0" collapsed="false">
      <c r="A196" s="10" t="n">
        <f aca="false">'Solutions&amp;Grade'!G197</f>
        <v>58.5</v>
      </c>
      <c r="B196" s="10" t="n">
        <f aca="false">'Solutions&amp;Grade'!H197</f>
        <v>16.328090732799</v>
      </c>
      <c r="C196" s="13" t="n">
        <f aca="false">L$2*A196+L$3</f>
        <v>17.7754756178254</v>
      </c>
      <c r="D196" s="10" t="n">
        <f aca="false">ABS((B196-C196)/_xlfn.STDEV.S(B:B))</f>
        <v>0.0299656117176107</v>
      </c>
      <c r="E196" s="10" t="str">
        <f aca="false">IF(D196&gt;L$5,"Outlier","")</f>
        <v/>
      </c>
      <c r="F196" s="10" t="n">
        <f aca="false">'Solutions&amp;Grade'!H197</f>
        <v>16.328090732799</v>
      </c>
    </row>
    <row r="197" customFormat="false" ht="12.75" hidden="false" customHeight="true" outlineLevel="0" collapsed="false">
      <c r="A197" s="10" t="n">
        <f aca="false">'Solutions&amp;Grade'!G198</f>
        <v>58.8</v>
      </c>
      <c r="B197" s="10" t="n">
        <f aca="false">'Solutions&amp;Grade'!H198</f>
        <v>16.9059233844498</v>
      </c>
      <c r="C197" s="13" t="n">
        <f aca="false">L$2*A197+L$3</f>
        <v>17.8489580841722</v>
      </c>
      <c r="D197" s="10" t="n">
        <f aca="false">ABS((B197-C197)/_xlfn.STDEV.S(B:B))</f>
        <v>0.0195239095975486</v>
      </c>
      <c r="E197" s="10" t="str">
        <f aca="false">IF(D197&gt;L$5,"Outlier","")</f>
        <v/>
      </c>
      <c r="F197" s="10" t="n">
        <f aca="false">'Solutions&amp;Grade'!H198</f>
        <v>16.9059233844498</v>
      </c>
    </row>
    <row r="198" customFormat="false" ht="12.75" hidden="false" customHeight="true" outlineLevel="0" collapsed="false">
      <c r="A198" s="10" t="n">
        <f aca="false">'Solutions&amp;Grade'!G199</f>
        <v>59.1</v>
      </c>
      <c r="B198" s="10" t="n">
        <f aca="false">'Solutions&amp;Grade'!H199</f>
        <v>23.2673898367679</v>
      </c>
      <c r="C198" s="13" t="n">
        <f aca="false">L$2*A198+L$3</f>
        <v>17.9224405505189</v>
      </c>
      <c r="D198" s="10" t="n">
        <f aca="false">ABS((B198-C198)/_xlfn.STDEV.S(B:B))</f>
        <v>0.110657971227281</v>
      </c>
      <c r="E198" s="10" t="str">
        <f aca="false">IF(D198&gt;L$5,"Outlier","")</f>
        <v/>
      </c>
      <c r="F198" s="10" t="n">
        <f aca="false">'Solutions&amp;Grade'!H199</f>
        <v>23.2673898367679</v>
      </c>
    </row>
    <row r="199" customFormat="false" ht="12.75" hidden="false" customHeight="true" outlineLevel="0" collapsed="false">
      <c r="A199" s="10" t="n">
        <f aca="false">'Solutions&amp;Grade'!G200</f>
        <v>59.4</v>
      </c>
      <c r="B199" s="10" t="n">
        <f aca="false">'Solutions&amp;Grade'!H200</f>
        <v>31.8183843476508</v>
      </c>
      <c r="C199" s="13" t="n">
        <f aca="false">L$2*A199+L$3</f>
        <v>17.9959230168657</v>
      </c>
      <c r="D199" s="10" t="n">
        <f aca="false">ABS((B199-C199)/_xlfn.STDEV.S(B:B))</f>
        <v>0.286170260243135</v>
      </c>
      <c r="E199" s="10" t="str">
        <f aca="false">IF(D199&gt;L$5,"Outlier","")</f>
        <v/>
      </c>
      <c r="F199" s="10" t="n">
        <f aca="false">'Solutions&amp;Grade'!H200</f>
        <v>31.8183843476508</v>
      </c>
    </row>
    <row r="200" customFormat="false" ht="12.75" hidden="false" customHeight="true" outlineLevel="0" collapsed="false">
      <c r="A200" s="10" t="n">
        <f aca="false">'Solutions&amp;Grade'!G201</f>
        <v>59.7</v>
      </c>
      <c r="B200" s="10" t="n">
        <f aca="false">'Solutions&amp;Grade'!H201</f>
        <v>30.353254482069</v>
      </c>
      <c r="C200" s="13" t="n">
        <f aca="false">L$2*A200+L$3</f>
        <v>18.0694054832124</v>
      </c>
      <c r="D200" s="10" t="n">
        <f aca="false">ABS((B200-C200)/_xlfn.STDEV.S(B:B))</f>
        <v>0.254315941326674</v>
      </c>
      <c r="E200" s="10" t="str">
        <f aca="false">IF(D200&gt;L$5,"Outlier","")</f>
        <v/>
      </c>
      <c r="F200" s="10" t="n">
        <f aca="false">'Solutions&amp;Grade'!H201</f>
        <v>30.353254482069</v>
      </c>
    </row>
    <row r="201" customFormat="false" ht="12.75" hidden="false" customHeight="true" outlineLevel="0" collapsed="false">
      <c r="A201" s="10" t="n">
        <f aca="false">'Solutions&amp;Grade'!G202</f>
        <v>60</v>
      </c>
      <c r="B201" s="10" t="n">
        <f aca="false">'Solutions&amp;Grade'!H202</f>
        <v>21.4657418550526</v>
      </c>
      <c r="C201" s="13" t="n">
        <f aca="false">L$2*A201+L$3</f>
        <v>18.1428879495591</v>
      </c>
      <c r="D201" s="10" t="n">
        <f aca="false">ABS((B201-C201)/_xlfn.STDEV.S(B:B))</f>
        <v>0.0687939683193146</v>
      </c>
      <c r="E201" s="10" t="str">
        <f aca="false">IF(D201&gt;L$5,"Outlier","")</f>
        <v/>
      </c>
      <c r="F201" s="10" t="n">
        <f aca="false">'Solutions&amp;Grade'!H202</f>
        <v>21.4657418550526</v>
      </c>
    </row>
    <row r="202" customFormat="false" ht="12.75" hidden="false" customHeight="true" outlineLevel="0" collapsed="false">
      <c r="A202" s="10" t="n">
        <f aca="false">'Solutions&amp;Grade'!G203</f>
        <v>60.3</v>
      </c>
      <c r="B202" s="10" t="n">
        <f aca="false">'Solutions&amp;Grade'!H203</f>
        <v>25.825598957914</v>
      </c>
      <c r="C202" s="13" t="n">
        <f aca="false">L$2*A202+L$3</f>
        <v>18.2163704159059</v>
      </c>
      <c r="D202" s="10" t="n">
        <f aca="false">ABS((B202-C202)/_xlfn.STDEV.S(B:B))</f>
        <v>0.157535974238263</v>
      </c>
      <c r="E202" s="10" t="str">
        <f aca="false">IF(D202&gt;L$5,"Outlier","")</f>
        <v/>
      </c>
      <c r="F202" s="10" t="n">
        <f aca="false">'Solutions&amp;Grade'!H203</f>
        <v>25.825598957914</v>
      </c>
    </row>
    <row r="203" customFormat="false" ht="12.75" hidden="false" customHeight="true" outlineLevel="0" collapsed="false">
      <c r="A203" s="10" t="n">
        <f aca="false">'Solutions&amp;Grade'!G204</f>
        <v>60.6</v>
      </c>
      <c r="B203" s="10" t="n">
        <f aca="false">'Solutions&amp;Grade'!H204</f>
        <v>29.4514429115106</v>
      </c>
      <c r="C203" s="13" t="n">
        <f aca="false">L$2*A203+L$3</f>
        <v>18.2898528822526</v>
      </c>
      <c r="D203" s="10" t="n">
        <f aca="false">ABS((B203-C203)/_xlfn.STDEV.S(B:B))</f>
        <v>0.231081501836874</v>
      </c>
      <c r="E203" s="10" t="str">
        <f aca="false">IF(D203&gt;L$5,"Outlier","")</f>
        <v/>
      </c>
      <c r="F203" s="10" t="n">
        <f aca="false">'Solutions&amp;Grade'!H204</f>
        <v>29.4514429115106</v>
      </c>
    </row>
    <row r="204" customFormat="false" ht="12.75" hidden="false" customHeight="true" outlineLevel="0" collapsed="false">
      <c r="A204" s="10" t="n">
        <f aca="false">'Solutions&amp;Grade'!G205</f>
        <v>60.9</v>
      </c>
      <c r="B204" s="10" t="n">
        <f aca="false">'Solutions&amp;Grade'!H205</f>
        <v>22.1589332376056</v>
      </c>
      <c r="C204" s="13" t="n">
        <f aca="false">L$2*A204+L$3</f>
        <v>18.3633353485993</v>
      </c>
      <c r="D204" s="10" t="n">
        <f aca="false">ABS((B204-C204)/_xlfn.STDEV.S(B:B))</f>
        <v>0.0785813184556414</v>
      </c>
      <c r="E204" s="10" t="str">
        <f aca="false">IF(D204&gt;L$5,"Outlier","")</f>
        <v/>
      </c>
      <c r="F204" s="10" t="n">
        <f aca="false">'Solutions&amp;Grade'!H205</f>
        <v>22.1589332376056</v>
      </c>
    </row>
    <row r="205" customFormat="false" ht="12.75" hidden="false" customHeight="true" outlineLevel="0" collapsed="false">
      <c r="A205" s="10" t="n">
        <f aca="false">'Solutions&amp;Grade'!G206</f>
        <v>61.2</v>
      </c>
      <c r="B205" s="10" t="n">
        <f aca="false">'Solutions&amp;Grade'!H206</f>
        <v>33.450656499916</v>
      </c>
      <c r="C205" s="13" t="n">
        <f aca="false">L$2*A205+L$3</f>
        <v>18.4368178149461</v>
      </c>
      <c r="D205" s="10" t="n">
        <f aca="false">ABS((B205-C205)/_xlfn.STDEV.S(B:B))</f>
        <v>0.310835676867272</v>
      </c>
      <c r="E205" s="10" t="str">
        <f aca="false">IF(D205&gt;L$5,"Outlier","")</f>
        <v/>
      </c>
      <c r="F205" s="10" t="n">
        <f aca="false">'Solutions&amp;Grade'!H206</f>
        <v>33.450656499916</v>
      </c>
    </row>
    <row r="206" customFormat="false" ht="12.75" hidden="false" customHeight="true" outlineLevel="0" collapsed="false">
      <c r="A206" s="10" t="n">
        <f aca="false">'Solutions&amp;Grade'!G207</f>
        <v>61.5</v>
      </c>
      <c r="B206" s="10" t="n">
        <f aca="false">'Solutions&amp;Grade'!H207</f>
        <v>21.1617383453394</v>
      </c>
      <c r="C206" s="13" t="n">
        <f aca="false">L$2*A206+L$3</f>
        <v>18.5103002812928</v>
      </c>
      <c r="D206" s="10" t="n">
        <f aca="false">ABS((B206-C206)/_xlfn.STDEV.S(B:B))</f>
        <v>0.0548934594678058</v>
      </c>
      <c r="E206" s="10" t="str">
        <f aca="false">IF(D206&gt;L$5,"Outlier","")</f>
        <v/>
      </c>
      <c r="F206" s="10" t="n">
        <f aca="false">'Solutions&amp;Grade'!H207</f>
        <v>21.1617383453394</v>
      </c>
    </row>
    <row r="207" customFormat="false" ht="12.75" hidden="false" customHeight="true" outlineLevel="0" collapsed="false">
      <c r="A207" s="10" t="n">
        <f aca="false">'Solutions&amp;Grade'!G208</f>
        <v>61.8</v>
      </c>
      <c r="B207" s="10" t="n">
        <f aca="false">'Solutions&amp;Grade'!H208</f>
        <v>28.8555976038577</v>
      </c>
      <c r="C207" s="13" t="n">
        <f aca="false">L$2*A207+L$3</f>
        <v>18.5837827476395</v>
      </c>
      <c r="D207" s="10" t="n">
        <f aca="false">ABS((B207-C207)/_xlfn.STDEV.S(B:B))</f>
        <v>0.212660239028954</v>
      </c>
      <c r="E207" s="10" t="str">
        <f aca="false">IF(D207&gt;L$5,"Outlier","")</f>
        <v/>
      </c>
      <c r="F207" s="10" t="n">
        <f aca="false">'Solutions&amp;Grade'!H208</f>
        <v>28.8555976038577</v>
      </c>
    </row>
    <row r="208" customFormat="false" ht="12.75" hidden="false" customHeight="true" outlineLevel="0" collapsed="false">
      <c r="A208" s="10" t="n">
        <f aca="false">'Solutions&amp;Grade'!G209</f>
        <v>62.1</v>
      </c>
      <c r="B208" s="10" t="n">
        <f aca="false">'Solutions&amp;Grade'!H209</f>
        <v>6.79146972832846</v>
      </c>
      <c r="C208" s="13" t="n">
        <f aca="false">L$2*A208+L$3</f>
        <v>18.6572652139863</v>
      </c>
      <c r="D208" s="10" t="n">
        <f aca="false">ABS((B208-C208)/_xlfn.STDEV.S(B:B))</f>
        <v>0.24566086320385</v>
      </c>
      <c r="E208" s="10" t="str">
        <f aca="false">IF(D208&gt;L$5,"Outlier","")</f>
        <v/>
      </c>
      <c r="F208" s="10" t="n">
        <f aca="false">'Solutions&amp;Grade'!H209</f>
        <v>6.79146972832846</v>
      </c>
    </row>
    <row r="209" customFormat="false" ht="12.75" hidden="false" customHeight="true" outlineLevel="0" collapsed="false">
      <c r="A209" s="10" t="n">
        <f aca="false">'Solutions&amp;Grade'!G210</f>
        <v>62.4</v>
      </c>
      <c r="B209" s="10" t="n">
        <f aca="false">'Solutions&amp;Grade'!H210</f>
        <v>9.89472844476141</v>
      </c>
      <c r="C209" s="13" t="n">
        <f aca="false">L$2*A209+L$3</f>
        <v>18.730747680333</v>
      </c>
      <c r="D209" s="10" t="n">
        <f aca="false">ABS((B209-C209)/_xlfn.STDEV.S(B:B))</f>
        <v>0.182934563074176</v>
      </c>
      <c r="E209" s="10" t="str">
        <f aca="false">IF(D209&gt;L$5,"Outlier","")</f>
        <v/>
      </c>
      <c r="F209" s="10" t="n">
        <f aca="false">'Solutions&amp;Grade'!H210</f>
        <v>9.89472844476141</v>
      </c>
    </row>
    <row r="210" customFormat="false" ht="12.75" hidden="false" customHeight="true" outlineLevel="0" collapsed="false">
      <c r="A210" s="10" t="n">
        <f aca="false">'Solutions&amp;Grade'!G211</f>
        <v>62.7</v>
      </c>
      <c r="B210" s="10" t="n">
        <f aca="false">'Solutions&amp;Grade'!H211</f>
        <v>49.6273915490795</v>
      </c>
      <c r="C210" s="13" t="n">
        <f aca="false">L$2*A210+L$3</f>
        <v>18.8042301466798</v>
      </c>
      <c r="D210" s="10" t="n">
        <f aca="false">ABS((B210-C210)/_xlfn.STDEV.S(B:B))</f>
        <v>0.638140480841544</v>
      </c>
      <c r="E210" s="10" t="str">
        <f aca="false">IF(D210&gt;L$5,"Outlier","")</f>
        <v/>
      </c>
      <c r="F210" s="10" t="n">
        <f aca="false">'Solutions&amp;Grade'!H211</f>
        <v>49.6273915490795</v>
      </c>
    </row>
    <row r="211" customFormat="false" ht="12.75" hidden="false" customHeight="true" outlineLevel="0" collapsed="false">
      <c r="A211" s="10" t="n">
        <f aca="false">'Solutions&amp;Grade'!G212</f>
        <v>63</v>
      </c>
      <c r="B211" s="10" t="n">
        <f aca="false">'Solutions&amp;Grade'!H212</f>
        <v>11.5871985869981</v>
      </c>
      <c r="C211" s="13" t="n">
        <f aca="false">L$2*A211+L$3</f>
        <v>18.8777126130265</v>
      </c>
      <c r="D211" s="10" t="n">
        <f aca="false">ABS((B211-C211)/_xlfn.STDEV.S(B:B))</f>
        <v>0.150937538995905</v>
      </c>
      <c r="E211" s="10" t="str">
        <f aca="false">IF(D211&gt;L$5,"Outlier","")</f>
        <v/>
      </c>
      <c r="F211" s="10" t="n">
        <f aca="false">'Solutions&amp;Grade'!H212</f>
        <v>11.5871985869981</v>
      </c>
    </row>
    <row r="212" customFormat="false" ht="12.75" hidden="false" customHeight="true" outlineLevel="0" collapsed="false">
      <c r="A212" s="10" t="n">
        <f aca="false">'Solutions&amp;Grade'!G213</f>
        <v>63.3</v>
      </c>
      <c r="B212" s="10" t="n">
        <f aca="false">'Solutions&amp;Grade'!H213</f>
        <v>25.1008227534225</v>
      </c>
      <c r="C212" s="13" t="n">
        <f aca="false">L$2*A212+L$3</f>
        <v>18.9511950793732</v>
      </c>
      <c r="D212" s="10" t="n">
        <f aca="false">ABS((B212-C212)/_xlfn.STDEV.S(B:B))</f>
        <v>0.127317451629369</v>
      </c>
      <c r="E212" s="10" t="str">
        <f aca="false">IF(D212&gt;L$5,"Outlier","")</f>
        <v/>
      </c>
      <c r="F212" s="10" t="n">
        <f aca="false">'Solutions&amp;Grade'!H213</f>
        <v>25.1008227534225</v>
      </c>
    </row>
    <row r="213" customFormat="false" ht="12.75" hidden="false" customHeight="true" outlineLevel="0" collapsed="false">
      <c r="A213" s="10" t="n">
        <f aca="false">'Solutions&amp;Grade'!G214</f>
        <v>63.6</v>
      </c>
      <c r="B213" s="10" t="n">
        <f aca="false">'Solutions&amp;Grade'!H214</f>
        <v>9.19641544904809</v>
      </c>
      <c r="C213" s="13" t="n">
        <f aca="false">L$2*A213+L$3</f>
        <v>19.02467754572</v>
      </c>
      <c r="D213" s="10" t="n">
        <f aca="false">ABS((B213-C213)/_xlfn.STDEV.S(B:B))</f>
        <v>0.203477242918977</v>
      </c>
      <c r="E213" s="10" t="str">
        <f aca="false">IF(D213&gt;L$5,"Outlier","")</f>
        <v/>
      </c>
      <c r="F213" s="10" t="n">
        <f aca="false">'Solutions&amp;Grade'!H214</f>
        <v>9.19641544904809</v>
      </c>
    </row>
    <row r="214" customFormat="false" ht="12.75" hidden="false" customHeight="true" outlineLevel="0" collapsed="false">
      <c r="A214" s="10" t="n">
        <f aca="false">'Solutions&amp;Grade'!G215</f>
        <v>63.9</v>
      </c>
      <c r="B214" s="10" t="n">
        <f aca="false">'Solutions&amp;Grade'!H215</f>
        <v>4.22519038936996</v>
      </c>
      <c r="C214" s="13" t="n">
        <f aca="false">L$2*A214+L$3</f>
        <v>19.0981600120667</v>
      </c>
      <c r="D214" s="10" t="n">
        <f aca="false">ABS((B214-C214)/_xlfn.STDEV.S(B:B))</f>
        <v>0.307919225502627</v>
      </c>
      <c r="E214" s="10" t="str">
        <f aca="false">IF(D214&gt;L$5,"Outlier","")</f>
        <v/>
      </c>
      <c r="F214" s="10" t="n">
        <f aca="false">'Solutions&amp;Grade'!H215</f>
        <v>4.22519038936996</v>
      </c>
    </row>
    <row r="215" customFormat="false" ht="12.75" hidden="false" customHeight="true" outlineLevel="0" collapsed="false">
      <c r="A215" s="10" t="n">
        <f aca="false">'Solutions&amp;Grade'!G216</f>
        <v>64.2</v>
      </c>
      <c r="B215" s="10" t="n">
        <f aca="false">'Solutions&amp;Grade'!H216</f>
        <v>0.994740143321737</v>
      </c>
      <c r="C215" s="13" t="n">
        <f aca="false">L$2*A215+L$3</f>
        <v>19.1716424784134</v>
      </c>
      <c r="D215" s="10" t="n">
        <f aca="false">ABS((B215-C215)/_xlfn.STDEV.S(B:B))</f>
        <v>0.376321463100217</v>
      </c>
      <c r="E215" s="10" t="str">
        <f aca="false">IF(D215&gt;L$5,"Outlier","")</f>
        <v/>
      </c>
      <c r="F215" s="10" t="n">
        <f aca="false">'Solutions&amp;Grade'!H216</f>
        <v>0.994740143321737</v>
      </c>
    </row>
    <row r="216" customFormat="false" ht="12.75" hidden="false" customHeight="true" outlineLevel="0" collapsed="false">
      <c r="A216" s="10" t="n">
        <f aca="false">'Solutions&amp;Grade'!G217</f>
        <v>64.5</v>
      </c>
      <c r="B216" s="10" t="n">
        <f aca="false">'Solutions&amp;Grade'!H217</f>
        <v>6.37905370679516</v>
      </c>
      <c r="C216" s="13" t="n">
        <f aca="false">L$2*A216+L$3</f>
        <v>19.2451249447602</v>
      </c>
      <c r="D216" s="10" t="n">
        <f aca="false">ABS((B216-C216)/_xlfn.STDEV.S(B:B))</f>
        <v>0.266369850228839</v>
      </c>
      <c r="E216" s="10" t="str">
        <f aca="false">IF(D216&gt;L$5,"Outlier","")</f>
        <v/>
      </c>
      <c r="F216" s="10" t="n">
        <f aca="false">'Solutions&amp;Grade'!H217</f>
        <v>6.37905370679516</v>
      </c>
    </row>
    <row r="217" customFormat="false" ht="12.75" hidden="false" customHeight="true" outlineLevel="0" collapsed="false">
      <c r="A217" s="10" t="n">
        <f aca="false">'Solutions&amp;Grade'!G218</f>
        <v>64.8</v>
      </c>
      <c r="B217" s="10" t="n">
        <f aca="false">'Solutions&amp;Grade'!H218</f>
        <v>31.6960028814635</v>
      </c>
      <c r="C217" s="13" t="n">
        <f aca="false">L$2*A217+L$3</f>
        <v>19.3186074111069</v>
      </c>
      <c r="D217" s="10" t="n">
        <f aca="false">ABS((B217-C217)/_xlfn.STDEV.S(B:B))</f>
        <v>0.256252659936575</v>
      </c>
      <c r="E217" s="10" t="str">
        <f aca="false">IF(D217&gt;L$5,"Outlier","")</f>
        <v/>
      </c>
      <c r="F217" s="10" t="n">
        <f aca="false">'Solutions&amp;Grade'!H218</f>
        <v>31.6960028814635</v>
      </c>
    </row>
    <row r="218" customFormat="false" ht="12.75" hidden="false" customHeight="true" outlineLevel="0" collapsed="false">
      <c r="A218" s="10" t="n">
        <f aca="false">'Solutions&amp;Grade'!G219</f>
        <v>65.1</v>
      </c>
      <c r="B218" s="10" t="n">
        <f aca="false">'Solutions&amp;Grade'!H219</f>
        <v>26.7675287584689</v>
      </c>
      <c r="C218" s="13" t="n">
        <f aca="false">L$2*A218+L$3</f>
        <v>19.3920898774536</v>
      </c>
      <c r="D218" s="10" t="n">
        <f aca="false">ABS((B218-C218)/_xlfn.STDEV.S(B:B))</f>
        <v>0.15269576188191</v>
      </c>
      <c r="E218" s="10" t="str">
        <f aca="false">IF(D218&gt;L$5,"Outlier","")</f>
        <v/>
      </c>
      <c r="F218" s="10" t="n">
        <f aca="false">'Solutions&amp;Grade'!H219</f>
        <v>26.7675287584689</v>
      </c>
    </row>
    <row r="219" customFormat="false" ht="12.75" hidden="false" customHeight="true" outlineLevel="0" collapsed="false">
      <c r="A219" s="10" t="n">
        <f aca="false">'Solutions&amp;Grade'!G220</f>
        <v>65.4</v>
      </c>
      <c r="B219" s="10" t="n">
        <f aca="false">'Solutions&amp;Grade'!H220</f>
        <v>14.1090243247658</v>
      </c>
      <c r="C219" s="13" t="n">
        <f aca="false">L$2*A219+L$3</f>
        <v>19.4655723438004</v>
      </c>
      <c r="D219" s="10" t="n">
        <f aca="false">ABS((B219-C219)/_xlfn.STDEV.S(B:B))</f>
        <v>0.110898103017149</v>
      </c>
      <c r="E219" s="10" t="str">
        <f aca="false">IF(D219&gt;L$5,"Outlier","")</f>
        <v/>
      </c>
      <c r="F219" s="10" t="n">
        <f aca="false">'Solutions&amp;Grade'!H220</f>
        <v>14.1090243247658</v>
      </c>
    </row>
    <row r="220" customFormat="false" ht="12.75" hidden="false" customHeight="true" outlineLevel="0" collapsed="false">
      <c r="A220" s="10" t="n">
        <f aca="false">'Solutions&amp;Grade'!G221</f>
        <v>65.7</v>
      </c>
      <c r="B220" s="10" t="n">
        <f aca="false">'Solutions&amp;Grade'!H221</f>
        <v>27.6179565420897</v>
      </c>
      <c r="C220" s="13" t="n">
        <f aca="false">L$2*A220+L$3</f>
        <v>19.5390548101471</v>
      </c>
      <c r="D220" s="10" t="n">
        <f aca="false">ABS((B220-C220)/_xlfn.STDEV.S(B:B))</f>
        <v>0.167259748881309</v>
      </c>
      <c r="E220" s="10" t="str">
        <f aca="false">IF(D220&gt;L$5,"Outlier","")</f>
        <v/>
      </c>
      <c r="F220" s="10" t="n">
        <f aca="false">'Solutions&amp;Grade'!H221</f>
        <v>27.6179565420897</v>
      </c>
    </row>
    <row r="221" customFormat="false" ht="12.75" hidden="false" customHeight="true" outlineLevel="0" collapsed="false">
      <c r="A221" s="10" t="n">
        <f aca="false">'Solutions&amp;Grade'!G222</f>
        <v>66</v>
      </c>
      <c r="B221" s="10" t="n">
        <f aca="false">'Solutions&amp;Grade'!H222</f>
        <v>25.1046554993646</v>
      </c>
      <c r="C221" s="13" t="n">
        <f aca="false">L$2*A221+L$3</f>
        <v>19.6125372764939</v>
      </c>
      <c r="D221" s="10" t="n">
        <f aca="false">ABS((B221-C221)/_xlfn.STDEV.S(B:B))</f>
        <v>0.113704850642234</v>
      </c>
      <c r="E221" s="10" t="str">
        <f aca="false">IF(D221&gt;L$5,"Outlier","")</f>
        <v/>
      </c>
      <c r="F221" s="10" t="n">
        <f aca="false">'Solutions&amp;Grade'!H222</f>
        <v>25.1046554993646</v>
      </c>
    </row>
    <row r="222" customFormat="false" ht="12.75" hidden="false" customHeight="true" outlineLevel="0" collapsed="false">
      <c r="A222" s="10" t="n">
        <f aca="false">'Solutions&amp;Grade'!G223</f>
        <v>66.3</v>
      </c>
      <c r="B222" s="10" t="n">
        <f aca="false">'Solutions&amp;Grade'!H223</f>
        <v>3.31058919371497</v>
      </c>
      <c r="C222" s="13" t="n">
        <f aca="false">L$2*A222+L$3</f>
        <v>19.6860197428406</v>
      </c>
      <c r="D222" s="10" t="n">
        <f aca="false">ABS((B222-C222)/_xlfn.STDEV.S(B:B))</f>
        <v>0.339025091819192</v>
      </c>
      <c r="E222" s="10" t="str">
        <f aca="false">IF(D222&gt;L$5,"Outlier","")</f>
        <v/>
      </c>
      <c r="F222" s="10" t="n">
        <f aca="false">'Solutions&amp;Grade'!H223</f>
        <v>3.31058919371497</v>
      </c>
    </row>
    <row r="223" customFormat="false" ht="12.75" hidden="false" customHeight="true" outlineLevel="0" collapsed="false">
      <c r="A223" s="10" t="n">
        <f aca="false">'Solutions&amp;Grade'!G224</f>
        <v>66.6</v>
      </c>
      <c r="B223" s="10" t="n">
        <f aca="false">'Solutions&amp;Grade'!H224</f>
        <v>25.0315963219164</v>
      </c>
      <c r="C223" s="13" t="n">
        <f aca="false">L$2*A223+L$3</f>
        <v>19.7595022091873</v>
      </c>
      <c r="D223" s="10" t="n">
        <f aca="false">ABS((B223-C223)/_xlfn.STDEV.S(B:B))</f>
        <v>0.109149630312641</v>
      </c>
      <c r="E223" s="10" t="str">
        <f aca="false">IF(D223&gt;L$5,"Outlier","")</f>
        <v/>
      </c>
      <c r="F223" s="10" t="n">
        <f aca="false">'Solutions&amp;Grade'!H224</f>
        <v>25.0315963219164</v>
      </c>
    </row>
    <row r="224" customFormat="false" ht="12.75" hidden="false" customHeight="true" outlineLevel="0" collapsed="false">
      <c r="A224" s="10" t="n">
        <f aca="false">'Solutions&amp;Grade'!G225</f>
        <v>66.9</v>
      </c>
      <c r="B224" s="10" t="n">
        <f aca="false">'Solutions&amp;Grade'!H225</f>
        <v>31.5526997260275</v>
      </c>
      <c r="C224" s="13" t="n">
        <f aca="false">L$2*A224+L$3</f>
        <v>19.8329846755341</v>
      </c>
      <c r="D224" s="10" t="n">
        <f aca="false">ABS((B224-C224)/_xlfn.STDEV.S(B:B))</f>
        <v>0.242636519337225</v>
      </c>
      <c r="E224" s="10" t="str">
        <f aca="false">IF(D224&gt;L$5,"Outlier","")</f>
        <v/>
      </c>
      <c r="F224" s="10" t="n">
        <f aca="false">'Solutions&amp;Grade'!H225</f>
        <v>31.5526997260275</v>
      </c>
    </row>
    <row r="225" customFormat="false" ht="12.75" hidden="false" customHeight="true" outlineLevel="0" collapsed="false">
      <c r="A225" s="10" t="n">
        <f aca="false">'Solutions&amp;Grade'!G226</f>
        <v>67.2</v>
      </c>
      <c r="B225" s="10" t="n">
        <f aca="false">'Solutions&amp;Grade'!H226</f>
        <v>30.5889107920597</v>
      </c>
      <c r="C225" s="13" t="n">
        <f aca="false">L$2*A225+L$3</f>
        <v>19.9064671418808</v>
      </c>
      <c r="D225" s="10" t="n">
        <f aca="false">ABS((B225-C225)/_xlfn.STDEV.S(B:B))</f>
        <v>0.221161601124962</v>
      </c>
      <c r="E225" s="10" t="str">
        <f aca="false">IF(D225&gt;L$5,"Outlier","")</f>
        <v/>
      </c>
      <c r="F225" s="10" t="n">
        <f aca="false">'Solutions&amp;Grade'!H226</f>
        <v>30.5889107920597</v>
      </c>
    </row>
    <row r="226" customFormat="false" ht="12.75" hidden="false" customHeight="true" outlineLevel="0" collapsed="false">
      <c r="A226" s="10" t="n">
        <f aca="false">'Solutions&amp;Grade'!G227</f>
        <v>67.5</v>
      </c>
      <c r="B226" s="10" t="n">
        <f aca="false">'Solutions&amp;Grade'!H227</f>
        <v>10.2352653957021</v>
      </c>
      <c r="C226" s="13" t="n">
        <f aca="false">L$2*A226+L$3</f>
        <v>19.9799496082275</v>
      </c>
      <c r="D226" s="10" t="n">
        <f aca="false">ABS((B226-C226)/_xlfn.STDEV.S(B:B))</f>
        <v>0.201746906744804</v>
      </c>
      <c r="E226" s="10" t="str">
        <f aca="false">IF(D226&gt;L$5,"Outlier","")</f>
        <v/>
      </c>
      <c r="F226" s="10" t="n">
        <f aca="false">'Solutions&amp;Grade'!H227</f>
        <v>10.2352653957021</v>
      </c>
    </row>
    <row r="227" customFormat="false" ht="12.75" hidden="false" customHeight="true" outlineLevel="0" collapsed="false">
      <c r="A227" s="10" t="n">
        <f aca="false">'Solutions&amp;Grade'!G228</f>
        <v>67.8</v>
      </c>
      <c r="B227" s="10" t="n">
        <f aca="false">'Solutions&amp;Grade'!H228</f>
        <v>18.9369544142039</v>
      </c>
      <c r="C227" s="13" t="n">
        <f aca="false">L$2*A227+L$3</f>
        <v>20.0534320745743</v>
      </c>
      <c r="D227" s="10" t="n">
        <f aca="false">ABS((B227-C227)/_xlfn.STDEV.S(B:B))</f>
        <v>0.0231147474373646</v>
      </c>
      <c r="E227" s="10" t="str">
        <f aca="false">IF(D227&gt;L$5,"Outlier","")</f>
        <v/>
      </c>
      <c r="F227" s="10" t="n">
        <f aca="false">'Solutions&amp;Grade'!H228</f>
        <v>18.9369544142039</v>
      </c>
    </row>
    <row r="228" customFormat="false" ht="12.75" hidden="false" customHeight="true" outlineLevel="0" collapsed="false">
      <c r="A228" s="10" t="n">
        <f aca="false">'Solutions&amp;Grade'!G229</f>
        <v>68.1</v>
      </c>
      <c r="B228" s="10" t="n">
        <f aca="false">'Solutions&amp;Grade'!H229</f>
        <v>23.0522155792855</v>
      </c>
      <c r="C228" s="13" t="n">
        <f aca="false">L$2*A228+L$3</f>
        <v>20.126914540921</v>
      </c>
      <c r="D228" s="10" t="n">
        <f aca="false">ABS((B228-C228)/_xlfn.STDEV.S(B:B))</f>
        <v>0.060563320772244</v>
      </c>
      <c r="E228" s="10" t="str">
        <f aca="false">IF(D228&gt;L$5,"Outlier","")</f>
        <v/>
      </c>
      <c r="F228" s="10" t="n">
        <f aca="false">'Solutions&amp;Grade'!H229</f>
        <v>23.0522155792855</v>
      </c>
    </row>
    <row r="229" customFormat="false" ht="12.75" hidden="false" customHeight="true" outlineLevel="0" collapsed="false">
      <c r="A229" s="10" t="n">
        <f aca="false">'Solutions&amp;Grade'!G230</f>
        <v>68.4</v>
      </c>
      <c r="B229" s="10" t="n">
        <f aca="false">'Solutions&amp;Grade'!H230</f>
        <v>17.4054163708478</v>
      </c>
      <c r="C229" s="13" t="n">
        <f aca="false">L$2*A229+L$3</f>
        <v>20.2003970072677</v>
      </c>
      <c r="D229" s="10" t="n">
        <f aca="false">ABS((B229-C229)/_xlfn.STDEV.S(B:B))</f>
        <v>0.0578652612554198</v>
      </c>
      <c r="E229" s="10" t="str">
        <f aca="false">IF(D229&gt;L$5,"Outlier","")</f>
        <v/>
      </c>
      <c r="F229" s="10" t="n">
        <f aca="false">'Solutions&amp;Grade'!H230</f>
        <v>17.4054163708478</v>
      </c>
    </row>
    <row r="230" customFormat="false" ht="12.75" hidden="false" customHeight="true" outlineLevel="0" collapsed="false">
      <c r="A230" s="10" t="n">
        <f aca="false">'Solutions&amp;Grade'!G231</f>
        <v>68.7</v>
      </c>
      <c r="B230" s="10" t="n">
        <f aca="false">'Solutions&amp;Grade'!H231</f>
        <v>12.9658473115243</v>
      </c>
      <c r="C230" s="13" t="n">
        <f aca="false">L$2*A230+L$3</f>
        <v>20.2738794736145</v>
      </c>
      <c r="D230" s="10" t="n">
        <f aca="false">ABS((B230-C230)/_xlfn.STDEV.S(B:B))</f>
        <v>0.15130022183768</v>
      </c>
      <c r="E230" s="10" t="str">
        <f aca="false">IF(D230&gt;L$5,"Outlier","")</f>
        <v/>
      </c>
      <c r="F230" s="10" t="n">
        <f aca="false">'Solutions&amp;Grade'!H231</f>
        <v>12.9658473115243</v>
      </c>
    </row>
    <row r="231" customFormat="false" ht="12.75" hidden="false" customHeight="true" outlineLevel="0" collapsed="false">
      <c r="A231" s="10" t="n">
        <f aca="false">'Solutions&amp;Grade'!G232</f>
        <v>69</v>
      </c>
      <c r="B231" s="10" t="n">
        <f aca="false">'Solutions&amp;Grade'!H232</f>
        <v>22.6484982641296</v>
      </c>
      <c r="C231" s="13" t="n">
        <f aca="false">L$2*A231+L$3</f>
        <v>20.3473619399612</v>
      </c>
      <c r="D231" s="10" t="n">
        <f aca="false">ABS((B231-C231)/_xlfn.STDEV.S(B:B))</f>
        <v>0.0476410651463035</v>
      </c>
      <c r="E231" s="10" t="str">
        <f aca="false">IF(D231&gt;L$5,"Outlier","")</f>
        <v/>
      </c>
      <c r="F231" s="10" t="n">
        <f aca="false">'Solutions&amp;Grade'!H232</f>
        <v>22.6484982641296</v>
      </c>
    </row>
    <row r="232" customFormat="false" ht="12.75" hidden="false" customHeight="true" outlineLevel="0" collapsed="false">
      <c r="A232" s="10" t="n">
        <f aca="false">'Solutions&amp;Grade'!G233</f>
        <v>69.3</v>
      </c>
      <c r="B232" s="10" t="n">
        <f aca="false">'Solutions&amp;Grade'!H233</f>
        <v>22.0869700761096</v>
      </c>
      <c r="C232" s="13" t="n">
        <f aca="false">L$2*A232+L$3</f>
        <v>20.420844406308</v>
      </c>
      <c r="D232" s="10" t="n">
        <f aca="false">ABS((B232-C232)/_xlfn.STDEV.S(B:B))</f>
        <v>0.0344942630053154</v>
      </c>
      <c r="E232" s="10" t="str">
        <f aca="false">IF(D232&gt;L$5,"Outlier","")</f>
        <v/>
      </c>
      <c r="F232" s="10" t="n">
        <f aca="false">'Solutions&amp;Grade'!H233</f>
        <v>22.0869700761096</v>
      </c>
    </row>
    <row r="233" customFormat="false" ht="12.75" hidden="false" customHeight="true" outlineLevel="0" collapsed="false">
      <c r="A233" s="10" t="n">
        <f aca="false">'Solutions&amp;Grade'!G234</f>
        <v>69.6</v>
      </c>
      <c r="B233" s="10" t="n">
        <f aca="false">'Solutions&amp;Grade'!H234</f>
        <v>34.9111508076834</v>
      </c>
      <c r="C233" s="13" t="n">
        <f aca="false">L$2*A233+L$3</f>
        <v>20.4943268726547</v>
      </c>
      <c r="D233" s="10" t="n">
        <f aca="false">ABS((B233-C233)/_xlfn.STDEV.S(B:B))</f>
        <v>0.298475514500302</v>
      </c>
      <c r="E233" s="10" t="str">
        <f aca="false">IF(D233&gt;L$5,"Outlier","")</f>
        <v/>
      </c>
      <c r="F233" s="10" t="n">
        <f aca="false">'Solutions&amp;Grade'!H234</f>
        <v>34.9111508076834</v>
      </c>
    </row>
    <row r="234" customFormat="false" ht="12.75" hidden="false" customHeight="true" outlineLevel="0" collapsed="false">
      <c r="A234" s="10" t="n">
        <f aca="false">'Solutions&amp;Grade'!G235</f>
        <v>69.9</v>
      </c>
      <c r="B234" s="10" t="n">
        <f aca="false">'Solutions&amp;Grade'!H235</f>
        <v>24.03014031166</v>
      </c>
      <c r="C234" s="13" t="n">
        <f aca="false">L$2*A234+L$3</f>
        <v>20.5678093390014</v>
      </c>
      <c r="D234" s="10" t="n">
        <f aca="false">ABS((B234-C234)/_xlfn.STDEV.S(B:B))</f>
        <v>0.0716816008221951</v>
      </c>
      <c r="E234" s="10" t="str">
        <f aca="false">IF(D234&gt;L$5,"Outlier","")</f>
        <v/>
      </c>
      <c r="F234" s="10" t="n">
        <f aca="false">'Solutions&amp;Grade'!H235</f>
        <v>24.03014031166</v>
      </c>
    </row>
    <row r="235" customFormat="false" ht="12.75" hidden="false" customHeight="true" outlineLevel="0" collapsed="false">
      <c r="A235" s="10" t="n">
        <f aca="false">'Solutions&amp;Grade'!G236</f>
        <v>70.2</v>
      </c>
      <c r="B235" s="10" t="n">
        <f aca="false">'Solutions&amp;Grade'!H236</f>
        <v>28.6136560124873</v>
      </c>
      <c r="C235" s="13" t="n">
        <f aca="false">L$2*A235+L$3</f>
        <v>20.6412918053482</v>
      </c>
      <c r="D235" s="10" t="n">
        <f aca="false">ABS((B235-C235)/_xlfn.STDEV.S(B:B))</f>
        <v>0.165054072882725</v>
      </c>
      <c r="E235" s="10" t="str">
        <f aca="false">IF(D235&gt;L$5,"Outlier","")</f>
        <v/>
      </c>
      <c r="F235" s="10" t="n">
        <f aca="false">'Solutions&amp;Grade'!H236</f>
        <v>28.6136560124873</v>
      </c>
    </row>
    <row r="236" customFormat="false" ht="12.75" hidden="false" customHeight="true" outlineLevel="0" collapsed="false">
      <c r="A236" s="10" t="n">
        <f aca="false">'Solutions&amp;Grade'!G237</f>
        <v>70.5</v>
      </c>
      <c r="B236" s="10" t="n">
        <f aca="false">'Solutions&amp;Grade'!H237</f>
        <v>28.3345290369264</v>
      </c>
      <c r="C236" s="13" t="n">
        <f aca="false">L$2*A236+L$3</f>
        <v>20.7147742716949</v>
      </c>
      <c r="D236" s="10" t="n">
        <f aca="false">ABS((B236-C236)/_xlfn.STDEV.S(B:B))</f>
        <v>0.157753901564455</v>
      </c>
      <c r="E236" s="10" t="str">
        <f aca="false">IF(D236&gt;L$5,"Outlier","")</f>
        <v/>
      </c>
      <c r="F236" s="10" t="n">
        <f aca="false">'Solutions&amp;Grade'!H237</f>
        <v>28.3345290369264</v>
      </c>
    </row>
    <row r="237" customFormat="false" ht="12.75" hidden="false" customHeight="true" outlineLevel="0" collapsed="false">
      <c r="A237" s="10" t="n">
        <f aca="false">'Solutions&amp;Grade'!G238</f>
        <v>70.8</v>
      </c>
      <c r="B237" s="10" t="n">
        <f aca="false">'Solutions&amp;Grade'!H238</f>
        <v>-6.73699261939907</v>
      </c>
      <c r="C237" s="13" t="n">
        <f aca="false">L$2*A237+L$3</f>
        <v>20.7882567380416</v>
      </c>
      <c r="D237" s="10" t="n">
        <f aca="false">ABS((B237-C237)/_xlfn.STDEV.S(B:B))</f>
        <v>0.569862890795916</v>
      </c>
      <c r="E237" s="10" t="str">
        <f aca="false">IF(D237&gt;L$5,"Outlier","")</f>
        <v/>
      </c>
      <c r="F237" s="10" t="n">
        <f aca="false">'Solutions&amp;Grade'!H238</f>
        <v>-6.73699261939907</v>
      </c>
    </row>
    <row r="238" customFormat="false" ht="12.75" hidden="false" customHeight="true" outlineLevel="0" collapsed="false">
      <c r="A238" s="10" t="n">
        <f aca="false">'Solutions&amp;Grade'!G239</f>
        <v>71.1</v>
      </c>
      <c r="B238" s="10" t="n">
        <f aca="false">'Solutions&amp;Grade'!H239</f>
        <v>26.328343731182</v>
      </c>
      <c r="C238" s="13" t="n">
        <f aca="false">L$2*A238+L$3</f>
        <v>20.8617392043884</v>
      </c>
      <c r="D238" s="10" t="n">
        <f aca="false">ABS((B238-C238)/_xlfn.STDEV.S(B:B))</f>
        <v>0.11317663349831</v>
      </c>
      <c r="E238" s="10" t="str">
        <f aca="false">IF(D238&gt;L$5,"Outlier","")</f>
        <v/>
      </c>
      <c r="F238" s="10" t="n">
        <f aca="false">'Solutions&amp;Grade'!H239</f>
        <v>26.328343731182</v>
      </c>
    </row>
    <row r="239" customFormat="false" ht="12.75" hidden="false" customHeight="true" outlineLevel="0" collapsed="false">
      <c r="A239" s="10" t="n">
        <f aca="false">'Solutions&amp;Grade'!G240</f>
        <v>71.4</v>
      </c>
      <c r="B239" s="10" t="n">
        <f aca="false">'Solutions&amp;Grade'!H240</f>
        <v>23.982095102988</v>
      </c>
      <c r="C239" s="13" t="n">
        <f aca="false">L$2*A239+L$3</f>
        <v>20.9352216707351</v>
      </c>
      <c r="D239" s="10" t="n">
        <f aca="false">ABS((B239-C239)/_xlfn.STDEV.S(B:B))</f>
        <v>0.063080267845913</v>
      </c>
      <c r="E239" s="10" t="str">
        <f aca="false">IF(D239&gt;L$5,"Outlier","")</f>
        <v/>
      </c>
      <c r="F239" s="10" t="n">
        <f aca="false">'Solutions&amp;Grade'!H240</f>
        <v>23.982095102988</v>
      </c>
    </row>
    <row r="240" customFormat="false" ht="12.75" hidden="false" customHeight="true" outlineLevel="0" collapsed="false">
      <c r="A240" s="10" t="n">
        <f aca="false">'Solutions&amp;Grade'!G241</f>
        <v>71.7</v>
      </c>
      <c r="B240" s="10" t="n">
        <f aca="false">'Solutions&amp;Grade'!H241</f>
        <v>19.8435627655499</v>
      </c>
      <c r="C240" s="13" t="n">
        <f aca="false">L$2*A240+L$3</f>
        <v>21.0087041370818</v>
      </c>
      <c r="D240" s="10" t="n">
        <f aca="false">ABS((B240-C240)/_xlfn.STDEV.S(B:B))</f>
        <v>0.0241222457804048</v>
      </c>
      <c r="E240" s="10" t="str">
        <f aca="false">IF(D240&gt;L$5,"Outlier","")</f>
        <v/>
      </c>
      <c r="F240" s="10" t="n">
        <f aca="false">'Solutions&amp;Grade'!H241</f>
        <v>19.8435627655499</v>
      </c>
    </row>
    <row r="241" customFormat="false" ht="12.75" hidden="false" customHeight="true" outlineLevel="0" collapsed="false">
      <c r="A241" s="10" t="n">
        <f aca="false">'Solutions&amp;Grade'!G242</f>
        <v>72</v>
      </c>
      <c r="B241" s="10" t="n">
        <f aca="false">'Solutions&amp;Grade'!H242</f>
        <v>17.102848816835</v>
      </c>
      <c r="C241" s="13" t="n">
        <f aca="false">L$2*A241+L$3</f>
        <v>21.0821866034286</v>
      </c>
      <c r="D241" s="10" t="n">
        <f aca="false">ABS((B241-C241)/_xlfn.STDEV.S(B:B))</f>
        <v>0.0823853366439581</v>
      </c>
      <c r="E241" s="10" t="str">
        <f aca="false">IF(D241&gt;L$5,"Outlier","")</f>
        <v/>
      </c>
      <c r="F241" s="10" t="n">
        <f aca="false">'Solutions&amp;Grade'!H242</f>
        <v>17.102848816835</v>
      </c>
    </row>
    <row r="242" customFormat="false" ht="12.75" hidden="false" customHeight="true" outlineLevel="0" collapsed="false">
      <c r="A242" s="10" t="n">
        <f aca="false">'Solutions&amp;Grade'!G243</f>
        <v>72.3</v>
      </c>
      <c r="B242" s="10" t="n">
        <f aca="false">'Solutions&amp;Grade'!H243</f>
        <v>32.0512600997568</v>
      </c>
      <c r="C242" s="13" t="n">
        <f aca="false">L$2*A242+L$3</f>
        <v>21.1556690697753</v>
      </c>
      <c r="D242" s="10" t="n">
        <f aca="false">ABS((B242-C242)/_xlfn.STDEV.S(B:B))</f>
        <v>0.225574450594282</v>
      </c>
      <c r="E242" s="10" t="str">
        <f aca="false">IF(D242&gt;L$5,"Outlier","")</f>
        <v/>
      </c>
      <c r="F242" s="10" t="n">
        <f aca="false">'Solutions&amp;Grade'!H243</f>
        <v>32.0512600997568</v>
      </c>
    </row>
    <row r="243" customFormat="false" ht="12.75" hidden="false" customHeight="true" outlineLevel="0" collapsed="false">
      <c r="A243" s="10" t="n">
        <f aca="false">'Solutions&amp;Grade'!G244</f>
        <v>72.6</v>
      </c>
      <c r="B243" s="10" t="n">
        <f aca="false">'Solutions&amp;Grade'!H244</f>
        <v>52.4088048159719</v>
      </c>
      <c r="C243" s="13" t="n">
        <f aca="false">L$2*A243+L$3</f>
        <v>21.2291515361221</v>
      </c>
      <c r="D243" s="10" t="n">
        <f aca="false">ABS((B243-C243)/_xlfn.STDEV.S(B:B))</f>
        <v>0.645521031302355</v>
      </c>
      <c r="E243" s="10" t="str">
        <f aca="false">IF(D243&gt;L$5,"Outlier","")</f>
        <v/>
      </c>
      <c r="F243" s="10" t="n">
        <f aca="false">'Solutions&amp;Grade'!H244</f>
        <v>52.4088048159719</v>
      </c>
    </row>
    <row r="244" customFormat="false" ht="12.75" hidden="false" customHeight="true" outlineLevel="0" collapsed="false">
      <c r="A244" s="10" t="n">
        <f aca="false">'Solutions&amp;Grade'!G245</f>
        <v>72.9</v>
      </c>
      <c r="B244" s="10" t="n">
        <f aca="false">'Solutions&amp;Grade'!H245</f>
        <v>34.3527735490035</v>
      </c>
      <c r="C244" s="13" t="n">
        <f aca="false">L$2*A244+L$3</f>
        <v>21.3026340024688</v>
      </c>
      <c r="D244" s="10" t="n">
        <f aca="false">ABS((B244-C244)/_xlfn.STDEV.S(B:B))</f>
        <v>0.270180667601038</v>
      </c>
      <c r="E244" s="10" t="str">
        <f aca="false">IF(D244&gt;L$5,"Outlier","")</f>
        <v/>
      </c>
      <c r="F244" s="10" t="n">
        <f aca="false">'Solutions&amp;Grade'!H245</f>
        <v>34.3527735490035</v>
      </c>
    </row>
    <row r="245" customFormat="false" ht="12.75" hidden="false" customHeight="true" outlineLevel="0" collapsed="false">
      <c r="A245" s="10" t="n">
        <f aca="false">'Solutions&amp;Grade'!G246</f>
        <v>73.2</v>
      </c>
      <c r="B245" s="10" t="n">
        <f aca="false">'Solutions&amp;Grade'!H246</f>
        <v>16.196122133121</v>
      </c>
      <c r="C245" s="13" t="n">
        <f aca="false">L$2*A245+L$3</f>
        <v>21.3761164688155</v>
      </c>
      <c r="D245" s="10" t="n">
        <f aca="false">ABS((B245-C245)/_xlfn.STDEV.S(B:B))</f>
        <v>0.107242863020509</v>
      </c>
      <c r="E245" s="10" t="str">
        <f aca="false">IF(D245&gt;L$5,"Outlier","")</f>
        <v/>
      </c>
      <c r="F245" s="10" t="n">
        <f aca="false">'Solutions&amp;Grade'!H246</f>
        <v>16.196122133121</v>
      </c>
    </row>
    <row r="246" customFormat="false" ht="12.75" hidden="false" customHeight="true" outlineLevel="0" collapsed="false">
      <c r="A246" s="10" t="n">
        <f aca="false">'Solutions&amp;Grade'!G247</f>
        <v>73.5</v>
      </c>
      <c r="B246" s="10" t="n">
        <f aca="false">'Solutions&amp;Grade'!H247</f>
        <v>24.4154216073544</v>
      </c>
      <c r="C246" s="13" t="n">
        <f aca="false">L$2*A246+L$3</f>
        <v>21.4495989351623</v>
      </c>
      <c r="D246" s="10" t="n">
        <f aca="false">ABS((B246-C246)/_xlfn.STDEV.S(B:B))</f>
        <v>0.0614022514243491</v>
      </c>
      <c r="E246" s="10" t="str">
        <f aca="false">IF(D246&gt;L$5,"Outlier","")</f>
        <v/>
      </c>
      <c r="F246" s="10" t="n">
        <f aca="false">'Solutions&amp;Grade'!H247</f>
        <v>24.4154216073544</v>
      </c>
    </row>
    <row r="247" customFormat="false" ht="12.75" hidden="false" customHeight="true" outlineLevel="0" collapsed="false">
      <c r="A247" s="10" t="n">
        <f aca="false">'Solutions&amp;Grade'!G248</f>
        <v>73.8</v>
      </c>
      <c r="B247" s="10" t="n">
        <f aca="false">'Solutions&amp;Grade'!H248</f>
        <v>46.067367886684</v>
      </c>
      <c r="C247" s="13" t="n">
        <f aca="false">L$2*A247+L$3</f>
        <v>21.523081401509</v>
      </c>
      <c r="D247" s="10" t="n">
        <f aca="false">ABS((B247-C247)/_xlfn.STDEV.S(B:B))</f>
        <v>0.508147187599737</v>
      </c>
      <c r="E247" s="10" t="str">
        <f aca="false">IF(D247&gt;L$5,"Outlier","")</f>
        <v/>
      </c>
      <c r="F247" s="10" t="n">
        <f aca="false">'Solutions&amp;Grade'!H248</f>
        <v>46.067367886684</v>
      </c>
    </row>
    <row r="248" customFormat="false" ht="12.75" hidden="false" customHeight="true" outlineLevel="0" collapsed="false">
      <c r="A248" s="10" t="n">
        <f aca="false">'Solutions&amp;Grade'!G249</f>
        <v>74.1</v>
      </c>
      <c r="B248" s="10" t="n">
        <f aca="false">'Solutions&amp;Grade'!H249</f>
        <v>18.1246076711612</v>
      </c>
      <c r="C248" s="13" t="n">
        <f aca="false">L$2*A248+L$3</f>
        <v>21.5965638678557</v>
      </c>
      <c r="D248" s="10" t="n">
        <f aca="false">ABS((B248-C248)/_xlfn.STDEV.S(B:B))</f>
        <v>0.071880874511689</v>
      </c>
      <c r="E248" s="10" t="str">
        <f aca="false">IF(D248&gt;L$5,"Outlier","")</f>
        <v/>
      </c>
      <c r="F248" s="10" t="n">
        <f aca="false">'Solutions&amp;Grade'!H249</f>
        <v>18.1246076711612</v>
      </c>
    </row>
    <row r="249" customFormat="false" ht="12.75" hidden="false" customHeight="true" outlineLevel="0" collapsed="false">
      <c r="A249" s="10" t="n">
        <f aca="false">'Solutions&amp;Grade'!G250</f>
        <v>74.4</v>
      </c>
      <c r="B249" s="10" t="n">
        <f aca="false">'Solutions&amp;Grade'!H250</f>
        <v>25.9945932741783</v>
      </c>
      <c r="C249" s="13" t="n">
        <f aca="false">L$2*A249+L$3</f>
        <v>21.6700463342025</v>
      </c>
      <c r="D249" s="10" t="n">
        <f aca="false">ABS((B249-C249)/_xlfn.STDEV.S(B:B))</f>
        <v>0.0895322977312491</v>
      </c>
      <c r="E249" s="10" t="str">
        <f aca="false">IF(D249&gt;L$5,"Outlier","")</f>
        <v/>
      </c>
      <c r="F249" s="10" t="n">
        <f aca="false">'Solutions&amp;Grade'!H250</f>
        <v>25.9945932741783</v>
      </c>
    </row>
    <row r="250" customFormat="false" ht="12.75" hidden="false" customHeight="true" outlineLevel="0" collapsed="false">
      <c r="A250" s="10" t="n">
        <f aca="false">'Solutions&amp;Grade'!G251</f>
        <v>74.7</v>
      </c>
      <c r="B250" s="10" t="n">
        <f aca="false">'Solutions&amp;Grade'!H251</f>
        <v>40.9915088003979</v>
      </c>
      <c r="C250" s="13" t="n">
        <f aca="false">L$2*A250+L$3</f>
        <v>21.7435288005492</v>
      </c>
      <c r="D250" s="10" t="n">
        <f aca="false">ABS((B250-C250)/_xlfn.STDEV.S(B:B))</f>
        <v>0.398496281805006</v>
      </c>
      <c r="E250" s="10" t="str">
        <f aca="false">IF(D250&gt;L$5,"Outlier","")</f>
        <v/>
      </c>
      <c r="F250" s="10" t="n">
        <f aca="false">'Solutions&amp;Grade'!H251</f>
        <v>40.9915088003979</v>
      </c>
    </row>
    <row r="251" customFormat="false" ht="12.75" hidden="false" customHeight="true" outlineLevel="0" collapsed="false">
      <c r="A251" s="10" t="n">
        <f aca="false">'Solutions&amp;Grade'!G252</f>
        <v>75</v>
      </c>
      <c r="B251" s="10" t="n">
        <f aca="false">'Solutions&amp;Grade'!H252</f>
        <v>35.3123483408288</v>
      </c>
      <c r="C251" s="13" t="n">
        <f aca="false">L$2*A251+L$3</f>
        <v>21.817011266896</v>
      </c>
      <c r="D251" s="10" t="n">
        <f aca="false">ABS((B251-C251)/_xlfn.STDEV.S(B:B))</f>
        <v>0.279397715797178</v>
      </c>
      <c r="E251" s="10" t="str">
        <f aca="false">IF(D251&gt;L$5,"Outlier","")</f>
        <v/>
      </c>
      <c r="F251" s="10" t="n">
        <f aca="false">'Solutions&amp;Grade'!H252</f>
        <v>35.3123483408288</v>
      </c>
    </row>
    <row r="252" customFormat="false" ht="12.75" hidden="false" customHeight="true" outlineLevel="0" collapsed="false">
      <c r="A252" s="10" t="n">
        <f aca="false">'Solutions&amp;Grade'!G253</f>
        <v>75.3</v>
      </c>
      <c r="B252" s="10" t="n">
        <f aca="false">'Solutions&amp;Grade'!H253</f>
        <v>22.155182001109</v>
      </c>
      <c r="C252" s="13" t="n">
        <f aca="false">L$2*A252+L$3</f>
        <v>21.8904937332427</v>
      </c>
      <c r="D252" s="10" t="n">
        <f aca="false">ABS((B252-C252)/_xlfn.STDEV.S(B:B))</f>
        <v>0.00547991480575953</v>
      </c>
      <c r="E252" s="10" t="str">
        <f aca="false">IF(D252&gt;L$5,"Outlier","")</f>
        <v/>
      </c>
      <c r="F252" s="10" t="n">
        <f aca="false">'Solutions&amp;Grade'!H253</f>
        <v>22.155182001109</v>
      </c>
    </row>
    <row r="253" customFormat="false" ht="12.75" hidden="false" customHeight="true" outlineLevel="0" collapsed="false">
      <c r="A253" s="10" t="n">
        <f aca="false">'Solutions&amp;Grade'!G254</f>
        <v>75.6</v>
      </c>
      <c r="B253" s="10" t="n">
        <f aca="false">'Solutions&amp;Grade'!H254</f>
        <v>15.8109626882272</v>
      </c>
      <c r="C253" s="13" t="n">
        <f aca="false">L$2*A253+L$3</f>
        <v>21.9639761995894</v>
      </c>
      <c r="D253" s="10" t="n">
        <f aca="false">ABS((B253-C253)/_xlfn.STDEV.S(B:B))</f>
        <v>0.127387549560686</v>
      </c>
      <c r="E253" s="10" t="str">
        <f aca="false">IF(D253&gt;L$5,"Outlier","")</f>
        <v/>
      </c>
      <c r="F253" s="10" t="n">
        <f aca="false">'Solutions&amp;Grade'!H254</f>
        <v>15.8109626882272</v>
      </c>
    </row>
    <row r="254" customFormat="false" ht="12.75" hidden="false" customHeight="true" outlineLevel="0" collapsed="false">
      <c r="A254" s="10" t="n">
        <f aca="false">'Solutions&amp;Grade'!G255</f>
        <v>75.9</v>
      </c>
      <c r="B254" s="10" t="n">
        <f aca="false">'Solutions&amp;Grade'!H255</f>
        <v>39.5509510143521</v>
      </c>
      <c r="C254" s="13" t="n">
        <f aca="false">L$2*A254+L$3</f>
        <v>22.0374586659362</v>
      </c>
      <c r="D254" s="10" t="n">
        <f aca="false">ABS((B254-C254)/_xlfn.STDEV.S(B:B))</f>
        <v>0.362586701686049</v>
      </c>
      <c r="E254" s="10" t="str">
        <f aca="false">IF(D254&gt;L$5,"Outlier","")</f>
        <v/>
      </c>
      <c r="F254" s="10" t="n">
        <f aca="false">'Solutions&amp;Grade'!H255</f>
        <v>39.5509510143521</v>
      </c>
    </row>
    <row r="255" customFormat="false" ht="12.75" hidden="false" customHeight="true" outlineLevel="0" collapsed="false">
      <c r="A255" s="10" t="n">
        <f aca="false">'Solutions&amp;Grade'!G256</f>
        <v>76.2</v>
      </c>
      <c r="B255" s="10" t="n">
        <f aca="false">'Solutions&amp;Grade'!H256</f>
        <v>24.8058593275842</v>
      </c>
      <c r="C255" s="13" t="n">
        <f aca="false">L$2*A255+L$3</f>
        <v>22.1109411322829</v>
      </c>
      <c r="D255" s="10" t="n">
        <f aca="false">ABS((B255-C255)/_xlfn.STDEV.S(B:B))</f>
        <v>0.0557936407147487</v>
      </c>
      <c r="E255" s="10" t="str">
        <f aca="false">IF(D255&gt;L$5,"Outlier","")</f>
        <v/>
      </c>
      <c r="F255" s="10" t="n">
        <f aca="false">'Solutions&amp;Grade'!H256</f>
        <v>24.8058593275842</v>
      </c>
    </row>
    <row r="256" customFormat="false" ht="12.75" hidden="false" customHeight="true" outlineLevel="0" collapsed="false">
      <c r="A256" s="10" t="n">
        <f aca="false">'Solutions&amp;Grade'!G257</f>
        <v>76.5</v>
      </c>
      <c r="B256" s="10" t="n">
        <f aca="false">'Solutions&amp;Grade'!H257</f>
        <v>39.4704755119353</v>
      </c>
      <c r="C256" s="13" t="n">
        <f aca="false">L$2*A256+L$3</f>
        <v>22.1844235986296</v>
      </c>
      <c r="D256" s="10" t="n">
        <f aca="false">ABS((B256-C256)/_xlfn.STDEV.S(B:B))</f>
        <v>0.357877939118535</v>
      </c>
      <c r="E256" s="10" t="str">
        <f aca="false">IF(D256&gt;L$5,"Outlier","")</f>
        <v/>
      </c>
      <c r="F256" s="10" t="n">
        <f aca="false">'Solutions&amp;Grade'!H257</f>
        <v>39.4704755119353</v>
      </c>
    </row>
    <row r="257" customFormat="false" ht="12.75" hidden="false" customHeight="true" outlineLevel="0" collapsed="false">
      <c r="A257" s="10" t="n">
        <f aca="false">'Solutions&amp;Grade'!G258</f>
        <v>76.8</v>
      </c>
      <c r="B257" s="10" t="n">
        <f aca="false">'Solutions&amp;Grade'!H258</f>
        <v>22.6600409772357</v>
      </c>
      <c r="C257" s="13" t="n">
        <f aca="false">L$2*A257+L$3</f>
        <v>22.2579060649764</v>
      </c>
      <c r="D257" s="10" t="n">
        <f aca="false">ABS((B257-C257)/_xlfn.STDEV.S(B:B))</f>
        <v>0.00832551090143411</v>
      </c>
      <c r="E257" s="10" t="str">
        <f aca="false">IF(D257&gt;L$5,"Outlier","")</f>
        <v/>
      </c>
      <c r="F257" s="10" t="n">
        <f aca="false">'Solutions&amp;Grade'!H258</f>
        <v>22.6600409772357</v>
      </c>
    </row>
    <row r="258" customFormat="false" ht="12.75" hidden="false" customHeight="true" outlineLevel="0" collapsed="false">
      <c r="A258" s="10" t="n">
        <f aca="false">'Solutions&amp;Grade'!G259</f>
        <v>77.1</v>
      </c>
      <c r="B258" s="10" t="n">
        <f aca="false">'Solutions&amp;Grade'!H259</f>
        <v>52.2090561353533</v>
      </c>
      <c r="C258" s="13" t="n">
        <f aca="false">L$2*A258+L$3</f>
        <v>22.3313885313231</v>
      </c>
      <c r="D258" s="10" t="n">
        <f aca="false">ABS((B258-C258)/_xlfn.STDEV.S(B:B))</f>
        <v>0.618565659840955</v>
      </c>
      <c r="E258" s="10" t="str">
        <f aca="false">IF(D258&gt;L$5,"Outlier","")</f>
        <v/>
      </c>
      <c r="F258" s="10" t="n">
        <f aca="false">'Solutions&amp;Grade'!H259</f>
        <v>52.2090561353533</v>
      </c>
    </row>
    <row r="259" customFormat="false" ht="12.75" hidden="false" customHeight="true" outlineLevel="0" collapsed="false">
      <c r="A259" s="10" t="n">
        <f aca="false">'Solutions&amp;Grade'!G260</f>
        <v>77.4</v>
      </c>
      <c r="B259" s="10" t="n">
        <f aca="false">'Solutions&amp;Grade'!H260</f>
        <v>29.9346005396696</v>
      </c>
      <c r="C259" s="13" t="n">
        <f aca="false">L$2*A259+L$3</f>
        <v>22.4048709976698</v>
      </c>
      <c r="D259" s="10" t="n">
        <f aca="false">ABS((B259-C259)/_xlfn.STDEV.S(B:B))</f>
        <v>0.155890084336528</v>
      </c>
      <c r="E259" s="10" t="str">
        <f aca="false">IF(D259&gt;L$5,"Outlier","")</f>
        <v/>
      </c>
      <c r="F259" s="10" t="n">
        <f aca="false">'Solutions&amp;Grade'!H260</f>
        <v>29.9346005396696</v>
      </c>
    </row>
    <row r="260" customFormat="false" ht="12.75" hidden="false" customHeight="true" outlineLevel="0" collapsed="false">
      <c r="A260" s="10" t="n">
        <f aca="false">'Solutions&amp;Grade'!G261</f>
        <v>77.7</v>
      </c>
      <c r="B260" s="10" t="n">
        <f aca="false">'Solutions&amp;Grade'!H261</f>
        <v>28.5596314351395</v>
      </c>
      <c r="C260" s="13" t="n">
        <f aca="false">L$2*A260+L$3</f>
        <v>22.4783534640166</v>
      </c>
      <c r="D260" s="10" t="n">
        <f aca="false">ABS((B260-C260)/_xlfn.STDEV.S(B:B))</f>
        <v>0.125902388725166</v>
      </c>
      <c r="E260" s="10" t="str">
        <f aca="false">IF(D260&gt;L$5,"Outlier","")</f>
        <v/>
      </c>
      <c r="F260" s="10" t="n">
        <f aca="false">'Solutions&amp;Grade'!H261</f>
        <v>28.5596314351395</v>
      </c>
    </row>
    <row r="261" customFormat="false" ht="12.75" hidden="false" customHeight="true" outlineLevel="0" collapsed="false">
      <c r="A261" s="10" t="n">
        <f aca="false">'Solutions&amp;Grade'!G262</f>
        <v>78</v>
      </c>
      <c r="B261" s="10" t="n">
        <f aca="false">'Solutions&amp;Grade'!H262</f>
        <v>28.1899071325048</v>
      </c>
      <c r="C261" s="13" t="n">
        <f aca="false">L$2*A261+L$3</f>
        <v>22.5518359303633</v>
      </c>
      <c r="D261" s="10" t="n">
        <f aca="false">ABS((B261-C261)/_xlfn.STDEV.S(B:B))</f>
        <v>0.116726555754054</v>
      </c>
      <c r="E261" s="10" t="str">
        <f aca="false">IF(D261&gt;L$5,"Outlier","")</f>
        <v/>
      </c>
      <c r="F261" s="10" t="n">
        <f aca="false">'Solutions&amp;Grade'!H262</f>
        <v>28.1899071325048</v>
      </c>
    </row>
    <row r="262" customFormat="false" ht="12.75" hidden="false" customHeight="true" outlineLevel="0" collapsed="false">
      <c r="A262" s="10" t="n">
        <f aca="false">'Solutions&amp;Grade'!G263</f>
        <v>78.3</v>
      </c>
      <c r="B262" s="10" t="n">
        <f aca="false">'Solutions&amp;Grade'!H263</f>
        <v>26.7742574050044</v>
      </c>
      <c r="C262" s="13" t="n">
        <f aca="false">L$2*A262+L$3</f>
        <v>22.62531839671</v>
      </c>
      <c r="D262" s="10" t="n">
        <f aca="false">ABS((B262-C262)/_xlfn.STDEV.S(B:B))</f>
        <v>0.0858966378941605</v>
      </c>
      <c r="E262" s="10" t="str">
        <f aca="false">IF(D262&gt;L$5,"Outlier","")</f>
        <v/>
      </c>
      <c r="F262" s="10" t="n">
        <f aca="false">'Solutions&amp;Grade'!H263</f>
        <v>26.7742574050044</v>
      </c>
    </row>
    <row r="263" customFormat="false" ht="12.75" hidden="false" customHeight="true" outlineLevel="0" collapsed="false">
      <c r="A263" s="10" t="n">
        <f aca="false">'Solutions&amp;Grade'!G264</f>
        <v>78.6</v>
      </c>
      <c r="B263" s="10" t="n">
        <f aca="false">'Solutions&amp;Grade'!H264</f>
        <v>10.8624095445727</v>
      </c>
      <c r="C263" s="13" t="n">
        <f aca="false">L$2*A263+L$3</f>
        <v>22.6988008630568</v>
      </c>
      <c r="D263" s="10" t="n">
        <f aca="false">ABS((B263-C263)/_xlfn.STDEV.S(B:B))</f>
        <v>0.245052100555073</v>
      </c>
      <c r="E263" s="10" t="str">
        <f aca="false">IF(D263&gt;L$5,"Outlier","")</f>
        <v/>
      </c>
      <c r="F263" s="10" t="n">
        <f aca="false">'Solutions&amp;Grade'!H264</f>
        <v>10.8624095445727</v>
      </c>
    </row>
    <row r="264" customFormat="false" ht="12.75" hidden="false" customHeight="true" outlineLevel="0" collapsed="false">
      <c r="A264" s="10" t="n">
        <f aca="false">'Solutions&amp;Grade'!G265</f>
        <v>78.9</v>
      </c>
      <c r="B264" s="10" t="n">
        <f aca="false">'Solutions&amp;Grade'!H265</f>
        <v>29.9638032935725</v>
      </c>
      <c r="C264" s="13" t="n">
        <f aca="false">L$2*A264+L$3</f>
        <v>22.7722833294035</v>
      </c>
      <c r="D264" s="10" t="n">
        <f aca="false">ABS((B264-C264)/_xlfn.STDEV.S(B:B))</f>
        <v>0.148888037408099</v>
      </c>
      <c r="E264" s="10" t="str">
        <f aca="false">IF(D264&gt;L$5,"Outlier","")</f>
        <v/>
      </c>
      <c r="F264" s="10" t="n">
        <f aca="false">'Solutions&amp;Grade'!H265</f>
        <v>29.9638032935725</v>
      </c>
    </row>
    <row r="265" customFormat="false" ht="12.75" hidden="false" customHeight="true" outlineLevel="0" collapsed="false">
      <c r="A265" s="10" t="n">
        <f aca="false">'Solutions&amp;Grade'!G266</f>
        <v>79.2</v>
      </c>
      <c r="B265" s="10" t="n">
        <f aca="false">'Solutions&amp;Grade'!H266</f>
        <v>5.46347030500809</v>
      </c>
      <c r="C265" s="13" t="n">
        <f aca="false">L$2*A265+L$3</f>
        <v>22.8457657957503</v>
      </c>
      <c r="D265" s="10" t="n">
        <f aca="false">ABS((B265-C265)/_xlfn.STDEV.S(B:B))</f>
        <v>0.359870496662566</v>
      </c>
      <c r="E265" s="10" t="str">
        <f aca="false">IF(D265&gt;L$5,"Outlier","")</f>
        <v/>
      </c>
      <c r="F265" s="10" t="n">
        <f aca="false">'Solutions&amp;Grade'!H266</f>
        <v>5.46347030500809</v>
      </c>
    </row>
    <row r="266" customFormat="false" ht="12.75" hidden="false" customHeight="true" outlineLevel="0" collapsed="false">
      <c r="A266" s="10" t="n">
        <f aca="false">'Solutions&amp;Grade'!G267</f>
        <v>79.5</v>
      </c>
      <c r="B266" s="10" t="n">
        <f aca="false">'Solutions&amp;Grade'!H267</f>
        <v>5.44268000420953</v>
      </c>
      <c r="C266" s="13" t="n">
        <f aca="false">L$2*A266+L$3</f>
        <v>22.919248262097</v>
      </c>
      <c r="D266" s="10" t="n">
        <f aca="false">ABS((B266-C266)/_xlfn.STDEV.S(B:B))</f>
        <v>0.361822251973157</v>
      </c>
      <c r="E266" s="10" t="str">
        <f aca="false">IF(D266&gt;L$5,"Outlier","")</f>
        <v/>
      </c>
      <c r="F266" s="10" t="n">
        <f aca="false">'Solutions&amp;Grade'!H267</f>
        <v>5.44268000420953</v>
      </c>
    </row>
    <row r="267" customFormat="false" ht="12.75" hidden="false" customHeight="true" outlineLevel="0" collapsed="false">
      <c r="A267" s="10" t="n">
        <f aca="false">'Solutions&amp;Grade'!G268</f>
        <v>79.8</v>
      </c>
      <c r="B267" s="10" t="n">
        <f aca="false">'Solutions&amp;Grade'!H268</f>
        <v>25.1768282653777</v>
      </c>
      <c r="C267" s="13" t="n">
        <f aca="false">L$2*A267+L$3</f>
        <v>22.9927307284437</v>
      </c>
      <c r="D267" s="10" t="n">
        <f aca="false">ABS((B267-C267)/_xlfn.STDEV.S(B:B))</f>
        <v>0.0452179785917535</v>
      </c>
      <c r="E267" s="10" t="str">
        <f aca="false">IF(D267&gt;L$5,"Outlier","")</f>
        <v/>
      </c>
      <c r="F267" s="10" t="n">
        <f aca="false">'Solutions&amp;Grade'!H268</f>
        <v>25.1768282653777</v>
      </c>
    </row>
    <row r="268" customFormat="false" ht="12.75" hidden="false" customHeight="true" outlineLevel="0" collapsed="false">
      <c r="A268" s="10" t="n">
        <f aca="false">'Solutions&amp;Grade'!G269</f>
        <v>80.1</v>
      </c>
      <c r="B268" s="10" t="n">
        <f aca="false">'Solutions&amp;Grade'!H269</f>
        <v>13.368189050463</v>
      </c>
      <c r="C268" s="13" t="n">
        <f aca="false">L$2*A268+L$3</f>
        <v>23.0662131947905</v>
      </c>
      <c r="D268" s="10" t="n">
        <f aca="false">ABS((B268-C268)/_xlfn.STDEV.S(B:B))</f>
        <v>0.200780890379149</v>
      </c>
      <c r="E268" s="10" t="str">
        <f aca="false">IF(D268&gt;L$5,"Outlier","")</f>
        <v/>
      </c>
      <c r="F268" s="10" t="n">
        <f aca="false">'Solutions&amp;Grade'!H269</f>
        <v>13.368189050463</v>
      </c>
    </row>
    <row r="269" customFormat="false" ht="12.75" hidden="false" customHeight="true" outlineLevel="0" collapsed="false">
      <c r="A269" s="10" t="n">
        <f aca="false">'Solutions&amp;Grade'!G270</f>
        <v>80.4</v>
      </c>
      <c r="B269" s="10" t="n">
        <f aca="false">'Solutions&amp;Grade'!H270</f>
        <v>24.0437243864828</v>
      </c>
      <c r="C269" s="13" t="n">
        <f aca="false">L$2*A269+L$3</f>
        <v>23.1396956611372</v>
      </c>
      <c r="D269" s="10" t="n">
        <f aca="false">ABS((B269-C269)/_xlfn.STDEV.S(B:B))</f>
        <v>0.0187163580644811</v>
      </c>
      <c r="E269" s="10" t="str">
        <f aca="false">IF(D269&gt;L$5,"Outlier","")</f>
        <v/>
      </c>
      <c r="F269" s="10" t="n">
        <f aca="false">'Solutions&amp;Grade'!H270</f>
        <v>24.0437243864828</v>
      </c>
    </row>
    <row r="270" customFormat="false" ht="12.75" hidden="false" customHeight="true" outlineLevel="0" collapsed="false">
      <c r="A270" s="10" t="n">
        <f aca="false">'Solutions&amp;Grade'!G271</f>
        <v>80.7</v>
      </c>
      <c r="B270" s="10" t="n">
        <f aca="false">'Solutions&amp;Grade'!H271</f>
        <v>47.290521150371</v>
      </c>
      <c r="C270" s="13" t="n">
        <f aca="false">L$2*A270+L$3</f>
        <v>23.2131781274839</v>
      </c>
      <c r="D270" s="10" t="n">
        <f aca="false">ABS((B270-C270)/_xlfn.STDEV.S(B:B))</f>
        <v>0.498479927267153</v>
      </c>
      <c r="E270" s="10" t="str">
        <f aca="false">IF(D270&gt;L$5,"Outlier","")</f>
        <v/>
      </c>
      <c r="F270" s="10" t="n">
        <f aca="false">'Solutions&amp;Grade'!H271</f>
        <v>47.290521150371</v>
      </c>
    </row>
    <row r="271" customFormat="false" ht="12.75" hidden="false" customHeight="true" outlineLevel="0" collapsed="false">
      <c r="A271" s="10" t="n">
        <f aca="false">'Solutions&amp;Grade'!G272</f>
        <v>81</v>
      </c>
      <c r="B271" s="10" t="n">
        <f aca="false">'Solutions&amp;Grade'!H272</f>
        <v>21.839177496599</v>
      </c>
      <c r="C271" s="13" t="n">
        <f aca="false">L$2*A271+L$3</f>
        <v>23.2866605938307</v>
      </c>
      <c r="D271" s="10" t="n">
        <f aca="false">ABS((B271-C271)/_xlfn.STDEV.S(B:B))</f>
        <v>0.0299676450322035</v>
      </c>
      <c r="E271" s="10" t="str">
        <f aca="false">IF(D271&gt;L$5,"Outlier","")</f>
        <v/>
      </c>
      <c r="F271" s="10" t="n">
        <f aca="false">'Solutions&amp;Grade'!H272</f>
        <v>21.839177496599</v>
      </c>
    </row>
    <row r="272" customFormat="false" ht="12.75" hidden="false" customHeight="true" outlineLevel="0" collapsed="false">
      <c r="A272" s="10" t="n">
        <f aca="false">'Solutions&amp;Grade'!G273</f>
        <v>81.3</v>
      </c>
      <c r="B272" s="10" t="n">
        <f aca="false">'Solutions&amp;Grade'!H273</f>
        <v>33.7561992974228</v>
      </c>
      <c r="C272" s="13" t="n">
        <f aca="false">L$2*A272+L$3</f>
        <v>23.3601430601774</v>
      </c>
      <c r="D272" s="10" t="n">
        <f aca="false">ABS((B272-C272)/_xlfn.STDEV.S(B:B))</f>
        <v>0.215232442885466</v>
      </c>
      <c r="E272" s="10" t="str">
        <f aca="false">IF(D272&gt;L$5,"Outlier","")</f>
        <v/>
      </c>
      <c r="F272" s="10" t="n">
        <f aca="false">'Solutions&amp;Grade'!H273</f>
        <v>33.7561992974228</v>
      </c>
    </row>
    <row r="273" customFormat="false" ht="12.75" hidden="false" customHeight="true" outlineLevel="0" collapsed="false">
      <c r="A273" s="10" t="n">
        <f aca="false">'Solutions&amp;Grade'!G274</f>
        <v>81.6</v>
      </c>
      <c r="B273" s="10" t="n">
        <f aca="false">'Solutions&amp;Grade'!H274</f>
        <v>12.6995022842084</v>
      </c>
      <c r="C273" s="13" t="n">
        <f aca="false">L$2*A273+L$3</f>
        <v>23.4336255265241</v>
      </c>
      <c r="D273" s="10" t="n">
        <f aca="false">ABS((B273-C273)/_xlfn.STDEV.S(B:B))</f>
        <v>0.222231538090394</v>
      </c>
      <c r="E273" s="10" t="str">
        <f aca="false">IF(D273&gt;L$5,"Outlier","")</f>
        <v/>
      </c>
      <c r="F273" s="10" t="n">
        <f aca="false">'Solutions&amp;Grade'!H274</f>
        <v>12.6995022842084</v>
      </c>
    </row>
    <row r="274" customFormat="false" ht="12.75" hidden="false" customHeight="true" outlineLevel="0" collapsed="false">
      <c r="A274" s="10" t="n">
        <f aca="false">'Solutions&amp;Grade'!G275</f>
        <v>81.9</v>
      </c>
      <c r="B274" s="10" t="n">
        <f aca="false">'Solutions&amp;Grade'!H275</f>
        <v>29.9146269374007</v>
      </c>
      <c r="C274" s="13" t="n">
        <f aca="false">L$2*A274+L$3</f>
        <v>23.5071079928709</v>
      </c>
      <c r="D274" s="10" t="n">
        <f aca="false">ABS((B274-C274)/_xlfn.STDEV.S(B:B))</f>
        <v>0.132656646308358</v>
      </c>
      <c r="E274" s="10" t="str">
        <f aca="false">IF(D274&gt;L$5,"Outlier","")</f>
        <v/>
      </c>
      <c r="F274" s="10" t="n">
        <f aca="false">'Solutions&amp;Grade'!H275</f>
        <v>29.9146269374007</v>
      </c>
    </row>
    <row r="275" customFormat="false" ht="12.75" hidden="false" customHeight="true" outlineLevel="0" collapsed="false">
      <c r="A275" s="10" t="n">
        <f aca="false">'Solutions&amp;Grade'!G276</f>
        <v>82.2</v>
      </c>
      <c r="B275" s="10" t="n">
        <f aca="false">'Solutions&amp;Grade'!H276</f>
        <v>10.1535520248224</v>
      </c>
      <c r="C275" s="13" t="n">
        <f aca="false">L$2*A275+L$3</f>
        <v>23.5805904592176</v>
      </c>
      <c r="D275" s="10" t="n">
        <f aca="false">ABS((B275-C275)/_xlfn.STDEV.S(B:B))</f>
        <v>0.27798371007251</v>
      </c>
      <c r="E275" s="10" t="str">
        <f aca="false">IF(D275&gt;L$5,"Outlier","")</f>
        <v/>
      </c>
      <c r="F275" s="10" t="n">
        <f aca="false">'Solutions&amp;Grade'!H276</f>
        <v>10.1535520248224</v>
      </c>
    </row>
    <row r="276" customFormat="false" ht="12.75" hidden="false" customHeight="true" outlineLevel="0" collapsed="false">
      <c r="A276" s="10" t="n">
        <f aca="false">'Solutions&amp;Grade'!G277</f>
        <v>82.5</v>
      </c>
      <c r="B276" s="10" t="n">
        <f aca="false">'Solutions&amp;Grade'!H277</f>
        <v>38.3188612918176</v>
      </c>
      <c r="C276" s="13" t="n">
        <f aca="false">L$2*A276+L$3</f>
        <v>23.6540729255644</v>
      </c>
      <c r="D276" s="10" t="n">
        <f aca="false">ABS((B276-C276)/_xlfn.STDEV.S(B:B))</f>
        <v>0.303609191066032</v>
      </c>
      <c r="E276" s="10" t="str">
        <f aca="false">IF(D276&gt;L$5,"Outlier","")</f>
        <v/>
      </c>
      <c r="F276" s="10" t="n">
        <f aca="false">'Solutions&amp;Grade'!H277</f>
        <v>38.3188612918176</v>
      </c>
    </row>
    <row r="277" customFormat="false" ht="12.75" hidden="false" customHeight="true" outlineLevel="0" collapsed="false">
      <c r="A277" s="10" t="n">
        <f aca="false">'Solutions&amp;Grade'!G278</f>
        <v>82.8</v>
      </c>
      <c r="B277" s="10" t="n">
        <f aca="false">'Solutions&amp;Grade'!H278</f>
        <v>15.0066896714036</v>
      </c>
      <c r="C277" s="13" t="n">
        <f aca="false">L$2*A277+L$3</f>
        <v>23.7275553919111</v>
      </c>
      <c r="D277" s="10" t="n">
        <f aca="false">ABS((B277-C277)/_xlfn.STDEV.S(B:B))</f>
        <v>0.180550507833564</v>
      </c>
      <c r="E277" s="10" t="str">
        <f aca="false">IF(D277&gt;L$5,"Outlier","")</f>
        <v/>
      </c>
      <c r="F277" s="10" t="n">
        <f aca="false">'Solutions&amp;Grade'!H278</f>
        <v>15.0066896714036</v>
      </c>
    </row>
    <row r="278" customFormat="false" ht="12.75" hidden="false" customHeight="true" outlineLevel="0" collapsed="false">
      <c r="A278" s="10" t="n">
        <f aca="false">'Solutions&amp;Grade'!G279</f>
        <v>83.1</v>
      </c>
      <c r="B278" s="10" t="n">
        <f aca="false">'Solutions&amp;Grade'!H279</f>
        <v>19.9949172854133</v>
      </c>
      <c r="C278" s="13" t="n">
        <f aca="false">L$2*A278+L$3</f>
        <v>23.8010378582578</v>
      </c>
      <c r="D278" s="10" t="n">
        <f aca="false">ABS((B278-C278)/_xlfn.STDEV.S(B:B))</f>
        <v>0.0787991725049594</v>
      </c>
      <c r="E278" s="10" t="str">
        <f aca="false">IF(D278&gt;L$5,"Outlier","")</f>
        <v/>
      </c>
      <c r="F278" s="10" t="n">
        <f aca="false">'Solutions&amp;Grade'!H279</f>
        <v>19.9949172854133</v>
      </c>
    </row>
    <row r="279" customFormat="false" ht="12.75" hidden="false" customHeight="true" outlineLevel="0" collapsed="false">
      <c r="A279" s="10" t="n">
        <f aca="false">'Solutions&amp;Grade'!G280</f>
        <v>83.4</v>
      </c>
      <c r="B279" s="10" t="n">
        <f aca="false">'Solutions&amp;Grade'!H280</f>
        <v>23.2037053931432</v>
      </c>
      <c r="C279" s="13" t="n">
        <f aca="false">L$2*A279+L$3</f>
        <v>23.8745203246046</v>
      </c>
      <c r="D279" s="10" t="n">
        <f aca="false">ABS((B279-C279)/_xlfn.STDEV.S(B:B))</f>
        <v>0.0138880680449968</v>
      </c>
      <c r="E279" s="10" t="str">
        <f aca="false">IF(D279&gt;L$5,"Outlier","")</f>
        <v/>
      </c>
      <c r="F279" s="10" t="n">
        <f aca="false">'Solutions&amp;Grade'!H280</f>
        <v>23.2037053931432</v>
      </c>
    </row>
    <row r="280" customFormat="false" ht="12.75" hidden="false" customHeight="true" outlineLevel="0" collapsed="false">
      <c r="A280" s="10" t="n">
        <f aca="false">'Solutions&amp;Grade'!G281</f>
        <v>83.7</v>
      </c>
      <c r="B280" s="10" t="n">
        <f aca="false">'Solutions&amp;Grade'!H281</f>
        <v>32.5910705408789</v>
      </c>
      <c r="C280" s="13" t="n">
        <f aca="false">L$2*A280+L$3</f>
        <v>23.9480027909513</v>
      </c>
      <c r="D280" s="10" t="n">
        <f aca="false">ABS((B280-C280)/_xlfn.STDEV.S(B:B))</f>
        <v>0.178939834817055</v>
      </c>
      <c r="E280" s="10" t="str">
        <f aca="false">IF(D280&gt;L$5,"Outlier","")</f>
        <v/>
      </c>
      <c r="F280" s="10" t="n">
        <f aca="false">'Solutions&amp;Grade'!H281</f>
        <v>32.5910705408789</v>
      </c>
    </row>
    <row r="281" customFormat="false" ht="12.75" hidden="false" customHeight="true" outlineLevel="0" collapsed="false">
      <c r="A281" s="10" t="n">
        <f aca="false">'Solutions&amp;Grade'!G282</f>
        <v>84</v>
      </c>
      <c r="B281" s="10" t="n">
        <f aca="false">'Solutions&amp;Grade'!H282</f>
        <v>15.2822806150031</v>
      </c>
      <c r="C281" s="13" t="n">
        <f aca="false">L$2*A281+L$3</f>
        <v>24.021485257298</v>
      </c>
      <c r="D281" s="10" t="n">
        <f aca="false">ABS((B281-C281)/_xlfn.STDEV.S(B:B))</f>
        <v>0.180930183630436</v>
      </c>
      <c r="E281" s="10" t="str">
        <f aca="false">IF(D281&gt;L$5,"Outlier","")</f>
        <v/>
      </c>
      <c r="F281" s="10" t="n">
        <f aca="false">'Solutions&amp;Grade'!H282</f>
        <v>15.2822806150031</v>
      </c>
    </row>
    <row r="282" customFormat="false" ht="12.75" hidden="false" customHeight="true" outlineLevel="0" collapsed="false">
      <c r="A282" s="10" t="n">
        <f aca="false">'Solutions&amp;Grade'!G283</f>
        <v>84.3</v>
      </c>
      <c r="B282" s="10" t="n">
        <f aca="false">'Solutions&amp;Grade'!H283</f>
        <v>27.9120940811493</v>
      </c>
      <c r="C282" s="13" t="n">
        <f aca="false">L$2*A282+L$3</f>
        <v>24.0949677236448</v>
      </c>
      <c r="D282" s="10" t="n">
        <f aca="false">ABS((B282-C282)/_xlfn.STDEV.S(B:B))</f>
        <v>0.0790270283249148</v>
      </c>
      <c r="E282" s="10" t="str">
        <f aca="false">IF(D282&gt;L$5,"Outlier","")</f>
        <v/>
      </c>
      <c r="F282" s="10" t="n">
        <f aca="false">'Solutions&amp;Grade'!H283</f>
        <v>27.9120940811493</v>
      </c>
    </row>
    <row r="283" customFormat="false" ht="12.75" hidden="false" customHeight="true" outlineLevel="0" collapsed="false">
      <c r="A283" s="10" t="n">
        <f aca="false">'Solutions&amp;Grade'!G284</f>
        <v>84.6</v>
      </c>
      <c r="B283" s="10" t="n">
        <f aca="false">'Solutions&amp;Grade'!H284</f>
        <v>11.9155186102265</v>
      </c>
      <c r="C283" s="13" t="n">
        <f aca="false">L$2*A283+L$3</f>
        <v>24.1684501899915</v>
      </c>
      <c r="D283" s="10" t="n">
        <f aca="false">ABS((B283-C283)/_xlfn.STDEV.S(B:B))</f>
        <v>0.253675849402684</v>
      </c>
      <c r="E283" s="10" t="str">
        <f aca="false">IF(D283&gt;L$5,"Outlier","")</f>
        <v/>
      </c>
      <c r="F283" s="10" t="n">
        <f aca="false">'Solutions&amp;Grade'!H284</f>
        <v>11.9155186102265</v>
      </c>
    </row>
    <row r="284" customFormat="false" ht="12.75" hidden="false" customHeight="true" outlineLevel="0" collapsed="false">
      <c r="A284" s="10" t="n">
        <f aca="false">'Solutions&amp;Grade'!G285</f>
        <v>84.9</v>
      </c>
      <c r="B284" s="10" t="n">
        <f aca="false">'Solutions&amp;Grade'!H285</f>
        <v>26.9157554243893</v>
      </c>
      <c r="C284" s="13" t="n">
        <f aca="false">L$2*A284+L$3</f>
        <v>24.2419326563383</v>
      </c>
      <c r="D284" s="10" t="n">
        <f aca="false">ABS((B284-C284)/_xlfn.STDEV.S(B:B))</f>
        <v>0.0553568962188389</v>
      </c>
      <c r="E284" s="10" t="str">
        <f aca="false">IF(D284&gt;L$5,"Outlier","")</f>
        <v/>
      </c>
      <c r="F284" s="10" t="n">
        <f aca="false">'Solutions&amp;Grade'!H285</f>
        <v>26.9157554243893</v>
      </c>
    </row>
    <row r="285" customFormat="false" ht="12.75" hidden="false" customHeight="true" outlineLevel="0" collapsed="false">
      <c r="A285" s="10" t="n">
        <f aca="false">'Solutions&amp;Grade'!G286</f>
        <v>85.2</v>
      </c>
      <c r="B285" s="10" t="n">
        <f aca="false">'Solutions&amp;Grade'!H286</f>
        <v>13.3647595547667</v>
      </c>
      <c r="C285" s="13" t="n">
        <f aca="false">L$2*A285+L$3</f>
        <v>24.315415122685</v>
      </c>
      <c r="D285" s="10" t="n">
        <f aca="false">ABS((B285-C285)/_xlfn.STDEV.S(B:B))</f>
        <v>0.226714467033789</v>
      </c>
      <c r="E285" s="10" t="str">
        <f aca="false">IF(D285&gt;L$5,"Outlier","")</f>
        <v/>
      </c>
      <c r="F285" s="10" t="n">
        <f aca="false">'Solutions&amp;Grade'!H286</f>
        <v>13.3647595547667</v>
      </c>
    </row>
    <row r="286" customFormat="false" ht="12.75" hidden="false" customHeight="true" outlineLevel="0" collapsed="false">
      <c r="A286" s="10" t="n">
        <f aca="false">'Solutions&amp;Grade'!G287</f>
        <v>85.5</v>
      </c>
      <c r="B286" s="10" t="n">
        <f aca="false">'Solutions&amp;Grade'!H287</f>
        <v>22.8029380503692</v>
      </c>
      <c r="C286" s="13" t="n">
        <f aca="false">L$2*A286+L$3</f>
        <v>24.3888975890317</v>
      </c>
      <c r="D286" s="10" t="n">
        <f aca="false">ABS((B286-C286)/_xlfn.STDEV.S(B:B))</f>
        <v>0.0328345613022857</v>
      </c>
      <c r="E286" s="10" t="str">
        <f aca="false">IF(D286&gt;L$5,"Outlier","")</f>
        <v/>
      </c>
      <c r="F286" s="10" t="n">
        <f aca="false">'Solutions&amp;Grade'!H287</f>
        <v>22.8029380503692</v>
      </c>
    </row>
    <row r="287" customFormat="false" ht="12.75" hidden="false" customHeight="true" outlineLevel="0" collapsed="false">
      <c r="A287" s="10" t="n">
        <f aca="false">'Solutions&amp;Grade'!G288</f>
        <v>85.8</v>
      </c>
      <c r="B287" s="10" t="n">
        <f aca="false">'Solutions&amp;Grade'!H288</f>
        <v>32.848439010575</v>
      </c>
      <c r="C287" s="13" t="n">
        <f aca="false">L$2*A287+L$3</f>
        <v>24.4623800553785</v>
      </c>
      <c r="D287" s="10" t="n">
        <f aca="false">ABS((B287-C287)/_xlfn.STDEV.S(B:B))</f>
        <v>0.173618910278879</v>
      </c>
      <c r="E287" s="10" t="str">
        <f aca="false">IF(D287&gt;L$5,"Outlier","")</f>
        <v/>
      </c>
      <c r="F287" s="10" t="n">
        <f aca="false">'Solutions&amp;Grade'!H288</f>
        <v>32.848439010575</v>
      </c>
    </row>
    <row r="288" customFormat="false" ht="12.75" hidden="false" customHeight="true" outlineLevel="0" collapsed="false">
      <c r="A288" s="10" t="n">
        <f aca="false">'Solutions&amp;Grade'!G289</f>
        <v>86.1</v>
      </c>
      <c r="B288" s="10" t="n">
        <f aca="false">'Solutions&amp;Grade'!H289</f>
        <v>22.2937516675692</v>
      </c>
      <c r="C288" s="13" t="n">
        <f aca="false">L$2*A288+L$3</f>
        <v>24.5358625217252</v>
      </c>
      <c r="D288" s="10" t="n">
        <f aca="false">ABS((B288-C288)/_xlfn.STDEV.S(B:B))</f>
        <v>0.0464190444287056</v>
      </c>
      <c r="E288" s="10" t="str">
        <f aca="false">IF(D288&gt;L$5,"Outlier","")</f>
        <v/>
      </c>
      <c r="F288" s="10" t="n">
        <f aca="false">'Solutions&amp;Grade'!H289</f>
        <v>22.2937516675692</v>
      </c>
    </row>
    <row r="289" customFormat="false" ht="12.75" hidden="false" customHeight="true" outlineLevel="0" collapsed="false">
      <c r="A289" s="10" t="n">
        <f aca="false">'Solutions&amp;Grade'!G290</f>
        <v>86.4</v>
      </c>
      <c r="B289" s="10" t="n">
        <f aca="false">'Solutions&amp;Grade'!H290</f>
        <v>21.0532882711501</v>
      </c>
      <c r="C289" s="13" t="n">
        <f aca="false">L$2*A289+L$3</f>
        <v>24.6093449880719</v>
      </c>
      <c r="D289" s="10" t="n">
        <f aca="false">ABS((B289-C289)/_xlfn.STDEV.S(B:B))</f>
        <v>0.0736220309659616</v>
      </c>
      <c r="E289" s="10" t="str">
        <f aca="false">IF(D289&gt;L$5,"Outlier","")</f>
        <v/>
      </c>
      <c r="F289" s="10" t="n">
        <f aca="false">'Solutions&amp;Grade'!H290</f>
        <v>21.0532882711501</v>
      </c>
    </row>
    <row r="290" customFormat="false" ht="12.75" hidden="false" customHeight="true" outlineLevel="0" collapsed="false">
      <c r="A290" s="10" t="n">
        <f aca="false">'Solutions&amp;Grade'!G291</f>
        <v>86.7</v>
      </c>
      <c r="B290" s="10" t="n">
        <f aca="false">'Solutions&amp;Grade'!H291</f>
        <v>18.7640042561224</v>
      </c>
      <c r="C290" s="13" t="n">
        <f aca="false">L$2*A290+L$3</f>
        <v>24.6828274544187</v>
      </c>
      <c r="D290" s="10" t="n">
        <f aca="false">ABS((B290-C290)/_xlfn.STDEV.S(B:B))</f>
        <v>0.122539042393063</v>
      </c>
      <c r="E290" s="10" t="str">
        <f aca="false">IF(D290&gt;L$5,"Outlier","")</f>
        <v/>
      </c>
      <c r="F290" s="10" t="n">
        <f aca="false">'Solutions&amp;Grade'!H291</f>
        <v>18.7640042561224</v>
      </c>
    </row>
    <row r="291" customFormat="false" ht="12.75" hidden="false" customHeight="true" outlineLevel="0" collapsed="false">
      <c r="A291" s="10" t="n">
        <f aca="false">'Solutions&amp;Grade'!G292</f>
        <v>87</v>
      </c>
      <c r="B291" s="10" t="n">
        <f aca="false">'Solutions&amp;Grade'!H292</f>
        <v>22.6398218525245</v>
      </c>
      <c r="C291" s="13" t="n">
        <f aca="false">L$2*A291+L$3</f>
        <v>24.7563099207654</v>
      </c>
      <c r="D291" s="10" t="n">
        <f aca="false">ABS((B291-C291)/_xlfn.STDEV.S(B:B))</f>
        <v>0.0438182409627033</v>
      </c>
      <c r="E291" s="10" t="str">
        <f aca="false">IF(D291&gt;L$5,"Outlier","")</f>
        <v/>
      </c>
      <c r="F291" s="10" t="n">
        <f aca="false">'Solutions&amp;Grade'!H292</f>
        <v>22.6398218525245</v>
      </c>
    </row>
    <row r="292" customFormat="false" ht="12.75" hidden="false" customHeight="true" outlineLevel="0" collapsed="false">
      <c r="A292" s="10" t="n">
        <f aca="false">'Solutions&amp;Grade'!G293</f>
        <v>87.3</v>
      </c>
      <c r="B292" s="10" t="n">
        <f aca="false">'Solutions&amp;Grade'!H293</f>
        <v>5.82860140143885</v>
      </c>
      <c r="C292" s="13" t="n">
        <f aca="false">L$2*A292+L$3</f>
        <v>24.8297923871121</v>
      </c>
      <c r="D292" s="10" t="n">
        <f aca="false">ABS((B292-C292)/_xlfn.STDEV.S(B:B))</f>
        <v>0.393386940225267</v>
      </c>
      <c r="E292" s="10" t="str">
        <f aca="false">IF(D292&gt;L$5,"Outlier","")</f>
        <v/>
      </c>
      <c r="F292" s="10" t="n">
        <f aca="false">'Solutions&amp;Grade'!H293</f>
        <v>5.82860140143885</v>
      </c>
    </row>
    <row r="293" customFormat="false" ht="12.75" hidden="false" customHeight="true" outlineLevel="0" collapsed="false">
      <c r="A293" s="10" t="n">
        <f aca="false">'Solutions&amp;Grade'!G294</f>
        <v>87.6</v>
      </c>
      <c r="B293" s="10" t="n">
        <f aca="false">'Solutions&amp;Grade'!H294</f>
        <v>22.249155978893</v>
      </c>
      <c r="C293" s="13" t="n">
        <f aca="false">L$2*A293+L$3</f>
        <v>24.9032748534589</v>
      </c>
      <c r="D293" s="10" t="n">
        <f aca="false">ABS((B293-C293)/_xlfn.STDEV.S(B:B))</f>
        <v>0.0549489610333815</v>
      </c>
      <c r="E293" s="10" t="str">
        <f aca="false">IF(D293&gt;L$5,"Outlier","")</f>
        <v/>
      </c>
      <c r="F293" s="10" t="n">
        <f aca="false">'Solutions&amp;Grade'!H294</f>
        <v>22.249155978893</v>
      </c>
    </row>
    <row r="294" customFormat="false" ht="12.75" hidden="false" customHeight="true" outlineLevel="0" collapsed="false">
      <c r="A294" s="10" t="n">
        <f aca="false">'Solutions&amp;Grade'!G295</f>
        <v>87.9</v>
      </c>
      <c r="B294" s="10" t="n">
        <f aca="false">'Solutions&amp;Grade'!H295</f>
        <v>9.79401883274406</v>
      </c>
      <c r="C294" s="13" t="n">
        <f aca="false">L$2*A294+L$3</f>
        <v>24.9767573198056</v>
      </c>
      <c r="D294" s="10" t="n">
        <f aca="false">ABS((B294-C294)/_xlfn.STDEV.S(B:B))</f>
        <v>0.314332456432278</v>
      </c>
      <c r="E294" s="10" t="str">
        <f aca="false">IF(D294&gt;L$5,"Outlier","")</f>
        <v/>
      </c>
      <c r="F294" s="10" t="n">
        <f aca="false">'Solutions&amp;Grade'!H295</f>
        <v>9.79401883274406</v>
      </c>
    </row>
    <row r="295" customFormat="false" ht="12.75" hidden="false" customHeight="true" outlineLevel="0" collapsed="false">
      <c r="A295" s="10" t="n">
        <f aca="false">'Solutions&amp;Grade'!G296</f>
        <v>88.2</v>
      </c>
      <c r="B295" s="10" t="n">
        <f aca="false">'Solutions&amp;Grade'!H296</f>
        <v>36.1587690122532</v>
      </c>
      <c r="C295" s="13" t="n">
        <f aca="false">L$2*A295+L$3</f>
        <v>25.0502397861524</v>
      </c>
      <c r="D295" s="10" t="n">
        <f aca="false">ABS((B295-C295)/_xlfn.STDEV.S(B:B))</f>
        <v>0.229982969275645</v>
      </c>
      <c r="E295" s="10" t="str">
        <f aca="false">IF(D295&gt;L$5,"Outlier","")</f>
        <v/>
      </c>
      <c r="F295" s="10" t="n">
        <f aca="false">'Solutions&amp;Grade'!H296</f>
        <v>36.1587690122532</v>
      </c>
    </row>
    <row r="296" customFormat="false" ht="12.75" hidden="false" customHeight="true" outlineLevel="0" collapsed="false">
      <c r="A296" s="10" t="n">
        <f aca="false">'Solutions&amp;Grade'!G297</f>
        <v>88.5</v>
      </c>
      <c r="B296" s="10" t="n">
        <f aca="false">'Solutions&amp;Grade'!H297</f>
        <v>36.8698168973024</v>
      </c>
      <c r="C296" s="13" t="n">
        <f aca="false">L$2*A296+L$3</f>
        <v>25.1237222524991</v>
      </c>
      <c r="D296" s="10" t="n">
        <f aca="false">ABS((B296-C296)/_xlfn.STDEV.S(B:B))</f>
        <v>0.243182663413023</v>
      </c>
      <c r="E296" s="10" t="str">
        <f aca="false">IF(D296&gt;L$5,"Outlier","")</f>
        <v/>
      </c>
      <c r="F296" s="10" t="n">
        <f aca="false">'Solutions&amp;Grade'!H297</f>
        <v>36.8698168973024</v>
      </c>
    </row>
    <row r="297" customFormat="false" ht="12.75" hidden="false" customHeight="true" outlineLevel="0" collapsed="false">
      <c r="A297" s="10" t="n">
        <f aca="false">'Solutions&amp;Grade'!G298</f>
        <v>88.8</v>
      </c>
      <c r="B297" s="10" t="n">
        <f aca="false">'Solutions&amp;Grade'!H298</f>
        <v>32.9578195338032</v>
      </c>
      <c r="C297" s="13" t="n">
        <f aca="false">L$2*A297+L$3</f>
        <v>25.1972047188458</v>
      </c>
      <c r="D297" s="10" t="n">
        <f aca="false">ABS((B297-C297)/_xlfn.STDEV.S(B:B))</f>
        <v>0.160670166339827</v>
      </c>
      <c r="E297" s="10" t="str">
        <f aca="false">IF(D297&gt;L$5,"Outlier","")</f>
        <v/>
      </c>
      <c r="F297" s="10" t="n">
        <f aca="false">'Solutions&amp;Grade'!H298</f>
        <v>32.9578195338032</v>
      </c>
    </row>
    <row r="298" customFormat="false" ht="12.75" hidden="false" customHeight="true" outlineLevel="0" collapsed="false">
      <c r="A298" s="10" t="n">
        <f aca="false">'Solutions&amp;Grade'!G299</f>
        <v>89.1</v>
      </c>
      <c r="B298" s="10" t="n">
        <f aca="false">'Solutions&amp;Grade'!H299</f>
        <v>24.6337270377184</v>
      </c>
      <c r="C298" s="13" t="n">
        <f aca="false">L$2*A298+L$3</f>
        <v>25.2706871851926</v>
      </c>
      <c r="D298" s="10" t="n">
        <f aca="false">ABS((B298-C298)/_xlfn.STDEV.S(B:B))</f>
        <v>0.0131871630388445</v>
      </c>
      <c r="E298" s="10" t="str">
        <f aca="false">IF(D298&gt;L$5,"Outlier","")</f>
        <v/>
      </c>
      <c r="F298" s="10" t="n">
        <f aca="false">'Solutions&amp;Grade'!H299</f>
        <v>24.6337270377184</v>
      </c>
    </row>
    <row r="299" customFormat="false" ht="12.75" hidden="false" customHeight="true" outlineLevel="0" collapsed="false">
      <c r="A299" s="10" t="n">
        <f aca="false">'Solutions&amp;Grade'!G300</f>
        <v>89.4</v>
      </c>
      <c r="B299" s="10" t="n">
        <f aca="false">'Solutions&amp;Grade'!H300</f>
        <v>52.6960732192158</v>
      </c>
      <c r="C299" s="13" t="n">
        <f aca="false">L$2*A299+L$3</f>
        <v>25.3441696515393</v>
      </c>
      <c r="D299" s="10" t="n">
        <f aca="false">ABS((B299-C299)/_xlfn.STDEV.S(B:B))</f>
        <v>0.566274064711925</v>
      </c>
      <c r="E299" s="10" t="str">
        <f aca="false">IF(D299&gt;L$5,"Outlier","")</f>
        <v/>
      </c>
      <c r="F299" s="10" t="n">
        <f aca="false">'Solutions&amp;Grade'!H300</f>
        <v>52.6960732192158</v>
      </c>
    </row>
    <row r="300" customFormat="false" ht="12.75" hidden="false" customHeight="true" outlineLevel="0" collapsed="false">
      <c r="A300" s="10" t="n">
        <f aca="false">'Solutions&amp;Grade'!G301</f>
        <v>89.7</v>
      </c>
      <c r="B300" s="10" t="n">
        <f aca="false">'Solutions&amp;Grade'!H301</f>
        <v>34.4733276258004</v>
      </c>
      <c r="C300" s="13" t="n">
        <f aca="false">L$2*A300+L$3</f>
        <v>25.417652117886</v>
      </c>
      <c r="D300" s="10" t="n">
        <f aca="false">ABS((B300-C300)/_xlfn.STDEV.S(B:B))</f>
        <v>0.187482167955541</v>
      </c>
      <c r="E300" s="10" t="str">
        <f aca="false">IF(D300&gt;L$5,"Outlier","")</f>
        <v/>
      </c>
      <c r="F300" s="10" t="n">
        <f aca="false">'Solutions&amp;Grade'!H301</f>
        <v>34.4733276258004</v>
      </c>
    </row>
    <row r="301" customFormat="false" ht="12.75" hidden="false" customHeight="true" outlineLevel="0" collapsed="false">
      <c r="A301" s="10" t="n">
        <f aca="false">'Solutions&amp;Grade'!G302</f>
        <v>90</v>
      </c>
      <c r="B301" s="10" t="n">
        <f aca="false">'Solutions&amp;Grade'!H302</f>
        <v>33.1490724322075</v>
      </c>
      <c r="C301" s="13" t="n">
        <f aca="false">L$2*A301+L$3</f>
        <v>25.4911345842328</v>
      </c>
      <c r="D301" s="10" t="n">
        <f aca="false">ABS((B301-C301)/_xlfn.STDEV.S(B:B))</f>
        <v>0.158544416543229</v>
      </c>
      <c r="E301" s="10" t="str">
        <f aca="false">IF(D301&gt;L$5,"Outlier","")</f>
        <v/>
      </c>
      <c r="F301" s="10" t="n">
        <f aca="false">'Solutions&amp;Grade'!H302</f>
        <v>33.1490724322075</v>
      </c>
    </row>
    <row r="302" customFormat="false" ht="12.75" hidden="false" customHeight="true" outlineLevel="0" collapsed="false">
      <c r="A302" s="10" t="n">
        <f aca="false">'Solutions&amp;Grade'!G303</f>
        <v>90.3</v>
      </c>
      <c r="B302" s="10" t="n">
        <f aca="false">'Solutions&amp;Grade'!H303</f>
        <v>7.60311322467939</v>
      </c>
      <c r="C302" s="13" t="n">
        <f aca="false">L$2*A302+L$3</f>
        <v>25.5646170505795</v>
      </c>
      <c r="D302" s="10" t="n">
        <f aca="false">ABS((B302-C302)/_xlfn.STDEV.S(B:B))</f>
        <v>0.371862007873234</v>
      </c>
      <c r="E302" s="10" t="str">
        <f aca="false">IF(D302&gt;L$5,"Outlier","")</f>
        <v/>
      </c>
      <c r="F302" s="10" t="n">
        <f aca="false">'Solutions&amp;Grade'!H303</f>
        <v>7.60311322467939</v>
      </c>
    </row>
    <row r="303" customFormat="false" ht="12.75" hidden="false" customHeight="true" outlineLevel="0" collapsed="false">
      <c r="A303" s="10" t="n">
        <f aca="false">'Solutions&amp;Grade'!G304</f>
        <v>90.6</v>
      </c>
      <c r="B303" s="10" t="n">
        <f aca="false">'Solutions&amp;Grade'!H304</f>
        <v>33.4258621031077</v>
      </c>
      <c r="C303" s="13" t="n">
        <f aca="false">L$2*A303+L$3</f>
        <v>25.6380995169262</v>
      </c>
      <c r="D303" s="10" t="n">
        <f aca="false">ABS((B303-C303)/_xlfn.STDEV.S(B:B))</f>
        <v>0.161232214195871</v>
      </c>
      <c r="E303" s="10" t="str">
        <f aca="false">IF(D303&gt;L$5,"Outlier","")</f>
        <v/>
      </c>
      <c r="F303" s="10" t="n">
        <f aca="false">'Solutions&amp;Grade'!H304</f>
        <v>33.4258621031077</v>
      </c>
    </row>
    <row r="304" customFormat="false" ht="12.75" hidden="false" customHeight="true" outlineLevel="0" collapsed="false">
      <c r="A304" s="10" t="n">
        <f aca="false">'Solutions&amp;Grade'!G305</f>
        <v>90.9</v>
      </c>
      <c r="B304" s="10" t="n">
        <f aca="false">'Solutions&amp;Grade'!H305</f>
        <v>43.2017132357895</v>
      </c>
      <c r="C304" s="13" t="n">
        <f aca="false">L$2*A304+L$3</f>
        <v>25.711581983273</v>
      </c>
      <c r="D304" s="10" t="n">
        <f aca="false">ABS((B304-C304)/_xlfn.STDEV.S(B:B))</f>
        <v>0.36210305042213</v>
      </c>
      <c r="E304" s="10" t="str">
        <f aca="false">IF(D304&gt;L$5,"Outlier","")</f>
        <v/>
      </c>
      <c r="F304" s="10" t="n">
        <f aca="false">'Solutions&amp;Grade'!H305</f>
        <v>43.2017132357895</v>
      </c>
    </row>
    <row r="305" customFormat="false" ht="12.75" hidden="false" customHeight="true" outlineLevel="0" collapsed="false">
      <c r="A305" s="10" t="n">
        <f aca="false">'Solutions&amp;Grade'!G306</f>
        <v>91.2</v>
      </c>
      <c r="B305" s="10" t="n">
        <f aca="false">'Solutions&amp;Grade'!H306</f>
        <v>36.6521581515308</v>
      </c>
      <c r="C305" s="13" t="n">
        <f aca="false">L$2*A305+L$3</f>
        <v>25.7850644496197</v>
      </c>
      <c r="D305" s="10" t="n">
        <f aca="false">ABS((B305-C305)/_xlfn.STDEV.S(B:B))</f>
        <v>0.224984462487607</v>
      </c>
      <c r="E305" s="10" t="str">
        <f aca="false">IF(D305&gt;L$5,"Outlier","")</f>
        <v/>
      </c>
      <c r="F305" s="10" t="n">
        <f aca="false">'Solutions&amp;Grade'!H306</f>
        <v>36.6521581515308</v>
      </c>
    </row>
    <row r="306" customFormat="false" ht="12.75" hidden="false" customHeight="true" outlineLevel="0" collapsed="false">
      <c r="A306" s="10" t="n">
        <f aca="false">'Solutions&amp;Grade'!G307</f>
        <v>91.5</v>
      </c>
      <c r="B306" s="10" t="n">
        <f aca="false">'Solutions&amp;Grade'!H307</f>
        <v>5.16927836668934</v>
      </c>
      <c r="C306" s="13" t="n">
        <f aca="false">L$2*A306+L$3</f>
        <v>25.8585469159665</v>
      </c>
      <c r="D306" s="10" t="n">
        <f aca="false">ABS((B306-C306)/_xlfn.STDEV.S(B:B))</f>
        <v>0.428335679391655</v>
      </c>
      <c r="E306" s="10" t="str">
        <f aca="false">IF(D306&gt;L$5,"Outlier","")</f>
        <v/>
      </c>
      <c r="F306" s="10" t="n">
        <f aca="false">'Solutions&amp;Grade'!H307</f>
        <v>5.16927836668934</v>
      </c>
    </row>
    <row r="307" customFormat="false" ht="12.75" hidden="false" customHeight="true" outlineLevel="0" collapsed="false">
      <c r="A307" s="10" t="n">
        <f aca="false">'Solutions&amp;Grade'!G308</f>
        <v>91.8</v>
      </c>
      <c r="B307" s="10" t="n">
        <f aca="false">'Solutions&amp;Grade'!H308</f>
        <v>31.8712754311368</v>
      </c>
      <c r="C307" s="13" t="n">
        <f aca="false">L$2*A307+L$3</f>
        <v>25.9320293823132</v>
      </c>
      <c r="D307" s="10" t="n">
        <f aca="false">ABS((B307-C307)/_xlfn.STDEV.S(B:B))</f>
        <v>0.122961862346069</v>
      </c>
      <c r="E307" s="10" t="str">
        <f aca="false">IF(D307&gt;L$5,"Outlier","")</f>
        <v/>
      </c>
      <c r="F307" s="10" t="n">
        <f aca="false">'Solutions&amp;Grade'!H308</f>
        <v>31.8712754311368</v>
      </c>
    </row>
    <row r="308" customFormat="false" ht="12.75" hidden="false" customHeight="true" outlineLevel="0" collapsed="false">
      <c r="A308" s="10" t="n">
        <f aca="false">'Solutions&amp;Grade'!G309</f>
        <v>92.1</v>
      </c>
      <c r="B308" s="10" t="n">
        <f aca="false">'Solutions&amp;Grade'!H309</f>
        <v>30.5070244253187</v>
      </c>
      <c r="C308" s="13" t="n">
        <f aca="false">L$2*A308+L$3</f>
        <v>26.0055118486599</v>
      </c>
      <c r="D308" s="10" t="n">
        <f aca="false">ABS((B308-C308)/_xlfn.STDEV.S(B:B))</f>
        <v>0.0931960665124909</v>
      </c>
      <c r="E308" s="10" t="str">
        <f aca="false">IF(D308&gt;L$5,"Outlier","")</f>
        <v/>
      </c>
      <c r="F308" s="10" t="n">
        <f aca="false">'Solutions&amp;Grade'!H309</f>
        <v>30.5070244253187</v>
      </c>
    </row>
    <row r="309" customFormat="false" ht="12.75" hidden="false" customHeight="true" outlineLevel="0" collapsed="false">
      <c r="A309" s="10" t="n">
        <f aca="false">'Solutions&amp;Grade'!G310</f>
        <v>92.4</v>
      </c>
      <c r="B309" s="10" t="n">
        <f aca="false">'Solutions&amp;Grade'!H310</f>
        <v>43.695046597439</v>
      </c>
      <c r="C309" s="13" t="n">
        <f aca="false">L$2*A309+L$3</f>
        <v>26.0789943150067</v>
      </c>
      <c r="D309" s="10" t="n">
        <f aca="false">ABS((B309-C309)/_xlfn.STDEV.S(B:B))</f>
        <v>0.364710028516606</v>
      </c>
      <c r="E309" s="10" t="str">
        <f aca="false">IF(D309&gt;L$5,"Outlier","")</f>
        <v/>
      </c>
      <c r="F309" s="10" t="n">
        <f aca="false">'Solutions&amp;Grade'!H310</f>
        <v>43.695046597439</v>
      </c>
    </row>
    <row r="310" customFormat="false" ht="12.75" hidden="false" customHeight="true" outlineLevel="0" collapsed="false">
      <c r="A310" s="10" t="n">
        <f aca="false">'Solutions&amp;Grade'!G311</f>
        <v>92.7</v>
      </c>
      <c r="B310" s="10" t="n">
        <f aca="false">'Solutions&amp;Grade'!H311</f>
        <v>38.7601853560634</v>
      </c>
      <c r="C310" s="13" t="n">
        <f aca="false">L$2*A310+L$3</f>
        <v>26.1524767813534</v>
      </c>
      <c r="D310" s="10" t="n">
        <f aca="false">ABS((B310-C310)/_xlfn.STDEV.S(B:B))</f>
        <v>0.261020896174171</v>
      </c>
      <c r="E310" s="10" t="str">
        <f aca="false">IF(D310&gt;L$5,"Outlier","")</f>
        <v/>
      </c>
      <c r="F310" s="10" t="n">
        <f aca="false">'Solutions&amp;Grade'!H311</f>
        <v>38.7601853560634</v>
      </c>
    </row>
    <row r="311" customFormat="false" ht="12.75" hidden="false" customHeight="true" outlineLevel="0" collapsed="false">
      <c r="A311" s="10" t="n">
        <f aca="false">'Solutions&amp;Grade'!G312</f>
        <v>93</v>
      </c>
      <c r="B311" s="10" t="n">
        <f aca="false">'Solutions&amp;Grade'!H312</f>
        <v>26.9873807290864</v>
      </c>
      <c r="C311" s="13" t="n">
        <f aca="false">L$2*A311+L$3</f>
        <v>26.2259592477001</v>
      </c>
      <c r="D311" s="10" t="n">
        <f aca="false">ABS((B311-C311)/_xlfn.STDEV.S(B:B))</f>
        <v>0.0157639206410891</v>
      </c>
      <c r="E311" s="10" t="str">
        <f aca="false">IF(D311&gt;L$5,"Outlier","")</f>
        <v/>
      </c>
      <c r="F311" s="10" t="n">
        <f aca="false">'Solutions&amp;Grade'!H312</f>
        <v>26.9873807290864</v>
      </c>
    </row>
    <row r="312" customFormat="false" ht="12.75" hidden="false" customHeight="true" outlineLevel="0" collapsed="false">
      <c r="A312" s="10" t="n">
        <f aca="false">'Solutions&amp;Grade'!G313</f>
        <v>93.3</v>
      </c>
      <c r="B312" s="10" t="n">
        <f aca="false">'Solutions&amp;Grade'!H313</f>
        <v>10.6732960433066</v>
      </c>
      <c r="C312" s="13" t="n">
        <f aca="false">L$2*A312+L$3</f>
        <v>26.2994417140469</v>
      </c>
      <c r="D312" s="10" t="n">
        <f aca="false">ABS((B312-C312)/_xlfn.STDEV.S(B:B))</f>
        <v>0.323512438644592</v>
      </c>
      <c r="E312" s="10" t="str">
        <f aca="false">IF(D312&gt;L$5,"Outlier","")</f>
        <v/>
      </c>
      <c r="F312" s="10" t="n">
        <f aca="false">'Solutions&amp;Grade'!H313</f>
        <v>10.6732960433066</v>
      </c>
    </row>
    <row r="313" customFormat="false" ht="12.75" hidden="false" customHeight="true" outlineLevel="0" collapsed="false">
      <c r="A313" s="10" t="n">
        <f aca="false">'Solutions&amp;Grade'!G314</f>
        <v>93.6</v>
      </c>
      <c r="B313" s="10" t="n">
        <f aca="false">'Solutions&amp;Grade'!H314</f>
        <v>33.1567779578904</v>
      </c>
      <c r="C313" s="13" t="n">
        <f aca="false">L$2*A313+L$3</f>
        <v>26.3729241803936</v>
      </c>
      <c r="D313" s="10" t="n">
        <f aca="false">ABS((B313-C313)/_xlfn.STDEV.S(B:B))</f>
        <v>0.140448010994534</v>
      </c>
      <c r="E313" s="10" t="str">
        <f aca="false">IF(D313&gt;L$5,"Outlier","")</f>
        <v/>
      </c>
      <c r="F313" s="10" t="n">
        <f aca="false">'Solutions&amp;Grade'!H314</f>
        <v>33.1567779578904</v>
      </c>
    </row>
    <row r="314" customFormat="false" ht="12.75" hidden="false" customHeight="true" outlineLevel="0" collapsed="false">
      <c r="A314" s="10" t="n">
        <f aca="false">'Solutions&amp;Grade'!G315</f>
        <v>93.9</v>
      </c>
      <c r="B314" s="10" t="n">
        <f aca="false">'Solutions&amp;Grade'!H315</f>
        <v>29.6299443540724</v>
      </c>
      <c r="C314" s="13" t="n">
        <f aca="false">L$2*A314+L$3</f>
        <v>26.4464066467403</v>
      </c>
      <c r="D314" s="10" t="n">
        <f aca="false">ABS((B314-C314)/_xlfn.STDEV.S(B:B))</f>
        <v>0.0659096663321465</v>
      </c>
      <c r="E314" s="10" t="str">
        <f aca="false">IF(D314&gt;L$5,"Outlier","")</f>
        <v/>
      </c>
      <c r="F314" s="10" t="n">
        <f aca="false">'Solutions&amp;Grade'!H315</f>
        <v>29.6299443540724</v>
      </c>
    </row>
    <row r="315" customFormat="false" ht="12.75" hidden="false" customHeight="true" outlineLevel="0" collapsed="false">
      <c r="A315" s="10" t="n">
        <f aca="false">'Solutions&amp;Grade'!G316</f>
        <v>94.2</v>
      </c>
      <c r="B315" s="10" t="n">
        <f aca="false">'Solutions&amp;Grade'!H316</f>
        <v>37.4136935994119</v>
      </c>
      <c r="C315" s="13" t="n">
        <f aca="false">L$2*A315+L$3</f>
        <v>26.5198891130871</v>
      </c>
      <c r="D315" s="10" t="n">
        <f aca="false">ABS((B315-C315)/_xlfn.STDEV.S(B:B))</f>
        <v>0.225537463284213</v>
      </c>
      <c r="E315" s="10" t="str">
        <f aca="false">IF(D315&gt;L$5,"Outlier","")</f>
        <v/>
      </c>
      <c r="F315" s="10" t="n">
        <f aca="false">'Solutions&amp;Grade'!H316</f>
        <v>37.4136935994119</v>
      </c>
    </row>
    <row r="316" customFormat="false" ht="12.75" hidden="false" customHeight="true" outlineLevel="0" collapsed="false">
      <c r="A316" s="10" t="n">
        <f aca="false">'Solutions&amp;Grade'!G317</f>
        <v>94.5</v>
      </c>
      <c r="B316" s="10" t="n">
        <f aca="false">'Solutions&amp;Grade'!H317</f>
        <v>21.890126426126</v>
      </c>
      <c r="C316" s="13" t="n">
        <f aca="false">L$2*A316+L$3</f>
        <v>26.5933715794338</v>
      </c>
      <c r="D316" s="10" t="n">
        <f aca="false">ABS((B316-C316)/_xlfn.STDEV.S(B:B))</f>
        <v>0.0973725921382564</v>
      </c>
      <c r="E316" s="10" t="str">
        <f aca="false">IF(D316&gt;L$5,"Outlier","")</f>
        <v/>
      </c>
      <c r="F316" s="10" t="n">
        <f aca="false">'Solutions&amp;Grade'!H317</f>
        <v>21.890126426126</v>
      </c>
    </row>
    <row r="317" customFormat="false" ht="12.75" hidden="false" customHeight="true" outlineLevel="0" collapsed="false">
      <c r="A317" s="10" t="n">
        <f aca="false">'Solutions&amp;Grade'!G318</f>
        <v>94.8</v>
      </c>
      <c r="B317" s="10" t="n">
        <f aca="false">'Solutions&amp;Grade'!H318</f>
        <v>36.3089544539878</v>
      </c>
      <c r="C317" s="13" t="n">
        <f aca="false">L$2*A317+L$3</f>
        <v>26.6668540457806</v>
      </c>
      <c r="D317" s="10" t="n">
        <f aca="false">ABS((B317-C317)/_xlfn.STDEV.S(B:B))</f>
        <v>0.199623085720752</v>
      </c>
      <c r="E317" s="10" t="str">
        <f aca="false">IF(D317&gt;L$5,"Outlier","")</f>
        <v/>
      </c>
      <c r="F317" s="10" t="n">
        <f aca="false">'Solutions&amp;Grade'!H318</f>
        <v>36.3089544539878</v>
      </c>
    </row>
    <row r="318" customFormat="false" ht="12.75" hidden="false" customHeight="true" outlineLevel="0" collapsed="false">
      <c r="A318" s="10" t="n">
        <f aca="false">'Solutions&amp;Grade'!G319</f>
        <v>95.1</v>
      </c>
      <c r="B318" s="10" t="n">
        <f aca="false">'Solutions&amp;Grade'!H319</f>
        <v>21.2144571517764</v>
      </c>
      <c r="C318" s="13" t="n">
        <f aca="false">L$2*A318+L$3</f>
        <v>26.7403365121273</v>
      </c>
      <c r="D318" s="10" t="n">
        <f aca="false">ABS((B318-C318)/_xlfn.STDEV.S(B:B))</f>
        <v>0.114403816858713</v>
      </c>
      <c r="E318" s="10" t="str">
        <f aca="false">IF(D318&gt;L$5,"Outlier","")</f>
        <v/>
      </c>
      <c r="F318" s="10" t="n">
        <f aca="false">'Solutions&amp;Grade'!H319</f>
        <v>21.2144571517764</v>
      </c>
    </row>
    <row r="319" customFormat="false" ht="12.75" hidden="false" customHeight="true" outlineLevel="0" collapsed="false">
      <c r="A319" s="10" t="n">
        <f aca="false">'Solutions&amp;Grade'!G320</f>
        <v>95.4</v>
      </c>
      <c r="B319" s="10" t="n">
        <f aca="false">'Solutions&amp;Grade'!H320</f>
        <v>11.5283165773141</v>
      </c>
      <c r="C319" s="13" t="n">
        <f aca="false">L$2*A319+L$3</f>
        <v>26.813818978474</v>
      </c>
      <c r="D319" s="10" t="n">
        <f aca="false">ABS((B319-C319)/_xlfn.STDEV.S(B:B))</f>
        <v>0.316460006319188</v>
      </c>
      <c r="E319" s="10" t="str">
        <f aca="false">IF(D319&gt;L$5,"Outlier","")</f>
        <v/>
      </c>
      <c r="F319" s="10" t="n">
        <f aca="false">'Solutions&amp;Grade'!H320</f>
        <v>11.5283165773141</v>
      </c>
    </row>
    <row r="320" customFormat="false" ht="12.75" hidden="false" customHeight="true" outlineLevel="0" collapsed="false">
      <c r="A320" s="10" t="n">
        <f aca="false">'Solutions&amp;Grade'!G321</f>
        <v>95.7</v>
      </c>
      <c r="B320" s="10" t="n">
        <f aca="false">'Solutions&amp;Grade'!H321</f>
        <v>50.1646398062707</v>
      </c>
      <c r="C320" s="13" t="n">
        <f aca="false">L$2*A320+L$3</f>
        <v>26.8873014448208</v>
      </c>
      <c r="D320" s="10" t="n">
        <f aca="false">ABS((B320-C320)/_xlfn.STDEV.S(B:B))</f>
        <v>0.481917208321484</v>
      </c>
      <c r="E320" s="10" t="str">
        <f aca="false">IF(D320&gt;L$5,"Outlier","")</f>
        <v/>
      </c>
      <c r="F320" s="10" t="n">
        <f aca="false">'Solutions&amp;Grade'!H321</f>
        <v>50.1646398062707</v>
      </c>
    </row>
    <row r="321" customFormat="false" ht="12.75" hidden="false" customHeight="true" outlineLevel="0" collapsed="false">
      <c r="A321" s="10" t="n">
        <f aca="false">'Solutions&amp;Grade'!G322</f>
        <v>96</v>
      </c>
      <c r="B321" s="10" t="n">
        <f aca="false">'Solutions&amp;Grade'!H322</f>
        <v>21.9128285807231</v>
      </c>
      <c r="C321" s="13" t="n">
        <f aca="false">L$2*A321+L$3</f>
        <v>26.9607839111675</v>
      </c>
      <c r="D321" s="10" t="n">
        <f aca="false">ABS((B321-C321)/_xlfn.STDEV.S(B:B))</f>
        <v>0.104509222781594</v>
      </c>
      <c r="E321" s="10" t="str">
        <f aca="false">IF(D321&gt;L$5,"Outlier","")</f>
        <v/>
      </c>
      <c r="F321" s="10" t="n">
        <f aca="false">'Solutions&amp;Grade'!H322</f>
        <v>21.9128285807231</v>
      </c>
    </row>
    <row r="322" customFormat="false" ht="12.75" hidden="false" customHeight="true" outlineLevel="0" collapsed="false">
      <c r="A322" s="10" t="n">
        <f aca="false">'Solutions&amp;Grade'!G323</f>
        <v>96.3</v>
      </c>
      <c r="B322" s="10" t="n">
        <f aca="false">'Solutions&amp;Grade'!H323</f>
        <v>21.7174558639237</v>
      </c>
      <c r="C322" s="13" t="n">
        <f aca="false">L$2*A322+L$3</f>
        <v>27.0342663775142</v>
      </c>
      <c r="D322" s="10" t="n">
        <f aca="false">ABS((B322-C322)/_xlfn.STDEV.S(B:B))</f>
        <v>0.110075406392996</v>
      </c>
      <c r="E322" s="10" t="str">
        <f aca="false">IF(D322&gt;L$5,"Outlier","")</f>
        <v/>
      </c>
      <c r="F322" s="10" t="n">
        <f aca="false">'Solutions&amp;Grade'!H323</f>
        <v>21.7174558639237</v>
      </c>
    </row>
    <row r="323" customFormat="false" ht="12.75" hidden="false" customHeight="true" outlineLevel="0" collapsed="false">
      <c r="A323" s="10" t="n">
        <f aca="false">'Solutions&amp;Grade'!G324</f>
        <v>96.6</v>
      </c>
      <c r="B323" s="10" t="n">
        <f aca="false">'Solutions&amp;Grade'!H324</f>
        <v>33.9996388578636</v>
      </c>
      <c r="C323" s="13" t="n">
        <f aca="false">L$2*A323+L$3</f>
        <v>27.107748843861</v>
      </c>
      <c r="D323" s="10" t="n">
        <f aca="false">ABS((B323-C323)/_xlfn.STDEV.S(B:B))</f>
        <v>0.142684715238206</v>
      </c>
      <c r="E323" s="10" t="str">
        <f aca="false">IF(D323&gt;L$5,"Outlier","")</f>
        <v/>
      </c>
      <c r="F323" s="10" t="n">
        <f aca="false">'Solutions&amp;Grade'!H324</f>
        <v>33.9996388578636</v>
      </c>
    </row>
    <row r="324" customFormat="false" ht="12.75" hidden="false" customHeight="true" outlineLevel="0" collapsed="false">
      <c r="A324" s="10" t="n">
        <f aca="false">'Solutions&amp;Grade'!G325</f>
        <v>96.9</v>
      </c>
      <c r="B324" s="10" t="n">
        <f aca="false">'Solutions&amp;Grade'!H325</f>
        <v>19.9134878844832</v>
      </c>
      <c r="C324" s="13" t="n">
        <f aca="false">L$2*A324+L$3</f>
        <v>27.1812313102077</v>
      </c>
      <c r="D324" s="10" t="n">
        <f aca="false">ABS((B324-C324)/_xlfn.STDEV.S(B:B))</f>
        <v>0.150466112926487</v>
      </c>
      <c r="E324" s="10" t="str">
        <f aca="false">IF(D324&gt;L$5,"Outlier","")</f>
        <v/>
      </c>
      <c r="F324" s="10" t="n">
        <f aca="false">'Solutions&amp;Grade'!H325</f>
        <v>19.9134878844832</v>
      </c>
    </row>
    <row r="325" customFormat="false" ht="12.75" hidden="false" customHeight="true" outlineLevel="0" collapsed="false">
      <c r="A325" s="10" t="n">
        <f aca="false">'Solutions&amp;Grade'!G326</f>
        <v>97.2</v>
      </c>
      <c r="B325" s="10" t="n">
        <f aca="false">'Solutions&amp;Grade'!H326</f>
        <v>34.1146992524105</v>
      </c>
      <c r="C325" s="13" t="n">
        <f aca="false">L$2*A325+L$3</f>
        <v>27.2547137765544</v>
      </c>
      <c r="D325" s="10" t="n">
        <f aca="false">ABS((B325-C325)/_xlfn.STDEV.S(B:B))</f>
        <v>0.142024186713955</v>
      </c>
      <c r="E325" s="10" t="str">
        <f aca="false">IF(D325&gt;L$5,"Outlier","")</f>
        <v/>
      </c>
      <c r="F325" s="10" t="n">
        <f aca="false">'Solutions&amp;Grade'!H326</f>
        <v>34.1146992524105</v>
      </c>
    </row>
    <row r="326" customFormat="false" ht="12.75" hidden="false" customHeight="true" outlineLevel="0" collapsed="false">
      <c r="A326" s="10" t="n">
        <f aca="false">'Solutions&amp;Grade'!G327</f>
        <v>97.5</v>
      </c>
      <c r="B326" s="10" t="n">
        <f aca="false">'Solutions&amp;Grade'!H327</f>
        <v>21.1650555739531</v>
      </c>
      <c r="C326" s="13" t="n">
        <f aca="false">L$2*A326+L$3</f>
        <v>27.3281962429012</v>
      </c>
      <c r="D326" s="10" t="n">
        <f aca="false">ABS((B326-C326)/_xlfn.STDEV.S(B:B))</f>
        <v>0.127597214920025</v>
      </c>
      <c r="E326" s="10" t="str">
        <f aca="false">IF(D326&gt;L$5,"Outlier","")</f>
        <v/>
      </c>
      <c r="F326" s="10" t="n">
        <f aca="false">'Solutions&amp;Grade'!H327</f>
        <v>21.1650555739531</v>
      </c>
    </row>
    <row r="327" customFormat="false" ht="12.75" hidden="false" customHeight="true" outlineLevel="0" collapsed="false">
      <c r="A327" s="10" t="n">
        <f aca="false">'Solutions&amp;Grade'!G328</f>
        <v>97.8</v>
      </c>
      <c r="B327" s="10" t="n">
        <f aca="false">'Solutions&amp;Grade'!H328</f>
        <v>33.2072823125574</v>
      </c>
      <c r="C327" s="13" t="n">
        <f aca="false">L$2*A327+L$3</f>
        <v>27.4016787092479</v>
      </c>
      <c r="D327" s="10" t="n">
        <f aca="false">ABS((B327-C327)/_xlfn.STDEV.S(B:B))</f>
        <v>0.120195025637535</v>
      </c>
      <c r="E327" s="10" t="str">
        <f aca="false">IF(D327&gt;L$5,"Outlier","")</f>
        <v/>
      </c>
      <c r="F327" s="10" t="n">
        <f aca="false">'Solutions&amp;Grade'!H328</f>
        <v>33.2072823125574</v>
      </c>
    </row>
    <row r="328" customFormat="false" ht="12.75" hidden="false" customHeight="true" outlineLevel="0" collapsed="false">
      <c r="A328" s="10" t="n">
        <f aca="false">'Solutions&amp;Grade'!G329</f>
        <v>98.1</v>
      </c>
      <c r="B328" s="10" t="n">
        <f aca="false">'Solutions&amp;Grade'!H329</f>
        <v>30.7740362150381</v>
      </c>
      <c r="C328" s="13" t="n">
        <f aca="false">L$2*A328+L$3</f>
        <v>27.4751611755947</v>
      </c>
      <c r="D328" s="10" t="n">
        <f aca="false">ABS((B328-C328)/_xlfn.STDEV.S(B:B))</f>
        <v>0.0682975271881979</v>
      </c>
      <c r="E328" s="10" t="str">
        <f aca="false">IF(D328&gt;L$5,"Outlier","")</f>
        <v/>
      </c>
      <c r="F328" s="10" t="n">
        <f aca="false">'Solutions&amp;Grade'!H329</f>
        <v>30.7740362150381</v>
      </c>
    </row>
    <row r="329" customFormat="false" ht="12.75" hidden="false" customHeight="true" outlineLevel="0" collapsed="false">
      <c r="A329" s="10" t="n">
        <f aca="false">'Solutions&amp;Grade'!G330</f>
        <v>98.4</v>
      </c>
      <c r="B329" s="10" t="n">
        <f aca="false">'Solutions&amp;Grade'!H330</f>
        <v>30.6069244289873</v>
      </c>
      <c r="C329" s="13" t="n">
        <f aca="false">L$2*A329+L$3</f>
        <v>27.5486436419414</v>
      </c>
      <c r="D329" s="10" t="n">
        <f aca="false">ABS((B329-C329)/_xlfn.STDEV.S(B:B))</f>
        <v>0.0633164374839885</v>
      </c>
      <c r="E329" s="10" t="str">
        <f aca="false">IF(D329&gt;L$5,"Outlier","")</f>
        <v/>
      </c>
      <c r="F329" s="10" t="n">
        <f aca="false">'Solutions&amp;Grade'!H330</f>
        <v>30.6069244289873</v>
      </c>
    </row>
    <row r="330" customFormat="false" ht="12.75" hidden="false" customHeight="true" outlineLevel="0" collapsed="false">
      <c r="A330" s="10" t="n">
        <f aca="false">'Solutions&amp;Grade'!G331</f>
        <v>98.7</v>
      </c>
      <c r="B330" s="10" t="n">
        <f aca="false">'Solutions&amp;Grade'!H331</f>
        <v>33.1074693917361</v>
      </c>
      <c r="C330" s="13" t="n">
        <f aca="false">L$2*A330+L$3</f>
        <v>27.6221261082881</v>
      </c>
      <c r="D330" s="10" t="n">
        <f aca="false">ABS((B330-C330)/_xlfn.STDEV.S(B:B))</f>
        <v>0.113564587187604</v>
      </c>
      <c r="E330" s="10" t="str">
        <f aca="false">IF(D330&gt;L$5,"Outlier","")</f>
        <v/>
      </c>
      <c r="F330" s="10" t="n">
        <f aca="false">'Solutions&amp;Grade'!H331</f>
        <v>33.1074693917361</v>
      </c>
    </row>
    <row r="331" customFormat="false" ht="12.75" hidden="false" customHeight="true" outlineLevel="0" collapsed="false">
      <c r="A331" s="10" t="n">
        <f aca="false">'Solutions&amp;Grade'!G332</f>
        <v>99</v>
      </c>
      <c r="B331" s="10" t="n">
        <f aca="false">'Solutions&amp;Grade'!H332</f>
        <v>35.7112413287839</v>
      </c>
      <c r="C331" s="13" t="n">
        <f aca="false">L$2*A331+L$3</f>
        <v>27.6956085746349</v>
      </c>
      <c r="D331" s="10" t="n">
        <f aca="false">ABS((B331-C331)/_xlfn.STDEV.S(B:B))</f>
        <v>0.165949873642217</v>
      </c>
      <c r="E331" s="10" t="str">
        <f aca="false">IF(D331&gt;L$5,"Outlier","")</f>
        <v/>
      </c>
      <c r="F331" s="10" t="n">
        <f aca="false">'Solutions&amp;Grade'!H332</f>
        <v>35.7112413287839</v>
      </c>
    </row>
    <row r="332" customFormat="false" ht="12.75" hidden="false" customHeight="true" outlineLevel="0" collapsed="false">
      <c r="A332" s="10" t="n">
        <f aca="false">'Solutions&amp;Grade'!G333</f>
        <v>99.3</v>
      </c>
      <c r="B332" s="10" t="n">
        <f aca="false">'Solutions&amp;Grade'!H333</f>
        <v>30.1645457756736</v>
      </c>
      <c r="C332" s="13" t="n">
        <f aca="false">L$2*A332+L$3</f>
        <v>27.7690910409816</v>
      </c>
      <c r="D332" s="10" t="n">
        <f aca="false">ABS((B332-C332)/_xlfn.STDEV.S(B:B))</f>
        <v>0.0495937654244477</v>
      </c>
      <c r="E332" s="10" t="str">
        <f aca="false">IF(D332&gt;L$5,"Outlier","")</f>
        <v/>
      </c>
      <c r="F332" s="10" t="n">
        <f aca="false">'Solutions&amp;Grade'!H333</f>
        <v>30.1645457756736</v>
      </c>
    </row>
    <row r="333" customFormat="false" ht="12.75" hidden="false" customHeight="true" outlineLevel="0" collapsed="false">
      <c r="A333" s="10" t="n">
        <f aca="false">'Solutions&amp;Grade'!G334</f>
        <v>99.6</v>
      </c>
      <c r="B333" s="10" t="n">
        <f aca="false">'Solutions&amp;Grade'!H334</f>
        <v>13.3013338306405</v>
      </c>
      <c r="C333" s="13" t="n">
        <f aca="false">L$2*A333+L$3</f>
        <v>27.8425735073283</v>
      </c>
      <c r="D333" s="10" t="n">
        <f aca="false">ABS((B333-C333)/_xlfn.STDEV.S(B:B))</f>
        <v>0.301051328193456</v>
      </c>
      <c r="E333" s="10" t="str">
        <f aca="false">IF(D333&gt;L$5,"Outlier","")</f>
        <v/>
      </c>
      <c r="F333" s="10" t="n">
        <f aca="false">'Solutions&amp;Grade'!H334</f>
        <v>13.3013338306405</v>
      </c>
    </row>
    <row r="334" customFormat="false" ht="12.75" hidden="false" customHeight="true" outlineLevel="0" collapsed="false">
      <c r="A334" s="10" t="n">
        <f aca="false">'Solutions&amp;Grade'!G335</f>
        <v>99.9</v>
      </c>
      <c r="B334" s="10" t="n">
        <f aca="false">'Solutions&amp;Grade'!H335</f>
        <v>35.5259019309137</v>
      </c>
      <c r="C334" s="13" t="n">
        <f aca="false">L$2*A334+L$3</f>
        <v>27.9160559736751</v>
      </c>
      <c r="D334" s="10" t="n">
        <f aca="false">ABS((B334-C334)/_xlfn.STDEV.S(B:B))</f>
        <v>0.157548756757451</v>
      </c>
      <c r="E334" s="10" t="str">
        <f aca="false">IF(D334&gt;L$5,"Outlier","")</f>
        <v/>
      </c>
      <c r="F334" s="10" t="n">
        <f aca="false">'Solutions&amp;Grade'!H335</f>
        <v>35.5259019309137</v>
      </c>
    </row>
    <row r="335" customFormat="false" ht="12.75" hidden="false" customHeight="true" outlineLevel="0" collapsed="false">
      <c r="A335" s="10" t="n">
        <f aca="false">'Solutions&amp;Grade'!G336</f>
        <v>100.2</v>
      </c>
      <c r="B335" s="10" t="n">
        <f aca="false">'Solutions&amp;Grade'!H336</f>
        <v>2.47058814834054</v>
      </c>
      <c r="C335" s="13" t="n">
        <f aca="false">L$2*A335+L$3</f>
        <v>27.9895384400218</v>
      </c>
      <c r="D335" s="10" t="n">
        <f aca="false">ABS((B335-C335)/_xlfn.STDEV.S(B:B))</f>
        <v>0.528325923389452</v>
      </c>
      <c r="E335" s="10" t="str">
        <f aca="false">IF(D335&gt;L$5,"Outlier","")</f>
        <v/>
      </c>
      <c r="F335" s="10" t="n">
        <f aca="false">'Solutions&amp;Grade'!H336</f>
        <v>2.47058814834054</v>
      </c>
    </row>
    <row r="336" customFormat="false" ht="12.75" hidden="false" customHeight="true" outlineLevel="0" collapsed="false">
      <c r="A336" s="10" t="n">
        <f aca="false">'Solutions&amp;Grade'!G337</f>
        <v>100.5</v>
      </c>
      <c r="B336" s="10" t="n">
        <f aca="false">'Solutions&amp;Grade'!H337</f>
        <v>41.6215161856034</v>
      </c>
      <c r="C336" s="13" t="n">
        <f aca="false">L$2*A336+L$3</f>
        <v>28.0630209063685</v>
      </c>
      <c r="D336" s="10" t="n">
        <f aca="false">ABS((B336-C336)/_xlfn.STDEV.S(B:B))</f>
        <v>0.280705297682577</v>
      </c>
      <c r="E336" s="10" t="str">
        <f aca="false">IF(D336&gt;L$5,"Outlier","")</f>
        <v/>
      </c>
      <c r="F336" s="10" t="n">
        <f aca="false">'Solutions&amp;Grade'!H337</f>
        <v>41.6215161856034</v>
      </c>
    </row>
    <row r="337" customFormat="false" ht="12.75" hidden="false" customHeight="true" outlineLevel="0" collapsed="false">
      <c r="A337" s="10" t="n">
        <f aca="false">'Solutions&amp;Grade'!G338</f>
        <v>100.8</v>
      </c>
      <c r="B337" s="10" t="n">
        <f aca="false">'Solutions&amp;Grade'!H338</f>
        <v>50.6840240041533</v>
      </c>
      <c r="C337" s="13" t="n">
        <f aca="false">L$2*A337+L$3</f>
        <v>28.1365033727153</v>
      </c>
      <c r="D337" s="10" t="n">
        <f aca="false">ABS((B337-C337)/_xlfn.STDEV.S(B:B))</f>
        <v>0.466807588932467</v>
      </c>
      <c r="E337" s="10" t="str">
        <f aca="false">IF(D337&gt;L$5,"Outlier","")</f>
        <v/>
      </c>
      <c r="F337" s="10" t="n">
        <f aca="false">'Solutions&amp;Grade'!H338</f>
        <v>50.6840240041533</v>
      </c>
    </row>
    <row r="338" customFormat="false" ht="12.75" hidden="false" customHeight="true" outlineLevel="0" collapsed="false">
      <c r="A338" s="10" t="n">
        <f aca="false">'Solutions&amp;Grade'!G339</f>
        <v>101.1</v>
      </c>
      <c r="B338" s="10" t="n">
        <f aca="false">'Solutions&amp;Grade'!H339</f>
        <v>24.5678433181434</v>
      </c>
      <c r="C338" s="13" t="n">
        <f aca="false">L$2*A338+L$3</f>
        <v>28.209985839062</v>
      </c>
      <c r="D338" s="10" t="n">
        <f aca="false">ABS((B338-C338)/_xlfn.STDEV.S(B:B))</f>
        <v>0.0754042893021186</v>
      </c>
      <c r="E338" s="10" t="str">
        <f aca="false">IF(D338&gt;L$5,"Outlier","")</f>
        <v/>
      </c>
      <c r="F338" s="10" t="n">
        <f aca="false">'Solutions&amp;Grade'!H339</f>
        <v>24.5678433181434</v>
      </c>
    </row>
    <row r="339" customFormat="false" ht="12.75" hidden="false" customHeight="true" outlineLevel="0" collapsed="false">
      <c r="A339" s="10" t="n">
        <f aca="false">'Solutions&amp;Grade'!G340</f>
        <v>101.4</v>
      </c>
      <c r="B339" s="10" t="n">
        <f aca="false">'Solutions&amp;Grade'!H340</f>
        <v>49.0751813950727</v>
      </c>
      <c r="C339" s="13" t="n">
        <f aca="false">L$2*A339+L$3</f>
        <v>28.2834683054088</v>
      </c>
      <c r="D339" s="10" t="n">
        <f aca="false">ABS((B339-C339)/_xlfn.STDEV.S(B:B))</f>
        <v>0.430456617195814</v>
      </c>
      <c r="E339" s="10" t="str">
        <f aca="false">IF(D339&gt;L$5,"Outlier","")</f>
        <v/>
      </c>
      <c r="F339" s="10" t="n">
        <f aca="false">'Solutions&amp;Grade'!H340</f>
        <v>49.0751813950727</v>
      </c>
    </row>
    <row r="340" customFormat="false" ht="12.75" hidden="false" customHeight="true" outlineLevel="0" collapsed="false">
      <c r="A340" s="10" t="n">
        <f aca="false">'Solutions&amp;Grade'!G341</f>
        <v>101.7</v>
      </c>
      <c r="B340" s="10" t="n">
        <f aca="false">'Solutions&amp;Grade'!H341</f>
        <v>48.8904392282141</v>
      </c>
      <c r="C340" s="13" t="n">
        <f aca="false">L$2*A340+L$3</f>
        <v>28.3569507717555</v>
      </c>
      <c r="D340" s="10" t="n">
        <f aca="false">ABS((B340-C340)/_xlfn.STDEV.S(B:B))</f>
        <v>0.425110520815644</v>
      </c>
      <c r="E340" s="10" t="str">
        <f aca="false">IF(D340&gt;L$5,"Outlier","")</f>
        <v/>
      </c>
      <c r="F340" s="10" t="n">
        <f aca="false">'Solutions&amp;Grade'!H341</f>
        <v>48.8904392282141</v>
      </c>
    </row>
    <row r="341" customFormat="false" ht="12.75" hidden="false" customHeight="true" outlineLevel="0" collapsed="false">
      <c r="A341" s="10" t="n">
        <f aca="false">'Solutions&amp;Grade'!G342</f>
        <v>102</v>
      </c>
      <c r="B341" s="10" t="n">
        <f aca="false">'Solutions&amp;Grade'!H342</f>
        <v>22.7658465389995</v>
      </c>
      <c r="C341" s="13" t="n">
        <f aca="false">L$2*A341+L$3</f>
        <v>28.4304332381022</v>
      </c>
      <c r="D341" s="10" t="n">
        <f aca="false">ABS((B341-C341)/_xlfn.STDEV.S(B:B))</f>
        <v>0.117275513460232</v>
      </c>
      <c r="E341" s="10" t="str">
        <f aca="false">IF(D341&gt;L$5,"Outlier","")</f>
        <v/>
      </c>
      <c r="F341" s="10" t="n">
        <f aca="false">'Solutions&amp;Grade'!H342</f>
        <v>22.7658465389995</v>
      </c>
    </row>
    <row r="342" customFormat="false" ht="12.75" hidden="false" customHeight="true" outlineLevel="0" collapsed="false">
      <c r="A342" s="10" t="n">
        <f aca="false">'Solutions&amp;Grade'!G343</f>
        <v>102.3</v>
      </c>
      <c r="B342" s="10" t="n">
        <f aca="false">'Solutions&amp;Grade'!H343</f>
        <v>25.3311938523355</v>
      </c>
      <c r="C342" s="13" t="n">
        <f aca="false">L$2*A342+L$3</f>
        <v>28.503915704449</v>
      </c>
      <c r="D342" s="10" t="n">
        <f aca="false">ABS((B342-C342)/_xlfn.STDEV.S(B:B))</f>
        <v>0.065685742674226</v>
      </c>
      <c r="E342" s="10" t="str">
        <f aca="false">IF(D342&gt;L$5,"Outlier","")</f>
        <v/>
      </c>
      <c r="F342" s="10" t="n">
        <f aca="false">'Solutions&amp;Grade'!H343</f>
        <v>25.3311938523355</v>
      </c>
    </row>
    <row r="343" customFormat="false" ht="12.75" hidden="false" customHeight="true" outlineLevel="0" collapsed="false">
      <c r="A343" s="10" t="n">
        <f aca="false">'Solutions&amp;Grade'!G344</f>
        <v>102.6</v>
      </c>
      <c r="B343" s="10" t="n">
        <f aca="false">'Solutions&amp;Grade'!H344</f>
        <v>23.6498501059267</v>
      </c>
      <c r="C343" s="13" t="n">
        <f aca="false">L$2*A343+L$3</f>
        <v>28.5773981707957</v>
      </c>
      <c r="D343" s="10" t="n">
        <f aca="false">ABS((B343-C343)/_xlfn.STDEV.S(B:B))</f>
        <v>0.102016397683351</v>
      </c>
      <c r="E343" s="10" t="str">
        <f aca="false">IF(D343&gt;L$5,"Outlier","")</f>
        <v/>
      </c>
      <c r="F343" s="10" t="n">
        <f aca="false">'Solutions&amp;Grade'!H344</f>
        <v>23.6498501059267</v>
      </c>
    </row>
    <row r="344" customFormat="false" ht="12.75" hidden="false" customHeight="true" outlineLevel="0" collapsed="false">
      <c r="A344" s="10" t="n">
        <f aca="false">'Solutions&amp;Grade'!G345</f>
        <v>102.9</v>
      </c>
      <c r="B344" s="10" t="n">
        <f aca="false">'Solutions&amp;Grade'!H345</f>
        <v>43.2947351507378</v>
      </c>
      <c r="C344" s="13" t="n">
        <f aca="false">L$2*A344+L$3</f>
        <v>28.6508806371424</v>
      </c>
      <c r="D344" s="10" t="n">
        <f aca="false">ABS((B344-C344)/_xlfn.STDEV.S(B:B))</f>
        <v>0.303175791693834</v>
      </c>
      <c r="E344" s="10" t="str">
        <f aca="false">IF(D344&gt;L$5,"Outlier","")</f>
        <v/>
      </c>
      <c r="F344" s="10" t="n">
        <f aca="false">'Solutions&amp;Grade'!H345</f>
        <v>43.2947351507378</v>
      </c>
    </row>
    <row r="345" customFormat="false" ht="12.75" hidden="false" customHeight="true" outlineLevel="0" collapsed="false">
      <c r="A345" s="10" t="n">
        <f aca="false">'Solutions&amp;Grade'!G346</f>
        <v>103.2</v>
      </c>
      <c r="B345" s="10" t="n">
        <f aca="false">'Solutions&amp;Grade'!H346</f>
        <v>27.7949260615633</v>
      </c>
      <c r="C345" s="13" t="n">
        <f aca="false">L$2*A345+L$3</f>
        <v>28.7243631034892</v>
      </c>
      <c r="D345" s="10" t="n">
        <f aca="false">ABS((B345-C345)/_xlfn.STDEV.S(B:B))</f>
        <v>0.019242393507382</v>
      </c>
      <c r="E345" s="10" t="str">
        <f aca="false">IF(D345&gt;L$5,"Outlier","")</f>
        <v/>
      </c>
      <c r="F345" s="10" t="n">
        <f aca="false">'Solutions&amp;Grade'!H346</f>
        <v>27.7949260615633</v>
      </c>
    </row>
    <row r="346" customFormat="false" ht="12.75" hidden="false" customHeight="true" outlineLevel="0" collapsed="false">
      <c r="A346" s="10" t="n">
        <f aca="false">'Solutions&amp;Grade'!G347</f>
        <v>103.5</v>
      </c>
      <c r="B346" s="10" t="n">
        <f aca="false">'Solutions&amp;Grade'!H347</f>
        <v>23.6211468594572</v>
      </c>
      <c r="C346" s="13" t="n">
        <f aca="false">L$2*A346+L$3</f>
        <v>28.7978455698359</v>
      </c>
      <c r="D346" s="10" t="n">
        <f aca="false">ABS((B346-C346)/_xlfn.STDEV.S(B:B))</f>
        <v>0.107174632773252</v>
      </c>
      <c r="E346" s="10" t="str">
        <f aca="false">IF(D346&gt;L$5,"Outlier","")</f>
        <v/>
      </c>
      <c r="F346" s="10" t="n">
        <f aca="false">'Solutions&amp;Grade'!H347</f>
        <v>23.6211468594572</v>
      </c>
    </row>
    <row r="347" customFormat="false" ht="12.75" hidden="false" customHeight="true" outlineLevel="0" collapsed="false">
      <c r="A347" s="10" t="n">
        <f aca="false">'Solutions&amp;Grade'!G348</f>
        <v>103.8</v>
      </c>
      <c r="B347" s="10" t="n">
        <f aca="false">'Solutions&amp;Grade'!H348</f>
        <v>33.1996462468328</v>
      </c>
      <c r="C347" s="13" t="n">
        <f aca="false">L$2*A347+L$3</f>
        <v>28.8713280361826</v>
      </c>
      <c r="D347" s="10" t="n">
        <f aca="false">ABS((B347-C347)/_xlfn.STDEV.S(B:B))</f>
        <v>0.0896103753966152</v>
      </c>
      <c r="E347" s="10" t="str">
        <f aca="false">IF(D347&gt;L$5,"Outlier","")</f>
        <v/>
      </c>
      <c r="F347" s="10" t="n">
        <f aca="false">'Solutions&amp;Grade'!H348</f>
        <v>33.1996462468328</v>
      </c>
    </row>
    <row r="348" customFormat="false" ht="12.75" hidden="false" customHeight="true" outlineLevel="0" collapsed="false">
      <c r="A348" s="10" t="n">
        <f aca="false">'Solutions&amp;Grade'!G349</f>
        <v>104.1</v>
      </c>
      <c r="B348" s="10" t="n">
        <f aca="false">'Solutions&amp;Grade'!H349</f>
        <v>25.8000512991355</v>
      </c>
      <c r="C348" s="13" t="n">
        <f aca="false">L$2*A348+L$3</f>
        <v>28.9448105025294</v>
      </c>
      <c r="D348" s="10" t="n">
        <f aca="false">ABS((B348-C348)/_xlfn.STDEV.S(B:B))</f>
        <v>0.0651068241828175</v>
      </c>
      <c r="E348" s="10" t="str">
        <f aca="false">IF(D348&gt;L$5,"Outlier","")</f>
        <v/>
      </c>
      <c r="F348" s="10" t="n">
        <f aca="false">'Solutions&amp;Grade'!H349</f>
        <v>25.8000512991355</v>
      </c>
    </row>
    <row r="349" customFormat="false" ht="12.75" hidden="false" customHeight="true" outlineLevel="0" collapsed="false">
      <c r="A349" s="10" t="n">
        <f aca="false">'Solutions&amp;Grade'!G350</f>
        <v>104.4</v>
      </c>
      <c r="B349" s="10" t="n">
        <f aca="false">'Solutions&amp;Grade'!H350</f>
        <v>13.5366927771355</v>
      </c>
      <c r="C349" s="13" t="n">
        <f aca="false">L$2*A349+L$3</f>
        <v>29.0182929688761</v>
      </c>
      <c r="D349" s="10" t="n">
        <f aca="false">ABS((B349-C349)/_xlfn.STDEV.S(B:B))</f>
        <v>0.320519873402238</v>
      </c>
      <c r="E349" s="10" t="str">
        <f aca="false">IF(D349&gt;L$5,"Outlier","")</f>
        <v/>
      </c>
      <c r="F349" s="10" t="n">
        <f aca="false">'Solutions&amp;Grade'!H350</f>
        <v>13.5366927771355</v>
      </c>
    </row>
    <row r="350" customFormat="false" ht="12.75" hidden="false" customHeight="true" outlineLevel="0" collapsed="false">
      <c r="A350" s="10" t="n">
        <f aca="false">'Solutions&amp;Grade'!G351</f>
        <v>104.7</v>
      </c>
      <c r="B350" s="10" t="n">
        <f aca="false">'Solutions&amp;Grade'!H351</f>
        <v>42.8818148467976</v>
      </c>
      <c r="C350" s="13" t="n">
        <f aca="false">L$2*A350+L$3</f>
        <v>29.0917754352229</v>
      </c>
      <c r="D350" s="10" t="n">
        <f aca="false">ABS((B350-C350)/_xlfn.STDEV.S(B:B))</f>
        <v>0.285499020234862</v>
      </c>
      <c r="E350" s="10" t="str">
        <f aca="false">IF(D350&gt;L$5,"Outlier","")</f>
        <v/>
      </c>
      <c r="F350" s="10" t="n">
        <f aca="false">'Solutions&amp;Grade'!H351</f>
        <v>42.8818148467976</v>
      </c>
    </row>
    <row r="351" customFormat="false" ht="12.75" hidden="false" customHeight="true" outlineLevel="0" collapsed="false">
      <c r="A351" s="10" t="n">
        <f aca="false">'Solutions&amp;Grade'!G352</f>
        <v>105</v>
      </c>
      <c r="B351" s="10" t="n">
        <f aca="false">'Solutions&amp;Grade'!H352</f>
        <v>44.9095235731919</v>
      </c>
      <c r="C351" s="13" t="n">
        <f aca="false">L$2*A351+L$3</f>
        <v>29.1652579015696</v>
      </c>
      <c r="D351" s="10" t="n">
        <f aca="false">ABS((B351-C351)/_xlfn.STDEV.S(B:B))</f>
        <v>0.325957909865919</v>
      </c>
      <c r="E351" s="10" t="str">
        <f aca="false">IF(D351&gt;L$5,"Outlier","")</f>
        <v/>
      </c>
      <c r="F351" s="10" t="n">
        <f aca="false">'Solutions&amp;Grade'!H352</f>
        <v>44.9095235731919</v>
      </c>
    </row>
    <row r="352" customFormat="false" ht="12.75" hidden="false" customHeight="true" outlineLevel="0" collapsed="false">
      <c r="A352" s="10" t="n">
        <f aca="false">'Solutions&amp;Grade'!G353</f>
        <v>105.3</v>
      </c>
      <c r="B352" s="10" t="n">
        <f aca="false">'Solutions&amp;Grade'!H353</f>
        <v>19.2283153670344</v>
      </c>
      <c r="C352" s="13" t="n">
        <f aca="false">L$2*A352+L$3</f>
        <v>29.2387403679163</v>
      </c>
      <c r="D352" s="10" t="n">
        <f aca="false">ABS((B352-C352)/_xlfn.STDEV.S(B:B))</f>
        <v>0.207248612174923</v>
      </c>
      <c r="E352" s="10" t="str">
        <f aca="false">IF(D352&gt;L$5,"Outlier","")</f>
        <v/>
      </c>
      <c r="F352" s="10" t="n">
        <f aca="false">'Solutions&amp;Grade'!H353</f>
        <v>19.2283153670344</v>
      </c>
    </row>
    <row r="353" customFormat="false" ht="12.75" hidden="false" customHeight="true" outlineLevel="0" collapsed="false">
      <c r="A353" s="10" t="n">
        <f aca="false">'Solutions&amp;Grade'!G354</f>
        <v>105.6</v>
      </c>
      <c r="B353" s="10" t="n">
        <f aca="false">'Solutions&amp;Grade'!H354</f>
        <v>25.4644525357414</v>
      </c>
      <c r="C353" s="13" t="n">
        <f aca="false">L$2*A353+L$3</f>
        <v>29.3122228342631</v>
      </c>
      <c r="D353" s="10" t="n">
        <f aca="false">ABS((B353-C353)/_xlfn.STDEV.S(B:B))</f>
        <v>0.0796614583562886</v>
      </c>
      <c r="E353" s="10" t="str">
        <f aca="false">IF(D353&gt;L$5,"Outlier","")</f>
        <v/>
      </c>
      <c r="F353" s="10" t="n">
        <f aca="false">'Solutions&amp;Grade'!H354</f>
        <v>25.4644525357414</v>
      </c>
    </row>
    <row r="354" customFormat="false" ht="12.75" hidden="false" customHeight="true" outlineLevel="0" collapsed="false">
      <c r="A354" s="10" t="n">
        <f aca="false">'Solutions&amp;Grade'!G355</f>
        <v>105.9</v>
      </c>
      <c r="B354" s="10" t="n">
        <f aca="false">'Solutions&amp;Grade'!H355</f>
        <v>24.3649853749477</v>
      </c>
      <c r="C354" s="13" t="n">
        <f aca="false">L$2*A354+L$3</f>
        <v>29.3857053006098</v>
      </c>
      <c r="D354" s="10" t="n">
        <f aca="false">ABS((B354-C354)/_xlfn.STDEV.S(B:B))</f>
        <v>0.103945360623628</v>
      </c>
      <c r="E354" s="10" t="str">
        <f aca="false">IF(D354&gt;L$5,"Outlier","")</f>
        <v/>
      </c>
      <c r="F354" s="10" t="n">
        <f aca="false">'Solutions&amp;Grade'!H355</f>
        <v>24.3649853749477</v>
      </c>
    </row>
    <row r="355" customFormat="false" ht="12.75" hidden="false" customHeight="true" outlineLevel="0" collapsed="false">
      <c r="A355" s="10" t="n">
        <f aca="false">'Solutions&amp;Grade'!G356</f>
        <v>106.2</v>
      </c>
      <c r="B355" s="10" t="n">
        <f aca="false">'Solutions&amp;Grade'!H356</f>
        <v>27.4486279199172</v>
      </c>
      <c r="C355" s="13" t="n">
        <f aca="false">L$2*A355+L$3</f>
        <v>29.4591877669565</v>
      </c>
      <c r="D355" s="10" t="n">
        <f aca="false">ABS((B355-C355)/_xlfn.STDEV.S(B:B))</f>
        <v>0.0416251795460052</v>
      </c>
      <c r="E355" s="10" t="str">
        <f aca="false">IF(D355&gt;L$5,"Outlier","")</f>
        <v/>
      </c>
      <c r="F355" s="10" t="n">
        <f aca="false">'Solutions&amp;Grade'!H356</f>
        <v>27.4486279199172</v>
      </c>
    </row>
    <row r="356" customFormat="false" ht="12.75" hidden="false" customHeight="true" outlineLevel="0" collapsed="false">
      <c r="A356" s="10" t="n">
        <f aca="false">'Solutions&amp;Grade'!G357</f>
        <v>106.5</v>
      </c>
      <c r="B356" s="10" t="n">
        <f aca="false">'Solutions&amp;Grade'!H357</f>
        <v>24.417944542571</v>
      </c>
      <c r="C356" s="13" t="n">
        <f aca="false">L$2*A356+L$3</f>
        <v>29.5326702333033</v>
      </c>
      <c r="D356" s="10" t="n">
        <f aca="false">ABS((B356-C356)/_xlfn.STDEV.S(B:B))</f>
        <v>0.105891588116019</v>
      </c>
      <c r="E356" s="10" t="str">
        <f aca="false">IF(D356&gt;L$5,"Outlier","")</f>
        <v/>
      </c>
      <c r="F356" s="10" t="n">
        <f aca="false">'Solutions&amp;Grade'!H357</f>
        <v>24.417944542571</v>
      </c>
    </row>
    <row r="357" customFormat="false" ht="12.75" hidden="false" customHeight="true" outlineLevel="0" collapsed="false">
      <c r="A357" s="10" t="n">
        <f aca="false">'Solutions&amp;Grade'!G358</f>
        <v>106.8</v>
      </c>
      <c r="B357" s="10" t="n">
        <f aca="false">'Solutions&amp;Grade'!H358</f>
        <v>12.3770393593281</v>
      </c>
      <c r="C357" s="13" t="n">
        <f aca="false">L$2*A357+L$3</f>
        <v>29.60615269965</v>
      </c>
      <c r="D357" s="10" t="n">
        <f aca="false">ABS((B357-C357)/_xlfn.STDEV.S(B:B))</f>
        <v>0.356699124010378</v>
      </c>
      <c r="E357" s="10" t="str">
        <f aca="false">IF(D357&gt;L$5,"Outlier","")</f>
        <v/>
      </c>
      <c r="F357" s="10" t="n">
        <f aca="false">'Solutions&amp;Grade'!H358</f>
        <v>12.3770393593281</v>
      </c>
    </row>
    <row r="358" customFormat="false" ht="12.75" hidden="false" customHeight="true" outlineLevel="0" collapsed="false">
      <c r="A358" s="10" t="n">
        <f aca="false">'Solutions&amp;Grade'!G359</f>
        <v>107.1</v>
      </c>
      <c r="B358" s="10" t="n">
        <f aca="false">'Solutions&amp;Grade'!H359</f>
        <v>42.8198527119567</v>
      </c>
      <c r="C358" s="13" t="n">
        <f aca="false">L$2*A358+L$3</f>
        <v>29.6796351659967</v>
      </c>
      <c r="D358" s="10" t="n">
        <f aca="false">ABS((B358-C358)/_xlfn.STDEV.S(B:B))</f>
        <v>0.272045577469174</v>
      </c>
      <c r="E358" s="10" t="str">
        <f aca="false">IF(D358&gt;L$5,"Outlier","")</f>
        <v/>
      </c>
      <c r="F358" s="10" t="n">
        <f aca="false">'Solutions&amp;Grade'!H359</f>
        <v>42.8198527119567</v>
      </c>
    </row>
    <row r="359" customFormat="false" ht="12.75" hidden="false" customHeight="true" outlineLevel="0" collapsed="false">
      <c r="A359" s="10" t="n">
        <f aca="false">'Solutions&amp;Grade'!G360</f>
        <v>107.4</v>
      </c>
      <c r="B359" s="10" t="n">
        <f aca="false">'Solutions&amp;Grade'!H360</f>
        <v>24.6940213718087</v>
      </c>
      <c r="C359" s="13" t="n">
        <f aca="false">L$2*A359+L$3</f>
        <v>29.7531176323435</v>
      </c>
      <c r="D359" s="10" t="n">
        <f aca="false">ABS((B359-C359)/_xlfn.STDEV.S(B:B))</f>
        <v>0.104739876554972</v>
      </c>
      <c r="E359" s="10" t="str">
        <f aca="false">IF(D359&gt;L$5,"Outlier","")</f>
        <v/>
      </c>
      <c r="F359" s="10" t="n">
        <f aca="false">'Solutions&amp;Grade'!H360</f>
        <v>24.6940213718087</v>
      </c>
    </row>
    <row r="360" customFormat="false" ht="12.75" hidden="false" customHeight="true" outlineLevel="0" collapsed="false">
      <c r="A360" s="10" t="n">
        <f aca="false">'Solutions&amp;Grade'!G361</f>
        <v>107.7</v>
      </c>
      <c r="B360" s="10" t="n">
        <f aca="false">'Solutions&amp;Grade'!H361</f>
        <v>15.0196981114603</v>
      </c>
      <c r="C360" s="13" t="n">
        <f aca="false">L$2*A360+L$3</f>
        <v>29.8266000986902</v>
      </c>
      <c r="D360" s="10" t="n">
        <f aca="false">ABS((B360-C360)/_xlfn.STDEV.S(B:B))</f>
        <v>0.306551408875563</v>
      </c>
      <c r="E360" s="10" t="str">
        <f aca="false">IF(D360&gt;L$5,"Outlier","")</f>
        <v/>
      </c>
      <c r="F360" s="10" t="n">
        <f aca="false">'Solutions&amp;Grade'!H361</f>
        <v>15.0196981114603</v>
      </c>
    </row>
    <row r="361" customFormat="false" ht="12.75" hidden="false" customHeight="true" outlineLevel="0" collapsed="false">
      <c r="A361" s="10" t="n">
        <f aca="false">'Solutions&amp;Grade'!G362</f>
        <v>108</v>
      </c>
      <c r="B361" s="10" t="n">
        <f aca="false">'Solutions&amp;Grade'!H362</f>
        <v>40.4344173874282</v>
      </c>
      <c r="C361" s="13" t="n">
        <f aca="false">L$2*A361+L$3</f>
        <v>29.900082565037</v>
      </c>
      <c r="D361" s="10" t="n">
        <f aca="false">ABS((B361-C361)/_xlfn.STDEV.S(B:B))</f>
        <v>0.218095262881866</v>
      </c>
      <c r="E361" s="10" t="str">
        <f aca="false">IF(D361&gt;L$5,"Outlier","")</f>
        <v/>
      </c>
      <c r="F361" s="10" t="n">
        <f aca="false">'Solutions&amp;Grade'!H362</f>
        <v>40.4344173874282</v>
      </c>
    </row>
    <row r="362" customFormat="false" ht="12.75" hidden="false" customHeight="true" outlineLevel="0" collapsed="false">
      <c r="A362" s="10" t="n">
        <f aca="false">'Solutions&amp;Grade'!G363</f>
        <v>108.3</v>
      </c>
      <c r="B362" s="10" t="n">
        <f aca="false">'Solutions&amp;Grade'!H363</f>
        <v>31.7494207933889</v>
      </c>
      <c r="C362" s="13" t="n">
        <f aca="false">L$2*A362+L$3</f>
        <v>29.9735650313837</v>
      </c>
      <c r="D362" s="10" t="n">
        <f aca="false">ABS((B362-C362)/_xlfn.STDEV.S(B:B))</f>
        <v>0.0367660356144713</v>
      </c>
      <c r="E362" s="10" t="str">
        <f aca="false">IF(D362&gt;L$5,"Outlier","")</f>
        <v/>
      </c>
      <c r="F362" s="10" t="n">
        <f aca="false">'Solutions&amp;Grade'!H363</f>
        <v>31.7494207933889</v>
      </c>
    </row>
    <row r="363" customFormat="false" ht="12.75" hidden="false" customHeight="true" outlineLevel="0" collapsed="false">
      <c r="A363" s="10" t="n">
        <f aca="false">'Solutions&amp;Grade'!G364</f>
        <v>108.6</v>
      </c>
      <c r="B363" s="10" t="n">
        <f aca="false">'Solutions&amp;Grade'!H364</f>
        <v>18.8094789366281</v>
      </c>
      <c r="C363" s="13" t="n">
        <f aca="false">L$2*A363+L$3</f>
        <v>30.0470474977304</v>
      </c>
      <c r="D363" s="10" t="n">
        <f aca="false">ABS((B363-C363)/_xlfn.STDEV.S(B:B))</f>
        <v>0.232654506507349</v>
      </c>
      <c r="E363" s="10" t="str">
        <f aca="false">IF(D363&gt;L$5,"Outlier","")</f>
        <v/>
      </c>
      <c r="F363" s="10" t="n">
        <f aca="false">'Solutions&amp;Grade'!H364</f>
        <v>18.8094789366281</v>
      </c>
    </row>
    <row r="364" customFormat="false" ht="12.75" hidden="false" customHeight="true" outlineLevel="0" collapsed="false">
      <c r="A364" s="10" t="n">
        <f aca="false">'Solutions&amp;Grade'!G365</f>
        <v>108.9</v>
      </c>
      <c r="B364" s="10" t="n">
        <f aca="false">'Solutions&amp;Grade'!H365</f>
        <v>37.9082865646954</v>
      </c>
      <c r="C364" s="13" t="n">
        <f aca="false">L$2*A364+L$3</f>
        <v>30.1205299640772</v>
      </c>
      <c r="D364" s="10" t="n">
        <f aca="false">ABS((B364-C364)/_xlfn.STDEV.S(B:B))</f>
        <v>0.161232090275091</v>
      </c>
      <c r="E364" s="10" t="str">
        <f aca="false">IF(D364&gt;L$5,"Outlier","")</f>
        <v/>
      </c>
      <c r="F364" s="10" t="n">
        <f aca="false">'Solutions&amp;Grade'!H365</f>
        <v>37.9082865646954</v>
      </c>
    </row>
    <row r="365" customFormat="false" ht="12.75" hidden="false" customHeight="true" outlineLevel="0" collapsed="false">
      <c r="A365" s="10" t="n">
        <f aca="false">'Solutions&amp;Grade'!G366</f>
        <v>109.2</v>
      </c>
      <c r="B365" s="10" t="n">
        <f aca="false">'Solutions&amp;Grade'!H366</f>
        <v>33.749004020692</v>
      </c>
      <c r="C365" s="13" t="n">
        <f aca="false">L$2*A365+L$3</f>
        <v>30.1940124304239</v>
      </c>
      <c r="D365" s="10" t="n">
        <f aca="false">ABS((B365-C365)/_xlfn.STDEV.S(B:B))</f>
        <v>0.0735999793526923</v>
      </c>
      <c r="E365" s="10" t="str">
        <f aca="false">IF(D365&gt;L$5,"Outlier","")</f>
        <v/>
      </c>
      <c r="F365" s="10" t="n">
        <f aca="false">'Solutions&amp;Grade'!H366</f>
        <v>33.749004020692</v>
      </c>
    </row>
    <row r="366" customFormat="false" ht="12.75" hidden="false" customHeight="true" outlineLevel="0" collapsed="false">
      <c r="A366" s="10" t="n">
        <f aca="false">'Solutions&amp;Grade'!G367</f>
        <v>109.5</v>
      </c>
      <c r="B366" s="10" t="n">
        <f aca="false">'Solutions&amp;Grade'!H367</f>
        <v>63.3158118719727</v>
      </c>
      <c r="C366" s="13" t="n">
        <f aca="false">L$2*A366+L$3</f>
        <v>30.2674948967706</v>
      </c>
      <c r="D366" s="10" t="n">
        <f aca="false">ABS((B366-C366)/_xlfn.STDEV.S(B:B))</f>
        <v>0.684208495365998</v>
      </c>
      <c r="E366" s="10" t="str">
        <f aca="false">IF(D366&gt;L$5,"Outlier","")</f>
        <v/>
      </c>
      <c r="F366" s="10" t="n">
        <f aca="false">'Solutions&amp;Grade'!H367</f>
        <v>63.3158118719727</v>
      </c>
    </row>
    <row r="367" customFormat="false" ht="12.75" hidden="false" customHeight="true" outlineLevel="0" collapsed="false">
      <c r="A367" s="10" t="n">
        <f aca="false">'Solutions&amp;Grade'!G368</f>
        <v>109.8</v>
      </c>
      <c r="B367" s="10" t="n">
        <f aca="false">'Solutions&amp;Grade'!H368</f>
        <v>24.221225823697</v>
      </c>
      <c r="C367" s="13" t="n">
        <f aca="false">L$2*A367+L$3</f>
        <v>30.3409773631174</v>
      </c>
      <c r="D367" s="10" t="n">
        <f aca="false">ABS((B367-C367)/_xlfn.STDEV.S(B:B))</f>
        <v>0.126698917707139</v>
      </c>
      <c r="E367" s="10" t="str">
        <f aca="false">IF(D367&gt;L$5,"Outlier","")</f>
        <v/>
      </c>
      <c r="F367" s="10" t="n">
        <f aca="false">'Solutions&amp;Grade'!H368</f>
        <v>24.221225823697</v>
      </c>
    </row>
    <row r="368" customFormat="false" ht="12.75" hidden="false" customHeight="true" outlineLevel="0" collapsed="false">
      <c r="A368" s="10" t="n">
        <f aca="false">'Solutions&amp;Grade'!G369</f>
        <v>110.1</v>
      </c>
      <c r="B368" s="10" t="n">
        <f aca="false">'Solutions&amp;Grade'!H369</f>
        <v>15.9364876312254</v>
      </c>
      <c r="C368" s="13" t="n">
        <f aca="false">L$2*A368+L$3</f>
        <v>30.4144598294641</v>
      </c>
      <c r="D368" s="10" t="n">
        <f aca="false">ABS((B368-C368)/_xlfn.STDEV.S(B:B))</f>
        <v>0.299741483995709</v>
      </c>
      <c r="E368" s="10" t="str">
        <f aca="false">IF(D368&gt;L$5,"Outlier","")</f>
        <v/>
      </c>
      <c r="F368" s="10" t="n">
        <f aca="false">'Solutions&amp;Grade'!H369</f>
        <v>15.9364876312254</v>
      </c>
    </row>
    <row r="369" customFormat="false" ht="12.75" hidden="false" customHeight="true" outlineLevel="0" collapsed="false">
      <c r="A369" s="10" t="n">
        <f aca="false">'Solutions&amp;Grade'!G370</f>
        <v>110.4</v>
      </c>
      <c r="B369" s="10" t="n">
        <f aca="false">'Solutions&amp;Grade'!H370</f>
        <v>52.0992807755245</v>
      </c>
      <c r="C369" s="13" t="n">
        <f aca="false">L$2*A369+L$3</f>
        <v>30.4879422958109</v>
      </c>
      <c r="D369" s="10" t="n">
        <f aca="false">ABS((B369-C369)/_xlfn.STDEV.S(B:B))</f>
        <v>0.44742554954146</v>
      </c>
      <c r="E369" s="10" t="str">
        <f aca="false">IF(D369&gt;L$5,"Outlier","")</f>
        <v/>
      </c>
      <c r="F369" s="10" t="n">
        <f aca="false">'Solutions&amp;Grade'!H370</f>
        <v>52.0992807755245</v>
      </c>
    </row>
    <row r="370" customFormat="false" ht="12.75" hidden="false" customHeight="true" outlineLevel="0" collapsed="false">
      <c r="A370" s="10" t="n">
        <f aca="false">'Solutions&amp;Grade'!G371</f>
        <v>110.7</v>
      </c>
      <c r="B370" s="10" t="n">
        <f aca="false">'Solutions&amp;Grade'!H371</f>
        <v>24.7275818287547</v>
      </c>
      <c r="C370" s="13" t="n">
        <f aca="false">L$2*A370+L$3</f>
        <v>30.5614247621576</v>
      </c>
      <c r="D370" s="10" t="n">
        <f aca="false">ABS((B370-C370)/_xlfn.STDEV.S(B:B))</f>
        <v>0.120779672340357</v>
      </c>
      <c r="E370" s="10" t="str">
        <f aca="false">IF(D370&gt;L$5,"Outlier","")</f>
        <v/>
      </c>
      <c r="F370" s="10" t="n">
        <f aca="false">'Solutions&amp;Grade'!H371</f>
        <v>24.7275818287547</v>
      </c>
    </row>
    <row r="371" customFormat="false" ht="12.75" hidden="false" customHeight="true" outlineLevel="0" collapsed="false">
      <c r="A371" s="10" t="n">
        <f aca="false">'Solutions&amp;Grade'!G372</f>
        <v>111</v>
      </c>
      <c r="B371" s="10" t="n">
        <f aca="false">'Solutions&amp;Grade'!H372</f>
        <v>28.6183418510316</v>
      </c>
      <c r="C371" s="13" t="n">
        <f aca="false">L$2*A371+L$3</f>
        <v>30.6349072285043</v>
      </c>
      <c r="D371" s="10" t="n">
        <f aca="false">ABS((B371-C371)/_xlfn.STDEV.S(B:B))</f>
        <v>0.0417495137123951</v>
      </c>
      <c r="E371" s="10" t="str">
        <f aca="false">IF(D371&gt;L$5,"Outlier","")</f>
        <v/>
      </c>
      <c r="F371" s="10" t="n">
        <f aca="false">'Solutions&amp;Grade'!H372</f>
        <v>28.6183418510316</v>
      </c>
    </row>
    <row r="372" customFormat="false" ht="12.75" hidden="false" customHeight="true" outlineLevel="0" collapsed="false">
      <c r="A372" s="10" t="n">
        <f aca="false">'Solutions&amp;Grade'!G373</f>
        <v>111.3</v>
      </c>
      <c r="B372" s="10" t="n">
        <f aca="false">'Solutions&amp;Grade'!H373</f>
        <v>46.0026704046044</v>
      </c>
      <c r="C372" s="13" t="n">
        <f aca="false">L$2*A372+L$3</f>
        <v>30.7083896948511</v>
      </c>
      <c r="D372" s="10" t="n">
        <f aca="false">ABS((B372-C372)/_xlfn.STDEV.S(B:B))</f>
        <v>0.316641746082791</v>
      </c>
      <c r="E372" s="10" t="str">
        <f aca="false">IF(D372&gt;L$5,"Outlier","")</f>
        <v/>
      </c>
      <c r="F372" s="10" t="n">
        <f aca="false">'Solutions&amp;Grade'!H373</f>
        <v>46.0026704046044</v>
      </c>
    </row>
    <row r="373" customFormat="false" ht="12.75" hidden="false" customHeight="true" outlineLevel="0" collapsed="false">
      <c r="A373" s="10" t="n">
        <f aca="false">'Solutions&amp;Grade'!G374</f>
        <v>111.6</v>
      </c>
      <c r="B373" s="10" t="n">
        <f aca="false">'Solutions&amp;Grade'!H374</f>
        <v>8.99474642333822</v>
      </c>
      <c r="C373" s="13" t="n">
        <f aca="false">L$2*A373+L$3</f>
        <v>30.7818721611978</v>
      </c>
      <c r="D373" s="10" t="n">
        <f aca="false">ABS((B373-C373)/_xlfn.STDEV.S(B:B))</f>
        <v>0.451064922024204</v>
      </c>
      <c r="E373" s="10" t="str">
        <f aca="false">IF(D373&gt;L$5,"Outlier","")</f>
        <v/>
      </c>
      <c r="F373" s="10" t="n">
        <f aca="false">'Solutions&amp;Grade'!H374</f>
        <v>8.99474642333822</v>
      </c>
    </row>
    <row r="374" customFormat="false" ht="12.75" hidden="false" customHeight="true" outlineLevel="0" collapsed="false">
      <c r="A374" s="10" t="n">
        <f aca="false">'Solutions&amp;Grade'!G375</f>
        <v>111.9</v>
      </c>
      <c r="B374" s="10" t="n">
        <f aca="false">'Solutions&amp;Grade'!H375</f>
        <v>32.8883802072423</v>
      </c>
      <c r="C374" s="13" t="n">
        <f aca="false">L$2*A374+L$3</f>
        <v>30.8553546275445</v>
      </c>
      <c r="D374" s="10" t="n">
        <f aca="false">ABS((B374-C374)/_xlfn.STDEV.S(B:B))</f>
        <v>0.0420902938557913</v>
      </c>
      <c r="E374" s="10" t="str">
        <f aca="false">IF(D374&gt;L$5,"Outlier","")</f>
        <v/>
      </c>
      <c r="F374" s="10" t="n">
        <f aca="false">'Solutions&amp;Grade'!H375</f>
        <v>32.8883802072423</v>
      </c>
    </row>
    <row r="375" customFormat="false" ht="12.75" hidden="false" customHeight="true" outlineLevel="0" collapsed="false">
      <c r="A375" s="10" t="n">
        <f aca="false">'Solutions&amp;Grade'!G376</f>
        <v>112.2</v>
      </c>
      <c r="B375" s="10" t="n">
        <f aca="false">'Solutions&amp;Grade'!H376</f>
        <v>37.4571958710384</v>
      </c>
      <c r="C375" s="13" t="n">
        <f aca="false">L$2*A375+L$3</f>
        <v>30.9288370938913</v>
      </c>
      <c r="D375" s="10" t="n">
        <f aca="false">ABS((B375-C375)/_xlfn.STDEV.S(B:B))</f>
        <v>0.135158426962344</v>
      </c>
      <c r="E375" s="10" t="str">
        <f aca="false">IF(D375&gt;L$5,"Outlier","")</f>
        <v/>
      </c>
      <c r="F375" s="10" t="n">
        <f aca="false">'Solutions&amp;Grade'!H376</f>
        <v>37.4571958710384</v>
      </c>
    </row>
    <row r="376" customFormat="false" ht="12.75" hidden="false" customHeight="true" outlineLevel="0" collapsed="false">
      <c r="A376" s="10" t="n">
        <f aca="false">'Solutions&amp;Grade'!G377</f>
        <v>112.5</v>
      </c>
      <c r="B376" s="10" t="n">
        <f aca="false">'Solutions&amp;Grade'!H377</f>
        <v>61.6540670937823</v>
      </c>
      <c r="C376" s="13" t="n">
        <f aca="false">L$2*A376+L$3</f>
        <v>31.002319560238</v>
      </c>
      <c r="D376" s="10" t="n">
        <f aca="false">ABS((B376-C376)/_xlfn.STDEV.S(B:B))</f>
        <v>0.634591651853295</v>
      </c>
      <c r="E376" s="10" t="str">
        <f aca="false">IF(D376&gt;L$5,"Outlier","")</f>
        <v/>
      </c>
      <c r="F376" s="10" t="n">
        <f aca="false">'Solutions&amp;Grade'!H377</f>
        <v>61.6540670937823</v>
      </c>
    </row>
    <row r="377" customFormat="false" ht="12.75" hidden="false" customHeight="true" outlineLevel="0" collapsed="false">
      <c r="A377" s="10" t="n">
        <f aca="false">'Solutions&amp;Grade'!G378</f>
        <v>112.8</v>
      </c>
      <c r="B377" s="10" t="n">
        <f aca="false">'Solutions&amp;Grade'!H378</f>
        <v>22.0961786781447</v>
      </c>
      <c r="C377" s="13" t="n">
        <f aca="false">L$2*A377+L$3</f>
        <v>31.0758020265847</v>
      </c>
      <c r="D377" s="10" t="n">
        <f aca="false">ABS((B377-C377)/_xlfn.STDEV.S(B:B))</f>
        <v>0.185907638951771</v>
      </c>
      <c r="E377" s="10" t="str">
        <f aca="false">IF(D377&gt;L$5,"Outlier","")</f>
        <v/>
      </c>
      <c r="F377" s="10" t="n">
        <f aca="false">'Solutions&amp;Grade'!H378</f>
        <v>22.0961786781447</v>
      </c>
    </row>
    <row r="378" customFormat="false" ht="12.75" hidden="false" customHeight="true" outlineLevel="0" collapsed="false">
      <c r="A378" s="10" t="n">
        <f aca="false">'Solutions&amp;Grade'!G379</f>
        <v>113.1</v>
      </c>
      <c r="B378" s="10" t="n">
        <f aca="false">'Solutions&amp;Grade'!H379</f>
        <v>36.9276786448234</v>
      </c>
      <c r="C378" s="13" t="n">
        <f aca="false">L$2*A378+L$3</f>
        <v>31.1492844929315</v>
      </c>
      <c r="D378" s="10" t="n">
        <f aca="false">ABS((B378-C378)/_xlfn.STDEV.S(B:B))</f>
        <v>0.119631700799295</v>
      </c>
      <c r="E378" s="10" t="str">
        <f aca="false">IF(D378&gt;L$5,"Outlier","")</f>
        <v/>
      </c>
      <c r="F378" s="10" t="n">
        <f aca="false">'Solutions&amp;Grade'!H379</f>
        <v>36.9276786448234</v>
      </c>
    </row>
    <row r="379" customFormat="false" ht="12.75" hidden="false" customHeight="true" outlineLevel="0" collapsed="false">
      <c r="A379" s="10" t="n">
        <f aca="false">'Solutions&amp;Grade'!G380</f>
        <v>113.4</v>
      </c>
      <c r="B379" s="10" t="n">
        <f aca="false">'Solutions&amp;Grade'!H380</f>
        <v>42.3885322387812</v>
      </c>
      <c r="C379" s="13" t="n">
        <f aca="false">L$2*A379+L$3</f>
        <v>31.2227669592782</v>
      </c>
      <c r="D379" s="10" t="n">
        <f aca="false">ABS((B379-C379)/_xlfn.STDEV.S(B:B))</f>
        <v>0.231167943203617</v>
      </c>
      <c r="E379" s="10" t="str">
        <f aca="false">IF(D379&gt;L$5,"Outlier","")</f>
        <v/>
      </c>
      <c r="F379" s="10" t="n">
        <f aca="false">'Solutions&amp;Grade'!H380</f>
        <v>42.3885322387812</v>
      </c>
    </row>
    <row r="380" customFormat="false" ht="12.75" hidden="false" customHeight="true" outlineLevel="0" collapsed="false">
      <c r="A380" s="10" t="n">
        <f aca="false">'Solutions&amp;Grade'!G381</f>
        <v>113.7</v>
      </c>
      <c r="B380" s="10" t="n">
        <f aca="false">'Solutions&amp;Grade'!H381</f>
        <v>17.0365739477767</v>
      </c>
      <c r="C380" s="13" t="n">
        <f aca="false">L$2*A380+L$3</f>
        <v>31.296249425625</v>
      </c>
      <c r="D380" s="10" t="n">
        <f aca="false">ABS((B380-C380)/_xlfn.STDEV.S(B:B))</f>
        <v>0.295222026296433</v>
      </c>
      <c r="E380" s="10" t="str">
        <f aca="false">IF(D380&gt;L$5,"Outlier","")</f>
        <v/>
      </c>
      <c r="F380" s="10" t="n">
        <f aca="false">'Solutions&amp;Grade'!H381</f>
        <v>17.0365739477767</v>
      </c>
    </row>
    <row r="381" customFormat="false" ht="12.75" hidden="false" customHeight="true" outlineLevel="0" collapsed="false">
      <c r="A381" s="10" t="n">
        <f aca="false">'Solutions&amp;Grade'!G382</f>
        <v>114</v>
      </c>
      <c r="B381" s="10" t="n">
        <f aca="false">'Solutions&amp;Grade'!H382</f>
        <v>39.0927946510723</v>
      </c>
      <c r="C381" s="13" t="n">
        <f aca="false">L$2*A381+L$3</f>
        <v>31.3697318919717</v>
      </c>
      <c r="D381" s="10" t="n">
        <f aca="false">ABS((B381-C381)/_xlfn.STDEV.S(B:B))</f>
        <v>0.159892715686139</v>
      </c>
      <c r="E381" s="10" t="str">
        <f aca="false">IF(D381&gt;L$5,"Outlier","")</f>
        <v/>
      </c>
      <c r="F381" s="10" t="n">
        <f aca="false">'Solutions&amp;Grade'!H382</f>
        <v>39.0927946510723</v>
      </c>
    </row>
    <row r="382" customFormat="false" ht="12.75" hidden="false" customHeight="true" outlineLevel="0" collapsed="false">
      <c r="A382" s="10" t="n">
        <f aca="false">'Solutions&amp;Grade'!G383</f>
        <v>114.3</v>
      </c>
      <c r="B382" s="10" t="n">
        <f aca="false">'Solutions&amp;Grade'!H383</f>
        <v>41.497435433296</v>
      </c>
      <c r="C382" s="13" t="n">
        <f aca="false">L$2*A382+L$3</f>
        <v>31.4432143583184</v>
      </c>
      <c r="D382" s="10" t="n">
        <f aca="false">ABS((B382-C382)/_xlfn.STDEV.S(B:B))</f>
        <v>0.208155334474349</v>
      </c>
      <c r="E382" s="10" t="str">
        <f aca="false">IF(D382&gt;L$5,"Outlier","")</f>
        <v/>
      </c>
      <c r="F382" s="10" t="n">
        <f aca="false">'Solutions&amp;Grade'!H383</f>
        <v>41.497435433296</v>
      </c>
    </row>
    <row r="383" customFormat="false" ht="12.75" hidden="false" customHeight="true" outlineLevel="0" collapsed="false">
      <c r="A383" s="10" t="n">
        <f aca="false">'Solutions&amp;Grade'!G384</f>
        <v>114.6</v>
      </c>
      <c r="B383" s="10" t="n">
        <f aca="false">'Solutions&amp;Grade'!H384</f>
        <v>40.3822688715492</v>
      </c>
      <c r="C383" s="13" t="n">
        <f aca="false">L$2*A383+L$3</f>
        <v>31.5166968246652</v>
      </c>
      <c r="D383" s="10" t="n">
        <f aca="false">ABS((B383-C383)/_xlfn.STDEV.S(B:B))</f>
        <v>0.183546403143886</v>
      </c>
      <c r="E383" s="10" t="str">
        <f aca="false">IF(D383&gt;L$5,"Outlier","")</f>
        <v/>
      </c>
      <c r="F383" s="10" t="n">
        <f aca="false">'Solutions&amp;Grade'!H384</f>
        <v>40.3822688715492</v>
      </c>
    </row>
    <row r="384" customFormat="false" ht="12.75" hidden="false" customHeight="true" outlineLevel="0" collapsed="false">
      <c r="A384" s="10" t="n">
        <f aca="false">'Solutions&amp;Grade'!G385</f>
        <v>114.9</v>
      </c>
      <c r="B384" s="10" t="n">
        <f aca="false">'Solutions&amp;Grade'!H385</f>
        <v>36.2508610150225</v>
      </c>
      <c r="C384" s="13" t="n">
        <f aca="false">L$2*A384+L$3</f>
        <v>31.5901792910119</v>
      </c>
      <c r="D384" s="10" t="n">
        <f aca="false">ABS((B384-C384)/_xlfn.STDEV.S(B:B))</f>
        <v>0.0964913896268268</v>
      </c>
      <c r="E384" s="10" t="str">
        <f aca="false">IF(D384&gt;L$5,"Outlier","")</f>
        <v/>
      </c>
      <c r="F384" s="10" t="n">
        <f aca="false">'Solutions&amp;Grade'!H385</f>
        <v>36.2508610150225</v>
      </c>
    </row>
    <row r="385" customFormat="false" ht="12.75" hidden="false" customHeight="true" outlineLevel="0" collapsed="false">
      <c r="A385" s="10" t="n">
        <f aca="false">'Solutions&amp;Grade'!G386</f>
        <v>115.2</v>
      </c>
      <c r="B385" s="10" t="n">
        <f aca="false">'Solutions&amp;Grade'!H386</f>
        <v>8.90328901274231</v>
      </c>
      <c r="C385" s="13" t="n">
        <f aca="false">L$2*A385+L$3</f>
        <v>31.6636617573586</v>
      </c>
      <c r="D385" s="10" t="n">
        <f aca="false">ABS((B385-C385)/_xlfn.STDEV.S(B:B))</f>
        <v>0.471214325414766</v>
      </c>
      <c r="E385" s="10" t="str">
        <f aca="false">IF(D385&gt;L$5,"Outlier","")</f>
        <v/>
      </c>
      <c r="F385" s="10" t="n">
        <f aca="false">'Solutions&amp;Grade'!H386</f>
        <v>8.90328901274231</v>
      </c>
    </row>
    <row r="386" customFormat="false" ht="12.75" hidden="false" customHeight="true" outlineLevel="0" collapsed="false">
      <c r="A386" s="10" t="n">
        <f aca="false">'Solutions&amp;Grade'!G387</f>
        <v>115.5</v>
      </c>
      <c r="B386" s="10" t="n">
        <f aca="false">'Solutions&amp;Grade'!H387</f>
        <v>28.4545191068398</v>
      </c>
      <c r="C386" s="13" t="n">
        <f aca="false">L$2*A386+L$3</f>
        <v>31.7371442237054</v>
      </c>
      <c r="D386" s="10" t="n">
        <f aca="false">ABS((B386-C386)/_xlfn.STDEV.S(B:B))</f>
        <v>0.0679611005228049</v>
      </c>
      <c r="E386" s="10" t="str">
        <f aca="false">IF(D386&gt;L$5,"Outlier","")</f>
        <v/>
      </c>
      <c r="F386" s="10" t="n">
        <f aca="false">'Solutions&amp;Grade'!H387</f>
        <v>28.4545191068398</v>
      </c>
    </row>
    <row r="387" customFormat="false" ht="12.75" hidden="false" customHeight="true" outlineLevel="0" collapsed="false">
      <c r="A387" s="10" t="n">
        <f aca="false">'Solutions&amp;Grade'!G388</f>
        <v>115.8</v>
      </c>
      <c r="B387" s="10" t="n">
        <f aca="false">'Solutions&amp;Grade'!H388</f>
        <v>34.2748222332022</v>
      </c>
      <c r="C387" s="13" t="n">
        <f aca="false">L$2*A387+L$3</f>
        <v>31.8106266900521</v>
      </c>
      <c r="D387" s="10" t="n">
        <f aca="false">ABS((B387-C387)/_xlfn.STDEV.S(B:B))</f>
        <v>0.0510169254952207</v>
      </c>
      <c r="E387" s="10" t="str">
        <f aca="false">IF(D387&gt;L$5,"Outlier","")</f>
        <v/>
      </c>
      <c r="F387" s="10" t="n">
        <f aca="false">'Solutions&amp;Grade'!H388</f>
        <v>34.2748222332022</v>
      </c>
    </row>
    <row r="388" customFormat="false" ht="12.75" hidden="false" customHeight="true" outlineLevel="0" collapsed="false">
      <c r="A388" s="10" t="n">
        <f aca="false">'Solutions&amp;Grade'!G389</f>
        <v>116.1</v>
      </c>
      <c r="B388" s="10" t="n">
        <f aca="false">'Solutions&amp;Grade'!H389</f>
        <v>45.3233027991134</v>
      </c>
      <c r="C388" s="13" t="n">
        <f aca="false">L$2*A388+L$3</f>
        <v>31.8841091563988</v>
      </c>
      <c r="D388" s="10" t="n">
        <f aca="false">ABS((B388-C388)/_xlfn.STDEV.S(B:B))</f>
        <v>0.27823536273008</v>
      </c>
      <c r="E388" s="10" t="str">
        <f aca="false">IF(D388&gt;L$5,"Outlier","")</f>
        <v/>
      </c>
      <c r="F388" s="10" t="n">
        <f aca="false">'Solutions&amp;Grade'!H389</f>
        <v>45.3233027991134</v>
      </c>
    </row>
    <row r="389" customFormat="false" ht="12.75" hidden="false" customHeight="true" outlineLevel="0" collapsed="false">
      <c r="A389" s="10" t="n">
        <f aca="false">'Solutions&amp;Grade'!G390</f>
        <v>116.4</v>
      </c>
      <c r="B389" s="10" t="n">
        <f aca="false">'Solutions&amp;Grade'!H390</f>
        <v>18.3579905731865</v>
      </c>
      <c r="C389" s="13" t="n">
        <f aca="false">L$2*A389+L$3</f>
        <v>31.9575916227456</v>
      </c>
      <c r="D389" s="10" t="n">
        <f aca="false">ABS((B389-C389)/_xlfn.STDEV.S(B:B))</f>
        <v>0.281556321874989</v>
      </c>
      <c r="E389" s="10" t="str">
        <f aca="false">IF(D389&gt;L$5,"Outlier","")</f>
        <v/>
      </c>
      <c r="F389" s="10" t="n">
        <f aca="false">'Solutions&amp;Grade'!H390</f>
        <v>18.3579905731865</v>
      </c>
    </row>
    <row r="390" customFormat="false" ht="12.75" hidden="false" customHeight="true" outlineLevel="0" collapsed="false">
      <c r="A390" s="10" t="n">
        <f aca="false">'Solutions&amp;Grade'!G391</f>
        <v>116.7</v>
      </c>
      <c r="B390" s="10" t="n">
        <f aca="false">'Solutions&amp;Grade'!H391</f>
        <v>64.8645371528427</v>
      </c>
      <c r="C390" s="13" t="n">
        <f aca="false">L$2*A390+L$3</f>
        <v>32.0310740890923</v>
      </c>
      <c r="D390" s="10" t="n">
        <f aca="false">ABS((B390-C390)/_xlfn.STDEV.S(B:B))</f>
        <v>0.679760315097448</v>
      </c>
      <c r="E390" s="10" t="str">
        <f aca="false">IF(D390&gt;L$5,"Outlier","")</f>
        <v/>
      </c>
      <c r="F390" s="10" t="n">
        <f aca="false">'Solutions&amp;Grade'!H391</f>
        <v>64.8645371528427</v>
      </c>
    </row>
    <row r="391" customFormat="false" ht="12.75" hidden="false" customHeight="true" outlineLevel="0" collapsed="false">
      <c r="A391" s="10" t="n">
        <f aca="false">'Solutions&amp;Grade'!G392</f>
        <v>117</v>
      </c>
      <c r="B391" s="10" t="n">
        <f aca="false">'Solutions&amp;Grade'!H392</f>
        <v>37.7008593595213</v>
      </c>
      <c r="C391" s="13" t="n">
        <f aca="false">L$2*A391+L$3</f>
        <v>32.1045565554391</v>
      </c>
      <c r="D391" s="10" t="n">
        <f aca="false">ABS((B391-C391)/_xlfn.STDEV.S(B:B))</f>
        <v>0.115861812995402</v>
      </c>
      <c r="E391" s="10" t="str">
        <f aca="false">IF(D391&gt;L$5,"Outlier","")</f>
        <v/>
      </c>
      <c r="F391" s="10" t="n">
        <f aca="false">'Solutions&amp;Grade'!H392</f>
        <v>37.7008593595213</v>
      </c>
    </row>
    <row r="392" customFormat="false" ht="12.75" hidden="false" customHeight="true" outlineLevel="0" collapsed="false">
      <c r="A392" s="10" t="n">
        <f aca="false">'Solutions&amp;Grade'!G393</f>
        <v>117.3</v>
      </c>
      <c r="B392" s="10" t="n">
        <f aca="false">'Solutions&amp;Grade'!H393</f>
        <v>32.6212574748334</v>
      </c>
      <c r="C392" s="13" t="n">
        <f aca="false">L$2*A392+L$3</f>
        <v>32.1780390217858</v>
      </c>
      <c r="D392" s="10" t="n">
        <f aca="false">ABS((B392-C392)/_xlfn.STDEV.S(B:B))</f>
        <v>0.00917607486958249</v>
      </c>
      <c r="E392" s="10" t="str">
        <f aca="false">IF(D392&gt;L$5,"Outlier","")</f>
        <v/>
      </c>
      <c r="F392" s="10" t="n">
        <f aca="false">'Solutions&amp;Grade'!H393</f>
        <v>32.6212574748334</v>
      </c>
    </row>
    <row r="393" customFormat="false" ht="12.75" hidden="false" customHeight="true" outlineLevel="0" collapsed="false">
      <c r="A393" s="10" t="n">
        <f aca="false">'Solutions&amp;Grade'!G394</f>
        <v>117.6</v>
      </c>
      <c r="B393" s="10" t="n">
        <f aca="false">'Solutions&amp;Grade'!H394</f>
        <v>33.376278506837</v>
      </c>
      <c r="C393" s="13" t="n">
        <f aca="false">L$2*A393+L$3</f>
        <v>32.2515214881325</v>
      </c>
      <c r="D393" s="10" t="n">
        <f aca="false">ABS((B393-C393)/_xlfn.STDEV.S(B:B))</f>
        <v>0.0232861572950169</v>
      </c>
      <c r="E393" s="10" t="str">
        <f aca="false">IF(D393&gt;L$5,"Outlier","")</f>
        <v/>
      </c>
      <c r="F393" s="10" t="n">
        <f aca="false">'Solutions&amp;Grade'!H394</f>
        <v>33.376278506837</v>
      </c>
    </row>
    <row r="394" customFormat="false" ht="12.75" hidden="false" customHeight="true" outlineLevel="0" collapsed="false">
      <c r="A394" s="10" t="n">
        <f aca="false">'Solutions&amp;Grade'!G395</f>
        <v>117.9</v>
      </c>
      <c r="B394" s="10" t="n">
        <f aca="false">'Solutions&amp;Grade'!H395</f>
        <v>36.7334642957616</v>
      </c>
      <c r="C394" s="13" t="n">
        <f aca="false">L$2*A394+L$3</f>
        <v>32.3250039544793</v>
      </c>
      <c r="D394" s="10" t="n">
        <f aca="false">ABS((B394-C394)/_xlfn.STDEV.S(B:B))</f>
        <v>0.0912695802104764</v>
      </c>
      <c r="E394" s="10" t="str">
        <f aca="false">IF(D394&gt;L$5,"Outlier","")</f>
        <v/>
      </c>
      <c r="F394" s="10" t="n">
        <f aca="false">'Solutions&amp;Grade'!H395</f>
        <v>36.7334642957616</v>
      </c>
    </row>
    <row r="395" customFormat="false" ht="12.75" hidden="false" customHeight="true" outlineLevel="0" collapsed="false">
      <c r="A395" s="10" t="n">
        <f aca="false">'Solutions&amp;Grade'!G396</f>
        <v>118.2</v>
      </c>
      <c r="B395" s="10" t="n">
        <f aca="false">'Solutions&amp;Grade'!H396</f>
        <v>17.9412808854012</v>
      </c>
      <c r="C395" s="13" t="n">
        <f aca="false">L$2*A395+L$3</f>
        <v>32.398486420826</v>
      </c>
      <c r="D395" s="10" t="n">
        <f aca="false">ABS((B395-C395)/_xlfn.STDEV.S(B:B))</f>
        <v>0.299311546001338</v>
      </c>
      <c r="E395" s="10" t="str">
        <f aca="false">IF(D395&gt;L$5,"Outlier","")</f>
        <v/>
      </c>
      <c r="F395" s="10" t="n">
        <f aca="false">'Solutions&amp;Grade'!H396</f>
        <v>17.9412808854012</v>
      </c>
    </row>
    <row r="396" customFormat="false" ht="12.75" hidden="false" customHeight="true" outlineLevel="0" collapsed="false">
      <c r="A396" s="10" t="n">
        <f aca="false">'Solutions&amp;Grade'!G397</f>
        <v>118.5</v>
      </c>
      <c r="B396" s="10" t="n">
        <f aca="false">'Solutions&amp;Grade'!H397</f>
        <v>17.6363463004394</v>
      </c>
      <c r="C396" s="13" t="n">
        <f aca="false">L$2*A396+L$3</f>
        <v>32.4719688871727</v>
      </c>
      <c r="D396" s="10" t="n">
        <f aca="false">ABS((B396-C396)/_xlfn.STDEV.S(B:B))</f>
        <v>0.307146019432796</v>
      </c>
      <c r="E396" s="10" t="str">
        <f aca="false">IF(D396&gt;L$5,"Outlier","")</f>
        <v/>
      </c>
      <c r="F396" s="10" t="n">
        <f aca="false">'Solutions&amp;Grade'!H397</f>
        <v>17.6363463004394</v>
      </c>
    </row>
    <row r="397" customFormat="false" ht="12.75" hidden="false" customHeight="true" outlineLevel="0" collapsed="false">
      <c r="A397" s="10" t="n">
        <f aca="false">'Solutions&amp;Grade'!G398</f>
        <v>118.8</v>
      </c>
      <c r="B397" s="10" t="n">
        <f aca="false">'Solutions&amp;Grade'!H398</f>
        <v>44.1320558318108</v>
      </c>
      <c r="C397" s="13" t="n">
        <f aca="false">L$2*A397+L$3</f>
        <v>32.5454513535195</v>
      </c>
      <c r="D397" s="10" t="n">
        <f aca="false">ABS((B397-C397)/_xlfn.STDEV.S(B:B))</f>
        <v>0.239880694149756</v>
      </c>
      <c r="E397" s="10" t="str">
        <f aca="false">IF(D397&gt;L$5,"Outlier","")</f>
        <v/>
      </c>
      <c r="F397" s="10" t="n">
        <f aca="false">'Solutions&amp;Grade'!H398</f>
        <v>44.1320558318108</v>
      </c>
    </row>
    <row r="398" customFormat="false" ht="12.75" hidden="false" customHeight="true" outlineLevel="0" collapsed="false">
      <c r="A398" s="10" t="n">
        <f aca="false">'Solutions&amp;Grade'!G399</f>
        <v>119.1</v>
      </c>
      <c r="B398" s="10" t="n">
        <f aca="false">'Solutions&amp;Grade'!H399</f>
        <v>53.0347450009563</v>
      </c>
      <c r="C398" s="13" t="n">
        <f aca="false">L$2*A398+L$3</f>
        <v>32.6189338198662</v>
      </c>
      <c r="D398" s="10" t="n">
        <f aca="false">ABS((B398-C398)/_xlfn.STDEV.S(B:B))</f>
        <v>0.422674215463723</v>
      </c>
      <c r="E398" s="10" t="str">
        <f aca="false">IF(D398&gt;L$5,"Outlier","")</f>
        <v/>
      </c>
      <c r="F398" s="10" t="n">
        <f aca="false">'Solutions&amp;Grade'!H399</f>
        <v>53.0347450009563</v>
      </c>
    </row>
    <row r="399" customFormat="false" ht="12.75" hidden="false" customHeight="true" outlineLevel="0" collapsed="false">
      <c r="A399" s="10" t="n">
        <f aca="false">'Solutions&amp;Grade'!G400</f>
        <v>119.4</v>
      </c>
      <c r="B399" s="10" t="n">
        <f aca="false">'Solutions&amp;Grade'!H400</f>
        <v>36.326545443615</v>
      </c>
      <c r="C399" s="13" t="n">
        <f aca="false">L$2*A399+L$3</f>
        <v>32.6924162862129</v>
      </c>
      <c r="D399" s="10" t="n">
        <f aca="false">ABS((B399-C399)/_xlfn.STDEV.S(B:B))</f>
        <v>0.0752383864091329</v>
      </c>
      <c r="E399" s="10" t="str">
        <f aca="false">IF(D399&gt;L$5,"Outlier","")</f>
        <v/>
      </c>
      <c r="F399" s="10" t="n">
        <f aca="false">'Solutions&amp;Grade'!H400</f>
        <v>36.326545443615</v>
      </c>
    </row>
    <row r="400" customFormat="false" ht="12.75" hidden="false" customHeight="true" outlineLevel="0" collapsed="false">
      <c r="A400" s="10" t="n">
        <f aca="false">'Solutions&amp;Grade'!G401</f>
        <v>119.7</v>
      </c>
      <c r="B400" s="10" t="n">
        <f aca="false">'Solutions&amp;Grade'!H401</f>
        <v>30.9416834960185</v>
      </c>
      <c r="C400" s="13" t="n">
        <f aca="false">L$2*A400+L$3</f>
        <v>32.7658987525597</v>
      </c>
      <c r="D400" s="10" t="n">
        <f aca="false">ABS((B400-C400)/_xlfn.STDEV.S(B:B))</f>
        <v>0.0377672356761251</v>
      </c>
      <c r="E400" s="10" t="str">
        <f aca="false">IF(D400&gt;L$5,"Outlier","")</f>
        <v/>
      </c>
      <c r="F400" s="10" t="n">
        <f aca="false">'Solutions&amp;Grade'!H401</f>
        <v>30.9416834960185</v>
      </c>
    </row>
    <row r="401" customFormat="false" ht="12.75" hidden="false" customHeight="true" outlineLevel="0" collapsed="false">
      <c r="A401" s="10" t="n">
        <f aca="false">'Solutions&amp;Grade'!G402</f>
        <v>120</v>
      </c>
      <c r="B401" s="10" t="n">
        <f aca="false">'Solutions&amp;Grade'!H402</f>
        <v>23.3678152036687</v>
      </c>
      <c r="C401" s="13" t="n">
        <f aca="false">L$2*A401+L$3</f>
        <v>32.8393812189064</v>
      </c>
      <c r="D401" s="10" t="n">
        <f aca="false">ABS((B401-C401)/_xlfn.STDEV.S(B:B))</f>
        <v>0.196092464766306</v>
      </c>
      <c r="E401" s="10" t="str">
        <f aca="false">IF(D401&gt;L$5,"Outlier","")</f>
        <v/>
      </c>
      <c r="F401" s="10" t="n">
        <f aca="false">'Solutions&amp;Grade'!H402</f>
        <v>23.3678152036687</v>
      </c>
    </row>
    <row r="402" customFormat="false" ht="12.75" hidden="false" customHeight="true" outlineLevel="0" collapsed="false">
      <c r="A402" s="10" t="n">
        <f aca="false">'Solutions&amp;Grade'!G403</f>
        <v>120.3</v>
      </c>
      <c r="B402" s="10" t="n">
        <f aca="false">'Solutions&amp;Grade'!H403</f>
        <v>41.074860898024</v>
      </c>
      <c r="C402" s="13" t="n">
        <f aca="false">L$2*A402+L$3</f>
        <v>32.9128636852532</v>
      </c>
      <c r="D402" s="10" t="n">
        <f aca="false">ABS((B402-C402)/_xlfn.STDEV.S(B:B))</f>
        <v>0.168980097725453</v>
      </c>
      <c r="E402" s="10" t="str">
        <f aca="false">IF(D402&gt;L$5,"Outlier","")</f>
        <v/>
      </c>
      <c r="F402" s="10" t="n">
        <f aca="false">'Solutions&amp;Grade'!H403</f>
        <v>41.074860898024</v>
      </c>
    </row>
    <row r="403" customFormat="false" ht="12.75" hidden="false" customHeight="true" outlineLevel="0" collapsed="false">
      <c r="A403" s="10" t="n">
        <f aca="false">'Solutions&amp;Grade'!G404</f>
        <v>120.6</v>
      </c>
      <c r="B403" s="10" t="n">
        <f aca="false">'Solutions&amp;Grade'!H404</f>
        <v>30.2306868819515</v>
      </c>
      <c r="C403" s="13" t="n">
        <f aca="false">L$2*A403+L$3</f>
        <v>32.9863461515999</v>
      </c>
      <c r="D403" s="10" t="n">
        <f aca="false">ABS((B403-C403)/_xlfn.STDEV.S(B:B))</f>
        <v>0.057051180065909</v>
      </c>
      <c r="E403" s="10" t="str">
        <f aca="false">IF(D403&gt;L$5,"Outlier","")</f>
        <v/>
      </c>
      <c r="F403" s="10" t="n">
        <f aca="false">'Solutions&amp;Grade'!H404</f>
        <v>30.2306868819515</v>
      </c>
    </row>
    <row r="404" customFormat="false" ht="12.75" hidden="false" customHeight="true" outlineLevel="0" collapsed="false">
      <c r="A404" s="10" t="n">
        <f aca="false">'Solutions&amp;Grade'!G405</f>
        <v>120.9</v>
      </c>
      <c r="B404" s="10" t="n">
        <f aca="false">'Solutions&amp;Grade'!H405</f>
        <v>39.5788487396003</v>
      </c>
      <c r="C404" s="13" t="n">
        <f aca="false">L$2*A404+L$3</f>
        <v>33.0598286179466</v>
      </c>
      <c r="D404" s="10" t="n">
        <f aca="false">ABS((B404-C404)/_xlfn.STDEV.S(B:B))</f>
        <v>0.134965086181066</v>
      </c>
      <c r="E404" s="10" t="str">
        <f aca="false">IF(D404&gt;L$5,"Outlier","")</f>
        <v/>
      </c>
      <c r="F404" s="10" t="n">
        <f aca="false">'Solutions&amp;Grade'!H405</f>
        <v>39.5788487396003</v>
      </c>
    </row>
    <row r="405" customFormat="false" ht="12.75" hidden="false" customHeight="true" outlineLevel="0" collapsed="false">
      <c r="A405" s="10" t="n">
        <f aca="false">'Solutions&amp;Grade'!G406</f>
        <v>121.2</v>
      </c>
      <c r="B405" s="10" t="n">
        <f aca="false">'Solutions&amp;Grade'!H406</f>
        <v>43.0235368115758</v>
      </c>
      <c r="C405" s="13" t="n">
        <f aca="false">L$2*A405+L$3</f>
        <v>33.1333110842934</v>
      </c>
      <c r="D405" s="10" t="n">
        <f aca="false">ABS((B405-C405)/_xlfn.STDEV.S(B:B))</f>
        <v>0.204760093192389</v>
      </c>
      <c r="E405" s="10" t="str">
        <f aca="false">IF(D405&gt;L$5,"Outlier","")</f>
        <v/>
      </c>
      <c r="F405" s="10" t="n">
        <f aca="false">'Solutions&amp;Grade'!H406</f>
        <v>43.0235368115758</v>
      </c>
    </row>
    <row r="406" customFormat="false" ht="12.75" hidden="false" customHeight="true" outlineLevel="0" collapsed="false">
      <c r="A406" s="10" t="n">
        <f aca="false">'Solutions&amp;Grade'!G407</f>
        <v>121.5</v>
      </c>
      <c r="B406" s="10" t="n">
        <f aca="false">'Solutions&amp;Grade'!H407</f>
        <v>29.1574681882845</v>
      </c>
      <c r="C406" s="13" t="n">
        <f aca="false">L$2*A406+L$3</f>
        <v>33.2067935506401</v>
      </c>
      <c r="D406" s="10" t="n">
        <f aca="false">ABS((B406-C406)/_xlfn.STDEV.S(B:B))</f>
        <v>0.0838343088848856</v>
      </c>
      <c r="E406" s="10" t="str">
        <f aca="false">IF(D406&gt;L$5,"Outlier","")</f>
        <v/>
      </c>
      <c r="F406" s="10" t="n">
        <f aca="false">'Solutions&amp;Grade'!H407</f>
        <v>29.1574681882845</v>
      </c>
    </row>
    <row r="407" customFormat="false" ht="12.75" hidden="false" customHeight="true" outlineLevel="0" collapsed="false">
      <c r="A407" s="10" t="n">
        <f aca="false">'Solutions&amp;Grade'!G408</f>
        <v>121.8</v>
      </c>
      <c r="B407" s="10" t="n">
        <f aca="false">'Solutions&amp;Grade'!H408</f>
        <v>30.1968917198526</v>
      </c>
      <c r="C407" s="13" t="n">
        <f aca="false">L$2*A407+L$3</f>
        <v>33.2802760169868</v>
      </c>
      <c r="D407" s="10" t="n">
        <f aca="false">ABS((B407-C407)/_xlfn.STDEV.S(B:B))</f>
        <v>0.0638361624333356</v>
      </c>
      <c r="E407" s="10" t="str">
        <f aca="false">IF(D407&gt;L$5,"Outlier","")</f>
        <v/>
      </c>
      <c r="F407" s="10" t="n">
        <f aca="false">'Solutions&amp;Grade'!H408</f>
        <v>30.1968917198526</v>
      </c>
    </row>
    <row r="408" customFormat="false" ht="12.75" hidden="false" customHeight="true" outlineLevel="0" collapsed="false">
      <c r="A408" s="10" t="n">
        <f aca="false">'Solutions&amp;Grade'!G409</f>
        <v>122.1</v>
      </c>
      <c r="B408" s="10" t="n">
        <f aca="false">'Solutions&amp;Grade'!H409</f>
        <v>29.7006114116894</v>
      </c>
      <c r="C408" s="13" t="n">
        <f aca="false">L$2*A408+L$3</f>
        <v>33.3537584833336</v>
      </c>
      <c r="D408" s="10" t="n">
        <f aca="false">ABS((B408-C408)/_xlfn.STDEV.S(B:B))</f>
        <v>0.0756321195755864</v>
      </c>
      <c r="E408" s="10" t="str">
        <f aca="false">IF(D408&gt;L$5,"Outlier","")</f>
        <v/>
      </c>
      <c r="F408" s="10" t="n">
        <f aca="false">'Solutions&amp;Grade'!H409</f>
        <v>29.7006114116894</v>
      </c>
    </row>
    <row r="409" customFormat="false" ht="12.75" hidden="false" customHeight="true" outlineLevel="0" collapsed="false">
      <c r="A409" s="10" t="n">
        <f aca="false">'Solutions&amp;Grade'!G410</f>
        <v>122.4</v>
      </c>
      <c r="B409" s="10" t="n">
        <f aca="false">'Solutions&amp;Grade'!H410</f>
        <v>52.262986836828</v>
      </c>
      <c r="C409" s="13" t="n">
        <f aca="false">L$2*A409+L$3</f>
        <v>33.4272409496803</v>
      </c>
      <c r="D409" s="10" t="n">
        <f aca="false">ABS((B409-C409)/_xlfn.STDEV.S(B:B))</f>
        <v>0.389961684348763</v>
      </c>
      <c r="E409" s="10" t="str">
        <f aca="false">IF(D409&gt;L$5,"Outlier","")</f>
        <v/>
      </c>
      <c r="F409" s="10" t="n">
        <f aca="false">'Solutions&amp;Grade'!H410</f>
        <v>52.262986836828</v>
      </c>
    </row>
    <row r="410" customFormat="false" ht="12.75" hidden="false" customHeight="true" outlineLevel="0" collapsed="false">
      <c r="A410" s="10" t="n">
        <f aca="false">'Solutions&amp;Grade'!G411</f>
        <v>122.7</v>
      </c>
      <c r="B410" s="10" t="n">
        <f aca="false">'Solutions&amp;Grade'!H411</f>
        <v>38.0617002759716</v>
      </c>
      <c r="C410" s="13" t="n">
        <f aca="false">L$2*A410+L$3</f>
        <v>33.5007234160271</v>
      </c>
      <c r="D410" s="10" t="n">
        <f aca="false">ABS((B410-C410)/_xlfn.STDEV.S(B:B))</f>
        <v>0.0944271721032994</v>
      </c>
      <c r="E410" s="10" t="str">
        <f aca="false">IF(D410&gt;L$5,"Outlier","")</f>
        <v/>
      </c>
      <c r="F410" s="10" t="n">
        <f aca="false">'Solutions&amp;Grade'!H411</f>
        <v>38.0617002759716</v>
      </c>
    </row>
    <row r="411" customFormat="false" ht="12.75" hidden="false" customHeight="true" outlineLevel="0" collapsed="false">
      <c r="A411" s="10" t="n">
        <f aca="false">'Solutions&amp;Grade'!G412</f>
        <v>123</v>
      </c>
      <c r="B411" s="10" t="n">
        <f aca="false">'Solutions&amp;Grade'!H412</f>
        <v>27.4227499995139</v>
      </c>
      <c r="C411" s="13" t="n">
        <f aca="false">L$2*A411+L$3</f>
        <v>33.5742058823738</v>
      </c>
      <c r="D411" s="10" t="n">
        <f aca="false">ABS((B411-C411)/_xlfn.STDEV.S(B:B))</f>
        <v>0.127355301544706</v>
      </c>
      <c r="E411" s="10" t="str">
        <f aca="false">IF(D411&gt;L$5,"Outlier","")</f>
        <v/>
      </c>
      <c r="F411" s="10" t="n">
        <f aca="false">'Solutions&amp;Grade'!H412</f>
        <v>27.4227499995139</v>
      </c>
    </row>
    <row r="412" customFormat="false" ht="12.75" hidden="false" customHeight="true" outlineLevel="0" collapsed="false">
      <c r="A412" s="10" t="n">
        <f aca="false">'Solutions&amp;Grade'!G413</f>
        <v>123.3</v>
      </c>
      <c r="B412" s="10" t="n">
        <f aca="false">'Solutions&amp;Grade'!H413</f>
        <v>54.8313585408807</v>
      </c>
      <c r="C412" s="13" t="n">
        <f aca="false">L$2*A412+L$3</f>
        <v>33.6476883487205</v>
      </c>
      <c r="D412" s="10" t="n">
        <f aca="false">ABS((B412-C412)/_xlfn.STDEV.S(B:B))</f>
        <v>0.4385714140718</v>
      </c>
      <c r="E412" s="10" t="str">
        <f aca="false">IF(D412&gt;L$5,"Outlier","")</f>
        <v/>
      </c>
      <c r="F412" s="10" t="n">
        <f aca="false">'Solutions&amp;Grade'!H413</f>
        <v>54.8313585408807</v>
      </c>
    </row>
    <row r="413" customFormat="false" ht="12.75" hidden="false" customHeight="true" outlineLevel="0" collapsed="false">
      <c r="A413" s="10" t="n">
        <f aca="false">'Solutions&amp;Grade'!G414</f>
        <v>123.6</v>
      </c>
      <c r="B413" s="10" t="n">
        <f aca="false">'Solutions&amp;Grade'!H414</f>
        <v>37.364920253361</v>
      </c>
      <c r="C413" s="13" t="n">
        <f aca="false">L$2*A413+L$3</f>
        <v>33.7211708150673</v>
      </c>
      <c r="D413" s="10" t="n">
        <f aca="false">ABS((B413-C413)/_xlfn.STDEV.S(B:B))</f>
        <v>0.0754375577593364</v>
      </c>
      <c r="E413" s="10" t="str">
        <f aca="false">IF(D413&gt;L$5,"Outlier","")</f>
        <v/>
      </c>
      <c r="F413" s="10" t="n">
        <f aca="false">'Solutions&amp;Grade'!H414</f>
        <v>37.364920253361</v>
      </c>
    </row>
    <row r="414" customFormat="false" ht="12.75" hidden="false" customHeight="true" outlineLevel="0" collapsed="false">
      <c r="A414" s="10" t="n">
        <f aca="false">'Solutions&amp;Grade'!G415</f>
        <v>123.9</v>
      </c>
      <c r="B414" s="10" t="n">
        <f aca="false">'Solutions&amp;Grade'!H415</f>
        <v>48.3681685540348</v>
      </c>
      <c r="C414" s="13" t="n">
        <f aca="false">L$2*A414+L$3</f>
        <v>33.794653281414</v>
      </c>
      <c r="D414" s="10" t="n">
        <f aca="false">ABS((B414-C414)/_xlfn.STDEV.S(B:B))</f>
        <v>0.301719538830231</v>
      </c>
      <c r="E414" s="10" t="str">
        <f aca="false">IF(D414&gt;L$5,"Outlier","")</f>
        <v/>
      </c>
      <c r="F414" s="10" t="n">
        <f aca="false">'Solutions&amp;Grade'!H415</f>
        <v>48.3681685540348</v>
      </c>
    </row>
    <row r="415" customFormat="false" ht="12.75" hidden="false" customHeight="true" outlineLevel="0" collapsed="false">
      <c r="A415" s="10" t="n">
        <f aca="false">'Solutions&amp;Grade'!G416</f>
        <v>124.2</v>
      </c>
      <c r="B415" s="10" t="n">
        <f aca="false">'Solutions&amp;Grade'!H416</f>
        <v>26.0014595582205</v>
      </c>
      <c r="C415" s="13" t="n">
        <f aca="false">L$2*A415+L$3</f>
        <v>33.8681357477607</v>
      </c>
      <c r="D415" s="10" t="n">
        <f aca="false">ABS((B415-C415)/_xlfn.STDEV.S(B:B))</f>
        <v>0.162865984468001</v>
      </c>
      <c r="E415" s="10" t="str">
        <f aca="false">IF(D415&gt;L$5,"Outlier","")</f>
        <v/>
      </c>
      <c r="F415" s="10" t="n">
        <f aca="false">'Solutions&amp;Grade'!H416</f>
        <v>26.0014595582205</v>
      </c>
    </row>
    <row r="416" customFormat="false" ht="12.75" hidden="false" customHeight="true" outlineLevel="0" collapsed="false">
      <c r="A416" s="10" t="n">
        <f aca="false">'Solutions&amp;Grade'!G417</f>
        <v>124.5</v>
      </c>
      <c r="B416" s="10" t="n">
        <f aca="false">'Solutions&amp;Grade'!H417</f>
        <v>12.7780151594095</v>
      </c>
      <c r="C416" s="13" t="n">
        <f aca="false">L$2*A416+L$3</f>
        <v>33.9416182141075</v>
      </c>
      <c r="D416" s="10" t="n">
        <f aca="false">ABS((B416-C416)/_xlfn.STDEV.S(B:B))</f>
        <v>0.438155958545287</v>
      </c>
      <c r="E416" s="10" t="str">
        <f aca="false">IF(D416&gt;L$5,"Outlier","")</f>
        <v/>
      </c>
      <c r="F416" s="10" t="n">
        <f aca="false">'Solutions&amp;Grade'!H417</f>
        <v>12.7780151594095</v>
      </c>
    </row>
    <row r="417" customFormat="false" ht="12.75" hidden="false" customHeight="true" outlineLevel="0" collapsed="false">
      <c r="A417" s="10" t="n">
        <f aca="false">'Solutions&amp;Grade'!G418</f>
        <v>124.8</v>
      </c>
      <c r="B417" s="10" t="n">
        <f aca="false">'Solutions&amp;Grade'!H418</f>
        <v>46.2881163328348</v>
      </c>
      <c r="C417" s="13" t="n">
        <f aca="false">L$2*A417+L$3</f>
        <v>34.0151006804542</v>
      </c>
      <c r="D417" s="10" t="n">
        <f aca="false">ABS((B417-C417)/_xlfn.STDEV.S(B:B))</f>
        <v>0.254091655542387</v>
      </c>
      <c r="E417" s="10" t="str">
        <f aca="false">IF(D417&gt;L$5,"Outlier","")</f>
        <v/>
      </c>
      <c r="F417" s="10" t="n">
        <f aca="false">'Solutions&amp;Grade'!H418</f>
        <v>46.2881163328348</v>
      </c>
    </row>
    <row r="418" customFormat="false" ht="12.75" hidden="false" customHeight="true" outlineLevel="0" collapsed="false">
      <c r="A418" s="10" t="n">
        <f aca="false">'Solutions&amp;Grade'!G419</f>
        <v>125.1</v>
      </c>
      <c r="B418" s="10" t="n">
        <f aca="false">'Solutions&amp;Grade'!H419</f>
        <v>34.6428273493944</v>
      </c>
      <c r="C418" s="13" t="n">
        <f aca="false">L$2*A418+L$3</f>
        <v>34.0885831468009</v>
      </c>
      <c r="D418" s="10" t="n">
        <f aca="false">ABS((B418-C418)/_xlfn.STDEV.S(B:B))</f>
        <v>0.0114746718329513</v>
      </c>
      <c r="E418" s="10" t="str">
        <f aca="false">IF(D418&gt;L$5,"Outlier","")</f>
        <v/>
      </c>
      <c r="F418" s="10" t="n">
        <f aca="false">'Solutions&amp;Grade'!H419</f>
        <v>34.6428273493944</v>
      </c>
    </row>
    <row r="419" customFormat="false" ht="12.75" hidden="false" customHeight="true" outlineLevel="0" collapsed="false">
      <c r="A419" s="10" t="n">
        <f aca="false">'Solutions&amp;Grade'!G420</f>
        <v>125.4</v>
      </c>
      <c r="B419" s="10" t="n">
        <f aca="false">'Solutions&amp;Grade'!H420</f>
        <v>47.9329469535059</v>
      </c>
      <c r="C419" s="13" t="n">
        <f aca="false">L$2*A419+L$3</f>
        <v>34.1620656131477</v>
      </c>
      <c r="D419" s="10" t="n">
        <f aca="false">ABS((B419-C419)/_xlfn.STDEV.S(B:B))</f>
        <v>0.285102385359598</v>
      </c>
      <c r="E419" s="10" t="str">
        <f aca="false">IF(D419&gt;L$5,"Outlier","")</f>
        <v/>
      </c>
      <c r="F419" s="10" t="n">
        <f aca="false">'Solutions&amp;Grade'!H420</f>
        <v>47.9329469535059</v>
      </c>
    </row>
    <row r="420" customFormat="false" ht="12.75" hidden="false" customHeight="true" outlineLevel="0" collapsed="false">
      <c r="A420" s="10" t="n">
        <f aca="false">'Solutions&amp;Grade'!G421</f>
        <v>125.7</v>
      </c>
      <c r="B420" s="10" t="n">
        <f aca="false">'Solutions&amp;Grade'!H421</f>
        <v>36.327096505047</v>
      </c>
      <c r="C420" s="13" t="n">
        <f aca="false">L$2*A420+L$3</f>
        <v>34.2355480794944</v>
      </c>
      <c r="D420" s="10" t="n">
        <f aca="false">ABS((B420-C420)/_xlfn.STDEV.S(B:B))</f>
        <v>0.0433019086057016</v>
      </c>
      <c r="E420" s="10" t="str">
        <f aca="false">IF(D420&gt;L$5,"Outlier","")</f>
        <v/>
      </c>
      <c r="F420" s="10" t="n">
        <f aca="false">'Solutions&amp;Grade'!H421</f>
        <v>36.327096505047</v>
      </c>
    </row>
    <row r="421" customFormat="false" ht="12.75" hidden="false" customHeight="true" outlineLevel="0" collapsed="false">
      <c r="A421" s="10" t="n">
        <f aca="false">'Solutions&amp;Grade'!G422</f>
        <v>126</v>
      </c>
      <c r="B421" s="10" t="n">
        <f aca="false">'Solutions&amp;Grade'!H422</f>
        <v>42.6399218529759</v>
      </c>
      <c r="C421" s="13" t="n">
        <f aca="false">L$2*A421+L$3</f>
        <v>34.3090305458412</v>
      </c>
      <c r="D421" s="10" t="n">
        <f aca="false">ABS((B421-C421)/_xlfn.STDEV.S(B:B))</f>
        <v>0.172476759121785</v>
      </c>
      <c r="E421" s="10" t="str">
        <f aca="false">IF(D421&gt;L$5,"Outlier","")</f>
        <v/>
      </c>
      <c r="F421" s="10" t="n">
        <f aca="false">'Solutions&amp;Grade'!H422</f>
        <v>42.6399218529759</v>
      </c>
    </row>
    <row r="422" customFormat="false" ht="12.75" hidden="false" customHeight="true" outlineLevel="0" collapsed="false">
      <c r="A422" s="10" t="n">
        <f aca="false">'Solutions&amp;Grade'!G423</f>
        <v>126.3</v>
      </c>
      <c r="B422" s="10" t="n">
        <f aca="false">'Solutions&amp;Grade'!H423</f>
        <v>25.2167338701417</v>
      </c>
      <c r="C422" s="13" t="n">
        <f aca="false">L$2*A422+L$3</f>
        <v>34.3825130121879</v>
      </c>
      <c r="D422" s="10" t="n">
        <f aca="false">ABS((B422-C422)/_xlfn.STDEV.S(B:B))</f>
        <v>0.189761674107101</v>
      </c>
      <c r="E422" s="10" t="str">
        <f aca="false">IF(D422&gt;L$5,"Outlier","")</f>
        <v/>
      </c>
      <c r="F422" s="10" t="n">
        <f aca="false">'Solutions&amp;Grade'!H423</f>
        <v>25.2167338701417</v>
      </c>
    </row>
    <row r="423" customFormat="false" ht="12.75" hidden="false" customHeight="true" outlineLevel="0" collapsed="false">
      <c r="A423" s="10" t="n">
        <f aca="false">'Solutions&amp;Grade'!G424</f>
        <v>126.6</v>
      </c>
      <c r="B423" s="10" t="n">
        <f aca="false">'Solutions&amp;Grade'!H424</f>
        <v>35.6167836686668</v>
      </c>
      <c r="C423" s="13" t="n">
        <f aca="false">L$2*A423+L$3</f>
        <v>34.4559954785346</v>
      </c>
      <c r="D423" s="10" t="n">
        <f aca="false">ABS((B423-C423)/_xlfn.STDEV.S(B:B))</f>
        <v>0.0240321206554907</v>
      </c>
      <c r="E423" s="10" t="str">
        <f aca="false">IF(D423&gt;L$5,"Outlier","")</f>
        <v/>
      </c>
      <c r="F423" s="10" t="n">
        <f aca="false">'Solutions&amp;Grade'!H424</f>
        <v>35.6167836686668</v>
      </c>
    </row>
    <row r="424" customFormat="false" ht="12.75" hidden="false" customHeight="true" outlineLevel="0" collapsed="false">
      <c r="A424" s="10" t="n">
        <f aca="false">'Solutions&amp;Grade'!G425</f>
        <v>126.9</v>
      </c>
      <c r="B424" s="10" t="n">
        <f aca="false">'Solutions&amp;Grade'!H425</f>
        <v>30.6152152414069</v>
      </c>
      <c r="C424" s="13" t="n">
        <f aca="false">L$2*A424+L$3</f>
        <v>34.5294779448814</v>
      </c>
      <c r="D424" s="10" t="n">
        <f aca="false">ABS((B424-C424)/_xlfn.STDEV.S(B:B))</f>
        <v>0.0810380691041266</v>
      </c>
      <c r="E424" s="10" t="str">
        <f aca="false">IF(D424&gt;L$5,"Outlier","")</f>
        <v/>
      </c>
      <c r="F424" s="10" t="n">
        <f aca="false">'Solutions&amp;Grade'!H425</f>
        <v>30.6152152414069</v>
      </c>
    </row>
    <row r="425" customFormat="false" ht="12.75" hidden="false" customHeight="true" outlineLevel="0" collapsed="false">
      <c r="A425" s="10" t="n">
        <f aca="false">'Solutions&amp;Grade'!G426</f>
        <v>127.2</v>
      </c>
      <c r="B425" s="10" t="n">
        <f aca="false">'Solutions&amp;Grade'!H426</f>
        <v>24.1163088562121</v>
      </c>
      <c r="C425" s="13" t="n">
        <f aca="false">L$2*A425+L$3</f>
        <v>34.6029604112281</v>
      </c>
      <c r="D425" s="10" t="n">
        <f aca="false">ABS((B425-C425)/_xlfn.STDEV.S(B:B))</f>
        <v>0.217108062939145</v>
      </c>
      <c r="E425" s="10" t="str">
        <f aca="false">IF(D425&gt;L$5,"Outlier","")</f>
        <v/>
      </c>
      <c r="F425" s="10" t="n">
        <f aca="false">'Solutions&amp;Grade'!H426</f>
        <v>24.1163088562121</v>
      </c>
    </row>
    <row r="426" customFormat="false" ht="12.75" hidden="false" customHeight="true" outlineLevel="0" collapsed="false">
      <c r="A426" s="10" t="n">
        <f aca="false">'Solutions&amp;Grade'!G427</f>
        <v>127.5</v>
      </c>
      <c r="B426" s="10" t="n">
        <f aca="false">'Solutions&amp;Grade'!H427</f>
        <v>40.3861799997725</v>
      </c>
      <c r="C426" s="13" t="n">
        <f aca="false">L$2*A426+L$3</f>
        <v>34.6764428775748</v>
      </c>
      <c r="D426" s="10" t="n">
        <f aca="false">ABS((B426-C426)/_xlfn.STDEV.S(B:B))</f>
        <v>0.118210275223565</v>
      </c>
      <c r="E426" s="10" t="str">
        <f aca="false">IF(D426&gt;L$5,"Outlier","")</f>
        <v/>
      </c>
      <c r="F426" s="10" t="n">
        <f aca="false">'Solutions&amp;Grade'!H427</f>
        <v>40.3861799997725</v>
      </c>
    </row>
    <row r="427" customFormat="false" ht="12.75" hidden="false" customHeight="true" outlineLevel="0" collapsed="false">
      <c r="A427" s="10" t="n">
        <f aca="false">'Solutions&amp;Grade'!G428</f>
        <v>127.8</v>
      </c>
      <c r="B427" s="10" t="n">
        <f aca="false">'Solutions&amp;Grade'!H428</f>
        <v>5.50990409103636</v>
      </c>
      <c r="C427" s="13" t="n">
        <f aca="false">L$2*A427+L$3</f>
        <v>34.7499253439216</v>
      </c>
      <c r="D427" s="10" t="n">
        <f aca="false">ABS((B427-C427)/_xlfn.STDEV.S(B:B))</f>
        <v>0.605364290136716</v>
      </c>
      <c r="E427" s="10" t="str">
        <f aca="false">IF(D427&gt;L$5,"Outlier","")</f>
        <v/>
      </c>
      <c r="F427" s="10" t="n">
        <f aca="false">'Solutions&amp;Grade'!H428</f>
        <v>5.50990409103636</v>
      </c>
    </row>
    <row r="428" customFormat="false" ht="12.75" hidden="false" customHeight="true" outlineLevel="0" collapsed="false">
      <c r="A428" s="10" t="n">
        <f aca="false">'Solutions&amp;Grade'!G429</f>
        <v>128.1</v>
      </c>
      <c r="B428" s="10" t="n">
        <f aca="false">'Solutions&amp;Grade'!H429</f>
        <v>29.7476790526927</v>
      </c>
      <c r="C428" s="13" t="n">
        <f aca="false">L$2*A428+L$3</f>
        <v>34.8234078102683</v>
      </c>
      <c r="D428" s="10" t="n">
        <f aca="false">ABS((B428-C428)/_xlfn.STDEV.S(B:B))</f>
        <v>0.105084223765846</v>
      </c>
      <c r="E428" s="10" t="str">
        <f aca="false">IF(D428&gt;L$5,"Outlier","")</f>
        <v/>
      </c>
      <c r="F428" s="10" t="n">
        <f aca="false">'Solutions&amp;Grade'!H429</f>
        <v>29.7476790526927</v>
      </c>
    </row>
    <row r="429" customFormat="false" ht="12.75" hidden="false" customHeight="true" outlineLevel="0" collapsed="false">
      <c r="A429" s="10" t="n">
        <f aca="false">'Solutions&amp;Grade'!G430</f>
        <v>128.4</v>
      </c>
      <c r="B429" s="10" t="n">
        <f aca="false">'Solutions&amp;Grade'!H430</f>
        <v>44.358205962434</v>
      </c>
      <c r="C429" s="13" t="n">
        <f aca="false">L$2*A429+L$3</f>
        <v>34.896890276615</v>
      </c>
      <c r="D429" s="10" t="n">
        <f aca="false">ABS((B429-C429)/_xlfn.STDEV.S(B:B))</f>
        <v>0.195880249346263</v>
      </c>
      <c r="E429" s="10" t="str">
        <f aca="false">IF(D429&gt;L$5,"Outlier","")</f>
        <v/>
      </c>
      <c r="F429" s="10" t="n">
        <f aca="false">'Solutions&amp;Grade'!H430</f>
        <v>44.358205962434</v>
      </c>
    </row>
    <row r="430" customFormat="false" ht="12.75" hidden="false" customHeight="true" outlineLevel="0" collapsed="false">
      <c r="A430" s="10" t="n">
        <f aca="false">'Solutions&amp;Grade'!G431</f>
        <v>128.7</v>
      </c>
      <c r="B430" s="10" t="n">
        <f aca="false">'Solutions&amp;Grade'!H431</f>
        <v>60.4342862191463</v>
      </c>
      <c r="C430" s="13" t="n">
        <f aca="false">L$2*A430+L$3</f>
        <v>34.9703727429618</v>
      </c>
      <c r="D430" s="10" t="n">
        <f aca="false">ABS((B430-C430)/_xlfn.STDEV.S(B:B))</f>
        <v>0.52718648089533</v>
      </c>
      <c r="E430" s="10" t="str">
        <f aca="false">IF(D430&gt;L$5,"Outlier","")</f>
        <v/>
      </c>
      <c r="F430" s="10" t="n">
        <f aca="false">'Solutions&amp;Grade'!H431</f>
        <v>60.4342862191463</v>
      </c>
    </row>
    <row r="431" customFormat="false" ht="12.75" hidden="false" customHeight="true" outlineLevel="0" collapsed="false">
      <c r="A431" s="10" t="n">
        <f aca="false">'Solutions&amp;Grade'!G432</f>
        <v>129</v>
      </c>
      <c r="B431" s="10" t="n">
        <f aca="false">'Solutions&amp;Grade'!H432</f>
        <v>50.2388976095217</v>
      </c>
      <c r="C431" s="13" t="n">
        <f aca="false">L$2*A431+L$3</f>
        <v>35.0438552093085</v>
      </c>
      <c r="D431" s="10" t="n">
        <f aca="false">ABS((B431-C431)/_xlfn.STDEV.S(B:B))</f>
        <v>0.314587187767338</v>
      </c>
      <c r="E431" s="10" t="str">
        <f aca="false">IF(D431&gt;L$5,"Outlier","")</f>
        <v/>
      </c>
      <c r="F431" s="10" t="n">
        <f aca="false">'Solutions&amp;Grade'!H432</f>
        <v>50.2388976095217</v>
      </c>
    </row>
    <row r="432" customFormat="false" ht="12.75" hidden="false" customHeight="true" outlineLevel="0" collapsed="false">
      <c r="A432" s="10" t="n">
        <f aca="false">'Solutions&amp;Grade'!G433</f>
        <v>129.3</v>
      </c>
      <c r="B432" s="10" t="n">
        <f aca="false">'Solutions&amp;Grade'!H433</f>
        <v>50.6130166275405</v>
      </c>
      <c r="C432" s="13" t="n">
        <f aca="false">L$2*A432+L$3</f>
        <v>35.1173376756552</v>
      </c>
      <c r="D432" s="10" t="n">
        <f aca="false">ABS((B432-C432)/_xlfn.STDEV.S(B:B))</f>
        <v>0.320811349888087</v>
      </c>
      <c r="E432" s="10" t="str">
        <f aca="false">IF(D432&gt;L$5,"Outlier","")</f>
        <v/>
      </c>
      <c r="F432" s="10" t="n">
        <f aca="false">'Solutions&amp;Grade'!H433</f>
        <v>50.6130166275405</v>
      </c>
    </row>
    <row r="433" customFormat="false" ht="12.75" hidden="false" customHeight="true" outlineLevel="0" collapsed="false">
      <c r="A433" s="10" t="n">
        <f aca="false">'Solutions&amp;Grade'!G434</f>
        <v>129.6</v>
      </c>
      <c r="B433" s="10" t="n">
        <f aca="false">'Solutions&amp;Grade'!H434</f>
        <v>31.1372946778726</v>
      </c>
      <c r="C433" s="13" t="n">
        <f aca="false">L$2*A433+L$3</f>
        <v>35.190820142002</v>
      </c>
      <c r="D433" s="10" t="n">
        <f aca="false">ABS((B433-C433)/_xlfn.STDEV.S(B:B))</f>
        <v>0.0839212647597394</v>
      </c>
      <c r="E433" s="10" t="str">
        <f aca="false">IF(D433&gt;L$5,"Outlier","")</f>
        <v/>
      </c>
      <c r="F433" s="10" t="n">
        <f aca="false">'Solutions&amp;Grade'!H434</f>
        <v>31.1372946778726</v>
      </c>
    </row>
    <row r="434" customFormat="false" ht="12.75" hidden="false" customHeight="true" outlineLevel="0" collapsed="false">
      <c r="A434" s="10" t="n">
        <f aca="false">'Solutions&amp;Grade'!G435</f>
        <v>129.9</v>
      </c>
      <c r="B434" s="10" t="n">
        <f aca="false">'Solutions&amp;Grade'!H435</f>
        <v>23.4973438843333</v>
      </c>
      <c r="C434" s="13" t="n">
        <f aca="false">L$2*A434+L$3</f>
        <v>35.2643026083487</v>
      </c>
      <c r="D434" s="10" t="n">
        <f aca="false">ABS((B434-C434)/_xlfn.STDEV.S(B:B))</f>
        <v>0.243614618246174</v>
      </c>
      <c r="E434" s="10" t="str">
        <f aca="false">IF(D434&gt;L$5,"Outlier","")</f>
        <v/>
      </c>
      <c r="F434" s="10" t="n">
        <f aca="false">'Solutions&amp;Grade'!H435</f>
        <v>23.4973438843333</v>
      </c>
    </row>
    <row r="435" customFormat="false" ht="12.75" hidden="false" customHeight="true" outlineLevel="0" collapsed="false">
      <c r="A435" s="10" t="n">
        <f aca="false">'Solutions&amp;Grade'!G436</f>
        <v>130.2</v>
      </c>
      <c r="B435" s="10" t="n">
        <f aca="false">'Solutions&amp;Grade'!H436</f>
        <v>52.3351230498685</v>
      </c>
      <c r="C435" s="13" t="n">
        <f aca="false">L$2*A435+L$3</f>
        <v>35.3377850746955</v>
      </c>
      <c r="D435" s="10" t="n">
        <f aca="false">ABS((B435-C435)/_xlfn.STDEV.S(B:B))</f>
        <v>0.351900614180955</v>
      </c>
      <c r="E435" s="10" t="str">
        <f aca="false">IF(D435&gt;L$5,"Outlier","")</f>
        <v/>
      </c>
      <c r="F435" s="10" t="n">
        <f aca="false">'Solutions&amp;Grade'!H436</f>
        <v>52.3351230498685</v>
      </c>
    </row>
    <row r="436" customFormat="false" ht="12.75" hidden="false" customHeight="true" outlineLevel="0" collapsed="false">
      <c r="A436" s="10" t="n">
        <f aca="false">'Solutions&amp;Grade'!G437</f>
        <v>130.5</v>
      </c>
      <c r="B436" s="10" t="n">
        <f aca="false">'Solutions&amp;Grade'!H437</f>
        <v>15.4310302073929</v>
      </c>
      <c r="C436" s="13" t="n">
        <f aca="false">L$2*A436+L$3</f>
        <v>35.4112675410422</v>
      </c>
      <c r="D436" s="10" t="n">
        <f aca="false">ABS((B436-C436)/_xlfn.STDEV.S(B:B))</f>
        <v>0.413656408989588</v>
      </c>
      <c r="E436" s="10" t="str">
        <f aca="false">IF(D436&gt;L$5,"Outlier","")</f>
        <v/>
      </c>
      <c r="F436" s="10" t="n">
        <f aca="false">'Solutions&amp;Grade'!H437</f>
        <v>15.4310302073929</v>
      </c>
    </row>
    <row r="437" customFormat="false" ht="12.75" hidden="false" customHeight="true" outlineLevel="0" collapsed="false">
      <c r="A437" s="10" t="n">
        <f aca="false">'Solutions&amp;Grade'!G438</f>
        <v>130.8</v>
      </c>
      <c r="B437" s="10" t="n">
        <f aca="false">'Solutions&amp;Grade'!H438</f>
        <v>44.9214620742174</v>
      </c>
      <c r="C437" s="13" t="n">
        <f aca="false">L$2*A437+L$3</f>
        <v>35.4847500073889</v>
      </c>
      <c r="D437" s="10" t="n">
        <f aca="false">ABS((B437-C437)/_xlfn.STDEV.S(B:B))</f>
        <v>0.195370873781308</v>
      </c>
      <c r="E437" s="10" t="str">
        <f aca="false">IF(D437&gt;L$5,"Outlier","")</f>
        <v/>
      </c>
      <c r="F437" s="10" t="n">
        <f aca="false">'Solutions&amp;Grade'!H438</f>
        <v>44.9214620742174</v>
      </c>
    </row>
    <row r="438" customFormat="false" ht="12.75" hidden="false" customHeight="true" outlineLevel="0" collapsed="false">
      <c r="A438" s="10" t="n">
        <f aca="false">'Solutions&amp;Grade'!G439</f>
        <v>131.1</v>
      </c>
      <c r="B438" s="10" t="n">
        <f aca="false">'Solutions&amp;Grade'!H439</f>
        <v>27.2353837221033</v>
      </c>
      <c r="C438" s="13" t="n">
        <f aca="false">L$2*A438+L$3</f>
        <v>35.5582324737357</v>
      </c>
      <c r="D438" s="10" t="n">
        <f aca="false">ABS((B438-C438)/_xlfn.STDEV.S(B:B))</f>
        <v>0.172310251859001</v>
      </c>
      <c r="E438" s="10" t="str">
        <f aca="false">IF(D438&gt;L$5,"Outlier","")</f>
        <v/>
      </c>
      <c r="F438" s="10" t="n">
        <f aca="false">'Solutions&amp;Grade'!H439</f>
        <v>27.2353837221033</v>
      </c>
    </row>
    <row r="439" customFormat="false" ht="12.75" hidden="false" customHeight="true" outlineLevel="0" collapsed="false">
      <c r="A439" s="10" t="n">
        <f aca="false">'Solutions&amp;Grade'!G440</f>
        <v>131.4</v>
      </c>
      <c r="B439" s="10" t="n">
        <f aca="false">'Solutions&amp;Grade'!H440</f>
        <v>70.7349352689262</v>
      </c>
      <c r="C439" s="13" t="n">
        <f aca="false">L$2*A439+L$3</f>
        <v>35.6317149400824</v>
      </c>
      <c r="D439" s="10" t="n">
        <f aca="false">ABS((B439-C439)/_xlfn.STDEV.S(B:B))</f>
        <v>0.726751730858829</v>
      </c>
      <c r="E439" s="10" t="str">
        <f aca="false">IF(D439&gt;L$5,"Outlier","")</f>
        <v/>
      </c>
      <c r="F439" s="10" t="n">
        <f aca="false">'Solutions&amp;Grade'!H440</f>
        <v>70.7349352689262</v>
      </c>
    </row>
    <row r="440" customFormat="false" ht="12.75" hidden="false" customHeight="true" outlineLevel="0" collapsed="false">
      <c r="A440" s="10" t="n">
        <f aca="false">'Solutions&amp;Grade'!G441</f>
        <v>131.7</v>
      </c>
      <c r="B440" s="10" t="n">
        <f aca="false">'Solutions&amp;Grade'!H441</f>
        <v>33.7106220744058</v>
      </c>
      <c r="C440" s="13" t="n">
        <f aca="false">L$2*A440+L$3</f>
        <v>35.7051974064291</v>
      </c>
      <c r="D440" s="10" t="n">
        <f aca="false">ABS((B440-C440)/_xlfn.STDEV.S(B:B))</f>
        <v>0.0412942476871618</v>
      </c>
      <c r="E440" s="10" t="str">
        <f aca="false">IF(D440&gt;L$5,"Outlier","")</f>
        <v/>
      </c>
      <c r="F440" s="10" t="n">
        <f aca="false">'Solutions&amp;Grade'!H441</f>
        <v>33.7106220744058</v>
      </c>
    </row>
    <row r="441" customFormat="false" ht="12.75" hidden="false" customHeight="true" outlineLevel="0" collapsed="false">
      <c r="A441" s="10" t="n">
        <f aca="false">'Solutions&amp;Grade'!G442</f>
        <v>132</v>
      </c>
      <c r="B441" s="10" t="n">
        <f aca="false">'Solutions&amp;Grade'!H442</f>
        <v>29.9503937961502</v>
      </c>
      <c r="C441" s="13" t="n">
        <f aca="false">L$2*A441+L$3</f>
        <v>35.7786798727759</v>
      </c>
      <c r="D441" s="10" t="n">
        <f aca="false">ABS((B441-C441)/_xlfn.STDEV.S(B:B))</f>
        <v>0.120664627189423</v>
      </c>
      <c r="E441" s="10" t="str">
        <f aca="false">IF(D441&gt;L$5,"Outlier","")</f>
        <v/>
      </c>
      <c r="F441" s="10" t="n">
        <f aca="false">'Solutions&amp;Grade'!H442</f>
        <v>29.9503937961502</v>
      </c>
    </row>
    <row r="442" customFormat="false" ht="12.75" hidden="false" customHeight="true" outlineLevel="0" collapsed="false">
      <c r="A442" s="10" t="n">
        <f aca="false">'Solutions&amp;Grade'!G443</f>
        <v>132.3</v>
      </c>
      <c r="B442" s="10" t="n">
        <f aca="false">'Solutions&amp;Grade'!H443</f>
        <v>43.9687556835856</v>
      </c>
      <c r="C442" s="13" t="n">
        <f aca="false">L$2*A442+L$3</f>
        <v>35.8521623391226</v>
      </c>
      <c r="D442" s="10" t="n">
        <f aca="false">ABS((B442-C442)/_xlfn.STDEV.S(B:B))</f>
        <v>0.168040088815407</v>
      </c>
      <c r="E442" s="10" t="str">
        <f aca="false">IF(D442&gt;L$5,"Outlier","")</f>
        <v/>
      </c>
      <c r="F442" s="10" t="n">
        <f aca="false">'Solutions&amp;Grade'!H443</f>
        <v>43.9687556835856</v>
      </c>
    </row>
    <row r="443" customFormat="false" ht="12.75" hidden="false" customHeight="true" outlineLevel="0" collapsed="false">
      <c r="A443" s="10" t="n">
        <f aca="false">'Solutions&amp;Grade'!G444</f>
        <v>132.6</v>
      </c>
      <c r="B443" s="10" t="n">
        <f aca="false">'Solutions&amp;Grade'!H444</f>
        <v>17.9248441042974</v>
      </c>
      <c r="C443" s="13" t="n">
        <f aca="false">L$2*A443+L$3</f>
        <v>35.9256448054694</v>
      </c>
      <c r="D443" s="10" t="n">
        <f aca="false">ABS((B443-C443)/_xlfn.STDEV.S(B:B))</f>
        <v>0.372675582008416</v>
      </c>
      <c r="E443" s="10" t="str">
        <f aca="false">IF(D443&gt;L$5,"Outlier","")</f>
        <v/>
      </c>
      <c r="F443" s="10" t="n">
        <f aca="false">'Solutions&amp;Grade'!H444</f>
        <v>17.9248441042974</v>
      </c>
    </row>
    <row r="444" customFormat="false" ht="12.75" hidden="false" customHeight="true" outlineLevel="0" collapsed="false">
      <c r="A444" s="10" t="n">
        <f aca="false">'Solutions&amp;Grade'!G445</f>
        <v>132.9</v>
      </c>
      <c r="B444" s="10" t="n">
        <f aca="false">'Solutions&amp;Grade'!H445</f>
        <v>35.585154640723</v>
      </c>
      <c r="C444" s="13" t="n">
        <f aca="false">L$2*A444+L$3</f>
        <v>35.9991272718161</v>
      </c>
      <c r="D444" s="10" t="n">
        <f aca="false">ABS((B444-C444)/_xlfn.STDEV.S(B:B))</f>
        <v>0.00857059048590713</v>
      </c>
      <c r="E444" s="10" t="str">
        <f aca="false">IF(D444&gt;L$5,"Outlier","")</f>
        <v/>
      </c>
      <c r="F444" s="10" t="n">
        <f aca="false">'Solutions&amp;Grade'!H445</f>
        <v>35.585154640723</v>
      </c>
    </row>
    <row r="445" customFormat="false" ht="12.75" hidden="false" customHeight="true" outlineLevel="0" collapsed="false">
      <c r="A445" s="10" t="n">
        <f aca="false">'Solutions&amp;Grade'!G446</f>
        <v>133.2</v>
      </c>
      <c r="B445" s="10" t="n">
        <f aca="false">'Solutions&amp;Grade'!H446</f>
        <v>53.0923008638513</v>
      </c>
      <c r="C445" s="13" t="n">
        <f aca="false">L$2*A445+L$3</f>
        <v>36.0726097381628</v>
      </c>
      <c r="D445" s="10" t="n">
        <f aca="false">ABS((B445-C445)/_xlfn.STDEV.S(B:B))</f>
        <v>0.352363397671331</v>
      </c>
      <c r="E445" s="10" t="str">
        <f aca="false">IF(D445&gt;L$5,"Outlier","")</f>
        <v/>
      </c>
      <c r="F445" s="10" t="n">
        <f aca="false">'Solutions&amp;Grade'!H446</f>
        <v>53.0923008638513</v>
      </c>
    </row>
    <row r="446" customFormat="false" ht="12.75" hidden="false" customHeight="true" outlineLevel="0" collapsed="false">
      <c r="A446" s="10" t="n">
        <f aca="false">'Solutions&amp;Grade'!G447</f>
        <v>133.5</v>
      </c>
      <c r="B446" s="10" t="n">
        <f aca="false">'Solutions&amp;Grade'!H447</f>
        <v>28.363626572292</v>
      </c>
      <c r="C446" s="13" t="n">
        <f aca="false">L$2*A446+L$3</f>
        <v>36.1460922045096</v>
      </c>
      <c r="D446" s="10" t="n">
        <f aca="false">ABS((B446-C446)/_xlfn.STDEV.S(B:B))</f>
        <v>0.161122549885148</v>
      </c>
      <c r="E446" s="10" t="str">
        <f aca="false">IF(D446&gt;L$5,"Outlier","")</f>
        <v/>
      </c>
      <c r="F446" s="10" t="n">
        <f aca="false">'Solutions&amp;Grade'!H447</f>
        <v>28.363626572292</v>
      </c>
    </row>
    <row r="447" customFormat="false" ht="12.75" hidden="false" customHeight="true" outlineLevel="0" collapsed="false">
      <c r="A447" s="10" t="n">
        <f aca="false">'Solutions&amp;Grade'!G448</f>
        <v>133.8</v>
      </c>
      <c r="B447" s="10" t="n">
        <f aca="false">'Solutions&amp;Grade'!H448</f>
        <v>37.3956102540128</v>
      </c>
      <c r="C447" s="13" t="n">
        <f aca="false">L$2*A447+L$3</f>
        <v>36.2195746708563</v>
      </c>
      <c r="D447" s="10" t="n">
        <f aca="false">ABS((B447-C447)/_xlfn.STDEV.S(B:B))</f>
        <v>0.0243477916727849</v>
      </c>
      <c r="E447" s="10" t="str">
        <f aca="false">IF(D447&gt;L$5,"Outlier","")</f>
        <v/>
      </c>
      <c r="F447" s="10" t="n">
        <f aca="false">'Solutions&amp;Grade'!H448</f>
        <v>37.3956102540128</v>
      </c>
    </row>
    <row r="448" customFormat="false" ht="12.75" hidden="false" customHeight="true" outlineLevel="0" collapsed="false">
      <c r="A448" s="10" t="n">
        <f aca="false">'Solutions&amp;Grade'!G449</f>
        <v>134.1</v>
      </c>
      <c r="B448" s="10" t="n">
        <f aca="false">'Solutions&amp;Grade'!H449</f>
        <v>33.3480553308713</v>
      </c>
      <c r="C448" s="13" t="n">
        <f aca="false">L$2*A448+L$3</f>
        <v>36.293057137203</v>
      </c>
      <c r="D448" s="10" t="n">
        <f aca="false">ABS((B448-C448)/_xlfn.STDEV.S(B:B))</f>
        <v>0.060971191249235</v>
      </c>
      <c r="E448" s="10" t="str">
        <f aca="false">IF(D448&gt;L$5,"Outlier","")</f>
        <v/>
      </c>
      <c r="F448" s="10" t="n">
        <f aca="false">'Solutions&amp;Grade'!H449</f>
        <v>33.3480553308713</v>
      </c>
    </row>
    <row r="449" customFormat="false" ht="12.75" hidden="false" customHeight="true" outlineLevel="0" collapsed="false">
      <c r="A449" s="10" t="n">
        <f aca="false">'Solutions&amp;Grade'!G450</f>
        <v>134.4</v>
      </c>
      <c r="B449" s="10" t="n">
        <f aca="false">'Solutions&amp;Grade'!H450</f>
        <v>18.0758286492582</v>
      </c>
      <c r="C449" s="13" t="n">
        <f aca="false">L$2*A449+L$3</f>
        <v>36.3665396035498</v>
      </c>
      <c r="D449" s="10" t="n">
        <f aca="false">ABS((B449-C449)/_xlfn.STDEV.S(B:B))</f>
        <v>0.378677674587805</v>
      </c>
      <c r="E449" s="10" t="str">
        <f aca="false">IF(D449&gt;L$5,"Outlier","")</f>
        <v/>
      </c>
      <c r="F449" s="10" t="n">
        <f aca="false">'Solutions&amp;Grade'!H450</f>
        <v>18.0758286492582</v>
      </c>
    </row>
    <row r="450" customFormat="false" ht="12.75" hidden="false" customHeight="true" outlineLevel="0" collapsed="false">
      <c r="A450" s="10" t="n">
        <f aca="false">'Solutions&amp;Grade'!G451</f>
        <v>134.7</v>
      </c>
      <c r="B450" s="10" t="n">
        <f aca="false">'Solutions&amp;Grade'!H451</f>
        <v>53.8522943017827</v>
      </c>
      <c r="C450" s="13" t="n">
        <f aca="false">L$2*A450+L$3</f>
        <v>36.4400220698965</v>
      </c>
      <c r="D450" s="10" t="n">
        <f aca="false">ABS((B450-C450)/_xlfn.STDEV.S(B:B))</f>
        <v>0.360491113469452</v>
      </c>
      <c r="E450" s="10" t="str">
        <f aca="false">IF(D450&gt;L$5,"Outlier","")</f>
        <v/>
      </c>
      <c r="F450" s="10" t="n">
        <f aca="false">'Solutions&amp;Grade'!H451</f>
        <v>53.8522943017827</v>
      </c>
    </row>
    <row r="451" customFormat="false" ht="12.75" hidden="false" customHeight="true" outlineLevel="0" collapsed="false">
      <c r="A451" s="10" t="n">
        <f aca="false">'Solutions&amp;Grade'!G452</f>
        <v>135</v>
      </c>
      <c r="B451" s="10" t="n">
        <f aca="false">'Solutions&amp;Grade'!H452</f>
        <v>51.2664299916635</v>
      </c>
      <c r="C451" s="13" t="n">
        <f aca="false">L$2*A451+L$3</f>
        <v>36.5135045362432</v>
      </c>
      <c r="D451" s="10" t="n">
        <f aca="false">ABS((B451-C451)/_xlfn.STDEV.S(B:B))</f>
        <v>0.305433917729425</v>
      </c>
      <c r="E451" s="10" t="str">
        <f aca="false">IF(D451&gt;L$5,"Outlier","")</f>
        <v/>
      </c>
      <c r="F451" s="10" t="n">
        <f aca="false">'Solutions&amp;Grade'!H452</f>
        <v>51.2664299916635</v>
      </c>
    </row>
    <row r="452" customFormat="false" ht="12.75" hidden="false" customHeight="true" outlineLevel="0" collapsed="false">
      <c r="A452" s="10" t="n">
        <f aca="false">'Solutions&amp;Grade'!G453</f>
        <v>135.3</v>
      </c>
      <c r="B452" s="10" t="n">
        <f aca="false">'Solutions&amp;Grade'!H453</f>
        <v>40.9701366149527</v>
      </c>
      <c r="C452" s="13" t="n">
        <f aca="false">L$2*A452+L$3</f>
        <v>36.58698700259</v>
      </c>
      <c r="D452" s="10" t="n">
        <f aca="false">ABS((B452-C452)/_xlfn.STDEV.S(B:B))</f>
        <v>0.0907455651520485</v>
      </c>
      <c r="E452" s="10" t="str">
        <f aca="false">IF(D452&gt;L$5,"Outlier","")</f>
        <v/>
      </c>
      <c r="F452" s="10" t="n">
        <f aca="false">'Solutions&amp;Grade'!H453</f>
        <v>40.9701366149527</v>
      </c>
    </row>
    <row r="453" customFormat="false" ht="12.75" hidden="false" customHeight="true" outlineLevel="0" collapsed="false">
      <c r="A453" s="10" t="n">
        <f aca="false">'Solutions&amp;Grade'!G454</f>
        <v>135.6</v>
      </c>
      <c r="B453" s="10" t="n">
        <f aca="false">'Solutions&amp;Grade'!H454</f>
        <v>55.5049765604762</v>
      </c>
      <c r="C453" s="13" t="n">
        <f aca="false">L$2*A453+L$3</f>
        <v>36.6604694689367</v>
      </c>
      <c r="D453" s="10" t="n">
        <f aca="false">ABS((B453-C453)/_xlfn.STDEV.S(B:B))</f>
        <v>0.390143069999324</v>
      </c>
      <c r="E453" s="10" t="str">
        <f aca="false">IF(D453&gt;L$5,"Outlier","")</f>
        <v/>
      </c>
      <c r="F453" s="10" t="n">
        <f aca="false">'Solutions&amp;Grade'!H454</f>
        <v>55.5049765604762</v>
      </c>
    </row>
    <row r="454" customFormat="false" ht="12.75" hidden="false" customHeight="true" outlineLevel="0" collapsed="false">
      <c r="A454" s="10" t="n">
        <f aca="false">'Solutions&amp;Grade'!G455</f>
        <v>135.9</v>
      </c>
      <c r="B454" s="10" t="n">
        <f aca="false">'Solutions&amp;Grade'!H455</f>
        <v>47.9589332044607</v>
      </c>
      <c r="C454" s="13" t="n">
        <f aca="false">L$2*A454+L$3</f>
        <v>36.7339519352835</v>
      </c>
      <c r="D454" s="10" t="n">
        <f aca="false">ABS((B454-C454)/_xlfn.STDEV.S(B:B))</f>
        <v>0.232393908302748</v>
      </c>
      <c r="E454" s="10" t="str">
        <f aca="false">IF(D454&gt;L$5,"Outlier","")</f>
        <v/>
      </c>
      <c r="F454" s="10" t="n">
        <f aca="false">'Solutions&amp;Grade'!H455</f>
        <v>47.9589332044607</v>
      </c>
    </row>
    <row r="455" customFormat="false" ht="12.75" hidden="false" customHeight="true" outlineLevel="0" collapsed="false">
      <c r="A455" s="10" t="n">
        <f aca="false">'Solutions&amp;Grade'!G456</f>
        <v>136.2</v>
      </c>
      <c r="B455" s="10" t="n">
        <f aca="false">'Solutions&amp;Grade'!H456</f>
        <v>53.9278514555566</v>
      </c>
      <c r="C455" s="13" t="n">
        <f aca="false">L$2*A455+L$3</f>
        <v>36.8074344016302</v>
      </c>
      <c r="D455" s="10" t="n">
        <f aca="false">ABS((B455-C455)/_xlfn.STDEV.S(B:B))</f>
        <v>0.354448754570315</v>
      </c>
      <c r="E455" s="10" t="str">
        <f aca="false">IF(D455&gt;L$5,"Outlier","")</f>
        <v/>
      </c>
      <c r="F455" s="10" t="n">
        <f aca="false">'Solutions&amp;Grade'!H456</f>
        <v>53.9278514555566</v>
      </c>
    </row>
    <row r="456" customFormat="false" ht="12.75" hidden="false" customHeight="true" outlineLevel="0" collapsed="false">
      <c r="A456" s="10" t="n">
        <f aca="false">'Solutions&amp;Grade'!G457</f>
        <v>136.5</v>
      </c>
      <c r="B456" s="10" t="n">
        <f aca="false">'Solutions&amp;Grade'!H457</f>
        <v>23.9174840741667</v>
      </c>
      <c r="C456" s="13" t="n">
        <f aca="false">L$2*A456+L$3</f>
        <v>36.8809168679769</v>
      </c>
      <c r="D456" s="10" t="n">
        <f aca="false">ABS((B456-C456)/_xlfn.STDEV.S(B:B))</f>
        <v>0.268385553590718</v>
      </c>
      <c r="E456" s="10" t="str">
        <f aca="false">IF(D456&gt;L$5,"Outlier","")</f>
        <v/>
      </c>
      <c r="F456" s="10" t="n">
        <f aca="false">'Solutions&amp;Grade'!H457</f>
        <v>23.9174840741667</v>
      </c>
    </row>
    <row r="457" customFormat="false" ht="12.75" hidden="false" customHeight="true" outlineLevel="0" collapsed="false">
      <c r="A457" s="10" t="n">
        <f aca="false">'Solutions&amp;Grade'!G458</f>
        <v>136.8</v>
      </c>
      <c r="B457" s="10" t="n">
        <f aca="false">'Solutions&amp;Grade'!H458</f>
        <v>-138.173404994933</v>
      </c>
      <c r="C457" s="13" t="n">
        <f aca="false">L$2*A457+L$3</f>
        <v>36.9543993343237</v>
      </c>
      <c r="D457" s="10" t="n">
        <f aca="false">ABS((B457-C457)/_xlfn.STDEV.S(B:B))</f>
        <v>3.62571962701707</v>
      </c>
      <c r="E457" s="10" t="str">
        <f aca="false">IF(D457&gt;L$5,"Outlier","")</f>
        <v>Outlier</v>
      </c>
    </row>
    <row r="458" customFormat="false" ht="12.75" hidden="false" customHeight="true" outlineLevel="0" collapsed="false">
      <c r="A458" s="10" t="n">
        <f aca="false">'Solutions&amp;Grade'!G459</f>
        <v>137.1</v>
      </c>
      <c r="B458" s="10" t="n">
        <f aca="false">'Solutions&amp;Grade'!H459</f>
        <v>44.1817437050674</v>
      </c>
      <c r="C458" s="13" t="n">
        <f aca="false">L$2*A458+L$3</f>
        <v>37.0278818006704</v>
      </c>
      <c r="D458" s="10" t="n">
        <f aca="false">ABS((B458-C458)/_xlfn.STDEV.S(B:B))</f>
        <v>0.14810839212588</v>
      </c>
      <c r="E458" s="10" t="str">
        <f aca="false">IF(D458&gt;L$5,"Outlier","")</f>
        <v/>
      </c>
      <c r="F458" s="10" t="n">
        <f aca="false">'Solutions&amp;Grade'!H459</f>
        <v>44.1817437050674</v>
      </c>
    </row>
    <row r="459" customFormat="false" ht="12.75" hidden="false" customHeight="true" outlineLevel="0" collapsed="false">
      <c r="A459" s="10" t="n">
        <f aca="false">'Solutions&amp;Grade'!G460</f>
        <v>137.4</v>
      </c>
      <c r="B459" s="10" t="n">
        <f aca="false">'Solutions&amp;Grade'!H460</f>
        <v>41.9798425115544</v>
      </c>
      <c r="C459" s="13" t="n">
        <f aca="false">L$2*A459+L$3</f>
        <v>37.1013642670171</v>
      </c>
      <c r="D459" s="10" t="n">
        <f aca="false">ABS((B459-C459)/_xlfn.STDEV.S(B:B))</f>
        <v>0.101000491549243</v>
      </c>
      <c r="E459" s="10" t="str">
        <f aca="false">IF(D459&gt;L$5,"Outlier","")</f>
        <v/>
      </c>
      <c r="F459" s="10" t="n">
        <f aca="false">'Solutions&amp;Grade'!H460</f>
        <v>41.9798425115544</v>
      </c>
    </row>
    <row r="460" customFormat="false" ht="12.75" hidden="false" customHeight="true" outlineLevel="0" collapsed="false">
      <c r="A460" s="10" t="n">
        <f aca="false">'Solutions&amp;Grade'!G461</f>
        <v>137.7</v>
      </c>
      <c r="B460" s="10" t="n">
        <f aca="false">'Solutions&amp;Grade'!H461</f>
        <v>38.7239918225824</v>
      </c>
      <c r="C460" s="13" t="n">
        <f aca="false">L$2*A460+L$3</f>
        <v>37.1748467333639</v>
      </c>
      <c r="D460" s="10" t="n">
        <f aca="false">ABS((B460-C460)/_xlfn.STDEV.S(B:B))</f>
        <v>0.0320723815192514</v>
      </c>
      <c r="E460" s="10" t="str">
        <f aca="false">IF(D460&gt;L$5,"Outlier","")</f>
        <v/>
      </c>
      <c r="F460" s="10" t="n">
        <f aca="false">'Solutions&amp;Grade'!H461</f>
        <v>38.7239918225824</v>
      </c>
    </row>
    <row r="461" customFormat="false" ht="12.75" hidden="false" customHeight="true" outlineLevel="0" collapsed="false">
      <c r="A461" s="10" t="n">
        <f aca="false">'Solutions&amp;Grade'!G462</f>
        <v>138</v>
      </c>
      <c r="B461" s="10" t="n">
        <f aca="false">'Solutions&amp;Grade'!H462</f>
        <v>41.8593775062841</v>
      </c>
      <c r="C461" s="13" t="n">
        <f aca="false">L$2*A461+L$3</f>
        <v>37.2483291997106</v>
      </c>
      <c r="D461" s="10" t="n">
        <f aca="false">ABS((B461-C461)/_xlfn.STDEV.S(B:B))</f>
        <v>0.0954638151851389</v>
      </c>
      <c r="E461" s="10" t="str">
        <f aca="false">IF(D461&gt;L$5,"Outlier","")</f>
        <v/>
      </c>
      <c r="F461" s="10" t="n">
        <f aca="false">'Solutions&amp;Grade'!H462</f>
        <v>41.8593775062841</v>
      </c>
    </row>
    <row r="462" customFormat="false" ht="12.75" hidden="false" customHeight="true" outlineLevel="0" collapsed="false">
      <c r="A462" s="10" t="n">
        <f aca="false">'Solutions&amp;Grade'!G463</f>
        <v>138.3</v>
      </c>
      <c r="B462" s="10" t="n">
        <f aca="false">'Solutions&amp;Grade'!H463</f>
        <v>30.2361743650157</v>
      </c>
      <c r="C462" s="13" t="n">
        <f aca="false">L$2*A462+L$3</f>
        <v>37.3218116660574</v>
      </c>
      <c r="D462" s="10" t="n">
        <f aca="false">ABS((B462-C462)/_xlfn.STDEV.S(B:B))</f>
        <v>0.146695919192879</v>
      </c>
      <c r="E462" s="10" t="str">
        <f aca="false">IF(D462&gt;L$5,"Outlier","")</f>
        <v/>
      </c>
      <c r="F462" s="10" t="n">
        <f aca="false">'Solutions&amp;Grade'!H463</f>
        <v>30.2361743650157</v>
      </c>
    </row>
    <row r="463" customFormat="false" ht="12.75" hidden="false" customHeight="true" outlineLevel="0" collapsed="false">
      <c r="A463" s="10" t="n">
        <f aca="false">'Solutions&amp;Grade'!G464</f>
        <v>138.6</v>
      </c>
      <c r="B463" s="10" t="n">
        <f aca="false">'Solutions&amp;Grade'!H464</f>
        <v>67.0688527434508</v>
      </c>
      <c r="C463" s="13" t="n">
        <f aca="false">L$2*A463+L$3</f>
        <v>37.3952941324041</v>
      </c>
      <c r="D463" s="10" t="n">
        <f aca="false">ABS((B463-C463)/_xlfn.STDEV.S(B:B))</f>
        <v>0.61433993460706</v>
      </c>
      <c r="E463" s="10" t="str">
        <f aca="false">IF(D463&gt;L$5,"Outlier","")</f>
        <v/>
      </c>
      <c r="F463" s="10" t="n">
        <f aca="false">'Solutions&amp;Grade'!H464</f>
        <v>67.0688527434508</v>
      </c>
    </row>
    <row r="464" customFormat="false" ht="12.75" hidden="false" customHeight="true" outlineLevel="0" collapsed="false">
      <c r="A464" s="10" t="n">
        <f aca="false">'Solutions&amp;Grade'!G465</f>
        <v>138.9</v>
      </c>
      <c r="B464" s="10" t="n">
        <f aca="false">'Solutions&amp;Grade'!H465</f>
        <v>21.9057107467095</v>
      </c>
      <c r="C464" s="13" t="n">
        <f aca="false">L$2*A464+L$3</f>
        <v>37.4687765987508</v>
      </c>
      <c r="D464" s="10" t="n">
        <f aca="false">ABS((B464-C464)/_xlfn.STDEV.S(B:B))</f>
        <v>0.322206479618832</v>
      </c>
      <c r="E464" s="10" t="str">
        <f aca="false">IF(D464&gt;L$5,"Outlier","")</f>
        <v/>
      </c>
      <c r="F464" s="10" t="n">
        <f aca="false">'Solutions&amp;Grade'!H465</f>
        <v>21.9057107467095</v>
      </c>
    </row>
    <row r="465" customFormat="false" ht="12.75" hidden="false" customHeight="true" outlineLevel="0" collapsed="false">
      <c r="A465" s="10" t="n">
        <f aca="false">'Solutions&amp;Grade'!G466</f>
        <v>139.2</v>
      </c>
      <c r="B465" s="10" t="n">
        <f aca="false">'Solutions&amp;Grade'!H466</f>
        <v>38.9027360165123</v>
      </c>
      <c r="C465" s="13" t="n">
        <f aca="false">L$2*A465+L$3</f>
        <v>37.5422590650976</v>
      </c>
      <c r="D465" s="10" t="n">
        <f aca="false">ABS((B465-C465)/_xlfn.STDEV.S(B:B))</f>
        <v>0.0281663326034445</v>
      </c>
      <c r="E465" s="10" t="str">
        <f aca="false">IF(D465&gt;L$5,"Outlier","")</f>
        <v/>
      </c>
      <c r="F465" s="10" t="n">
        <f aca="false">'Solutions&amp;Grade'!H466</f>
        <v>38.9027360165123</v>
      </c>
    </row>
    <row r="466" customFormat="false" ht="12.75" hidden="false" customHeight="true" outlineLevel="0" collapsed="false">
      <c r="A466" s="10" t="n">
        <f aca="false">'Solutions&amp;Grade'!G467</f>
        <v>139.5</v>
      </c>
      <c r="B466" s="10" t="n">
        <f aca="false">'Solutions&amp;Grade'!H467</f>
        <v>40.90726897517</v>
      </c>
      <c r="C466" s="13" t="n">
        <f aca="false">L$2*A466+L$3</f>
        <v>37.6157415314443</v>
      </c>
      <c r="D466" s="10" t="n">
        <f aca="false">ABS((B466-C466)/_xlfn.STDEV.S(B:B))</f>
        <v>0.068145407871067</v>
      </c>
      <c r="E466" s="10" t="str">
        <f aca="false">IF(D466&gt;L$5,"Outlier","")</f>
        <v/>
      </c>
      <c r="F466" s="10" t="n">
        <f aca="false">'Solutions&amp;Grade'!H467</f>
        <v>40.90726897517</v>
      </c>
    </row>
    <row r="467" customFormat="false" ht="12.75" hidden="false" customHeight="true" outlineLevel="0" collapsed="false">
      <c r="A467" s="10" t="n">
        <f aca="false">'Solutions&amp;Grade'!G468</f>
        <v>139.8</v>
      </c>
      <c r="B467" s="10" t="n">
        <f aca="false">'Solutions&amp;Grade'!H468</f>
        <v>60.5153762393289</v>
      </c>
      <c r="C467" s="13" t="n">
        <f aca="false">L$2*A467+L$3</f>
        <v>37.689223997791</v>
      </c>
      <c r="D467" s="10" t="n">
        <f aca="false">ABS((B467-C467)/_xlfn.STDEV.S(B:B))</f>
        <v>0.47257617662941</v>
      </c>
      <c r="E467" s="10" t="str">
        <f aca="false">IF(D467&gt;L$5,"Outlier","")</f>
        <v/>
      </c>
      <c r="F467" s="10" t="n">
        <f aca="false">'Solutions&amp;Grade'!H468</f>
        <v>60.5153762393289</v>
      </c>
    </row>
    <row r="468" customFormat="false" ht="12.75" hidden="false" customHeight="true" outlineLevel="0" collapsed="false">
      <c r="A468" s="10" t="n">
        <f aca="false">'Solutions&amp;Grade'!G469</f>
        <v>140.1</v>
      </c>
      <c r="B468" s="10" t="n">
        <f aca="false">'Solutions&amp;Grade'!H469</f>
        <v>28.7473619199053</v>
      </c>
      <c r="C468" s="13" t="n">
        <f aca="false">L$2*A468+L$3</f>
        <v>37.7627064641378</v>
      </c>
      <c r="D468" s="10" t="n">
        <f aca="false">ABS((B468-C468)/_xlfn.STDEV.S(B:B))</f>
        <v>0.186647184800479</v>
      </c>
      <c r="E468" s="10" t="str">
        <f aca="false">IF(D468&gt;L$5,"Outlier","")</f>
        <v/>
      </c>
      <c r="F468" s="10" t="n">
        <f aca="false">'Solutions&amp;Grade'!H469</f>
        <v>28.7473619199053</v>
      </c>
    </row>
    <row r="469" customFormat="false" ht="12.75" hidden="false" customHeight="true" outlineLevel="0" collapsed="false">
      <c r="A469" s="10" t="n">
        <f aca="false">'Solutions&amp;Grade'!G470</f>
        <v>140.4</v>
      </c>
      <c r="B469" s="10" t="n">
        <f aca="false">'Solutions&amp;Grade'!H470</f>
        <v>44.4906262091087</v>
      </c>
      <c r="C469" s="13" t="n">
        <f aca="false">L$2*A469+L$3</f>
        <v>37.8361889304845</v>
      </c>
      <c r="D469" s="10" t="n">
        <f aca="false">ABS((B469-C469)/_xlfn.STDEV.S(B:B))</f>
        <v>0.137768665234337</v>
      </c>
      <c r="E469" s="10" t="str">
        <f aca="false">IF(D469&gt;L$5,"Outlier","")</f>
        <v/>
      </c>
      <c r="F469" s="10" t="n">
        <f aca="false">'Solutions&amp;Grade'!H470</f>
        <v>44.4906262091087</v>
      </c>
    </row>
    <row r="470" customFormat="false" ht="12.75" hidden="false" customHeight="true" outlineLevel="0" collapsed="false">
      <c r="A470" s="10" t="n">
        <f aca="false">'Solutions&amp;Grade'!G471</f>
        <v>140.7</v>
      </c>
      <c r="B470" s="10" t="n">
        <f aca="false">'Solutions&amp;Grade'!H471</f>
        <v>57.5631911030646</v>
      </c>
      <c r="C470" s="13" t="n">
        <f aca="false">L$2*A470+L$3</f>
        <v>37.9096713968312</v>
      </c>
      <c r="D470" s="10" t="n">
        <f aca="false">ABS((B470-C470)/_xlfn.STDEV.S(B:B))</f>
        <v>0.406892283105914</v>
      </c>
      <c r="E470" s="10" t="str">
        <f aca="false">IF(D470&gt;L$5,"Outlier","")</f>
        <v/>
      </c>
      <c r="F470" s="10" t="n">
        <f aca="false">'Solutions&amp;Grade'!H471</f>
        <v>57.5631911030646</v>
      </c>
    </row>
    <row r="471" customFormat="false" ht="12.75" hidden="false" customHeight="true" outlineLevel="0" collapsed="false">
      <c r="A471" s="10" t="n">
        <f aca="false">'Solutions&amp;Grade'!G472</f>
        <v>141</v>
      </c>
      <c r="B471" s="10" t="n">
        <f aca="false">'Solutions&amp;Grade'!H472</f>
        <v>58.7685880621554</v>
      </c>
      <c r="C471" s="13" t="n">
        <f aca="false">L$2*A471+L$3</f>
        <v>37.983153863178</v>
      </c>
      <c r="D471" s="10" t="n">
        <f aca="false">ABS((B471-C471)/_xlfn.STDEV.S(B:B))</f>
        <v>0.430326623576096</v>
      </c>
      <c r="E471" s="10" t="str">
        <f aca="false">IF(D471&gt;L$5,"Outlier","")</f>
        <v/>
      </c>
      <c r="F471" s="10" t="n">
        <f aca="false">'Solutions&amp;Grade'!H472</f>
        <v>58.7685880621554</v>
      </c>
    </row>
    <row r="472" customFormat="false" ht="12.75" hidden="false" customHeight="true" outlineLevel="0" collapsed="false">
      <c r="A472" s="10" t="n">
        <f aca="false">'Solutions&amp;Grade'!G473</f>
        <v>141.3</v>
      </c>
      <c r="B472" s="10" t="n">
        <f aca="false">'Solutions&amp;Grade'!H473</f>
        <v>61.2607815974563</v>
      </c>
      <c r="C472" s="13" t="n">
        <f aca="false">L$2*A472+L$3</f>
        <v>38.0566363295247</v>
      </c>
      <c r="D472" s="10" t="n">
        <f aca="false">ABS((B472-C472)/_xlfn.STDEV.S(B:B))</f>
        <v>0.480401871355158</v>
      </c>
      <c r="E472" s="10" t="str">
        <f aca="false">IF(D472&gt;L$5,"Outlier","")</f>
        <v/>
      </c>
      <c r="F472" s="10" t="n">
        <f aca="false">'Solutions&amp;Grade'!H473</f>
        <v>61.2607815974563</v>
      </c>
    </row>
    <row r="473" customFormat="false" ht="12.75" hidden="false" customHeight="true" outlineLevel="0" collapsed="false">
      <c r="A473" s="10" t="n">
        <f aca="false">'Solutions&amp;Grade'!G474</f>
        <v>141.6</v>
      </c>
      <c r="B473" s="10" t="n">
        <f aca="false">'Solutions&amp;Grade'!H474</f>
        <v>42.3454711324369</v>
      </c>
      <c r="C473" s="13" t="n">
        <f aca="false">L$2*A473+L$3</f>
        <v>38.1301187958714</v>
      </c>
      <c r="D473" s="10" t="n">
        <f aca="false">ABS((B473-C473)/_xlfn.STDEV.S(B:B))</f>
        <v>0.0872716114954703</v>
      </c>
      <c r="E473" s="10" t="str">
        <f aca="false">IF(D473&gt;L$5,"Outlier","")</f>
        <v/>
      </c>
      <c r="F473" s="10" t="n">
        <f aca="false">'Solutions&amp;Grade'!H474</f>
        <v>42.3454711324369</v>
      </c>
    </row>
    <row r="474" customFormat="false" ht="12.75" hidden="false" customHeight="true" outlineLevel="0" collapsed="false">
      <c r="A474" s="10" t="n">
        <f aca="false">'Solutions&amp;Grade'!G475</f>
        <v>141.9</v>
      </c>
      <c r="B474" s="10" t="n">
        <f aca="false">'Solutions&amp;Grade'!H475</f>
        <v>46.5333419090581</v>
      </c>
      <c r="C474" s="13" t="n">
        <f aca="false">L$2*A474+L$3</f>
        <v>38.2036012622182</v>
      </c>
      <c r="D474" s="10" t="n">
        <f aca="false">ABS((B474-C474)/_xlfn.STDEV.S(B:B))</f>
        <v>0.172452936681762</v>
      </c>
      <c r="E474" s="10" t="str">
        <f aca="false">IF(D474&gt;L$5,"Outlier","")</f>
        <v/>
      </c>
      <c r="F474" s="10" t="n">
        <f aca="false">'Solutions&amp;Grade'!H475</f>
        <v>46.5333419090581</v>
      </c>
    </row>
    <row r="475" customFormat="false" ht="12.75" hidden="false" customHeight="true" outlineLevel="0" collapsed="false">
      <c r="A475" s="10" t="n">
        <f aca="false">'Solutions&amp;Grade'!G476</f>
        <v>142.2</v>
      </c>
      <c r="B475" s="10" t="n">
        <f aca="false">'Solutions&amp;Grade'!H476</f>
        <v>41.9823351845033</v>
      </c>
      <c r="C475" s="13" t="n">
        <f aca="false">L$2*A475+L$3</f>
        <v>38.2770837285649</v>
      </c>
      <c r="D475" s="10" t="n">
        <f aca="false">ABS((B475-C475)/_xlfn.STDEV.S(B:B))</f>
        <v>0.0767108511311648</v>
      </c>
      <c r="E475" s="10" t="str">
        <f aca="false">IF(D475&gt;L$5,"Outlier","")</f>
        <v/>
      </c>
      <c r="F475" s="10" t="n">
        <f aca="false">'Solutions&amp;Grade'!H476</f>
        <v>41.9823351845033</v>
      </c>
    </row>
    <row r="476" customFormat="false" ht="12.75" hidden="false" customHeight="true" outlineLevel="0" collapsed="false">
      <c r="A476" s="10" t="n">
        <f aca="false">'Solutions&amp;Grade'!G477</f>
        <v>142.5</v>
      </c>
      <c r="B476" s="10" t="n">
        <f aca="false">'Solutions&amp;Grade'!H477</f>
        <v>36.8296139414881</v>
      </c>
      <c r="C476" s="13" t="n">
        <f aca="false">L$2*A476+L$3</f>
        <v>38.3505661949117</v>
      </c>
      <c r="D476" s="10" t="n">
        <f aca="false">ABS((B476-C476)/_xlfn.STDEV.S(B:B))</f>
        <v>0.0314886974008181</v>
      </c>
      <c r="E476" s="10" t="str">
        <f aca="false">IF(D476&gt;L$5,"Outlier","")</f>
        <v/>
      </c>
      <c r="F476" s="10" t="n">
        <f aca="false">'Solutions&amp;Grade'!H477</f>
        <v>36.8296139414881</v>
      </c>
    </row>
    <row r="477" customFormat="false" ht="12.75" hidden="false" customHeight="true" outlineLevel="0" collapsed="false">
      <c r="A477" s="10" t="n">
        <f aca="false">'Solutions&amp;Grade'!G478</f>
        <v>142.8</v>
      </c>
      <c r="B477" s="10" t="n">
        <f aca="false">'Solutions&amp;Grade'!H478</f>
        <v>24.478451261632</v>
      </c>
      <c r="C477" s="13" t="n">
        <f aca="false">L$2*A477+L$3</f>
        <v>38.4240486612584</v>
      </c>
      <c r="D477" s="10" t="n">
        <f aca="false">ABS((B477-C477)/_xlfn.STDEV.S(B:B))</f>
        <v>0.28871958051413</v>
      </c>
      <c r="E477" s="10" t="str">
        <f aca="false">IF(D477&gt;L$5,"Outlier","")</f>
        <v/>
      </c>
      <c r="F477" s="10" t="n">
        <f aca="false">'Solutions&amp;Grade'!H478</f>
        <v>24.478451261632</v>
      </c>
    </row>
    <row r="478" customFormat="false" ht="12.75" hidden="false" customHeight="true" outlineLevel="0" collapsed="false">
      <c r="A478" s="10" t="n">
        <f aca="false">'Solutions&amp;Grade'!G479</f>
        <v>143.1</v>
      </c>
      <c r="B478" s="10" t="n">
        <f aca="false">'Solutions&amp;Grade'!H479</f>
        <v>28.9041788792253</v>
      </c>
      <c r="C478" s="13" t="n">
        <f aca="false">L$2*A478+L$3</f>
        <v>38.4975311276051</v>
      </c>
      <c r="D478" s="10" t="n">
        <f aca="false">ABS((B478-C478)/_xlfn.STDEV.S(B:B))</f>
        <v>0.198613839013502</v>
      </c>
      <c r="E478" s="10" t="str">
        <f aca="false">IF(D478&gt;L$5,"Outlier","")</f>
        <v/>
      </c>
      <c r="F478" s="10" t="n">
        <f aca="false">'Solutions&amp;Grade'!H479</f>
        <v>28.9041788792253</v>
      </c>
    </row>
    <row r="479" customFormat="false" ht="12.75" hidden="false" customHeight="true" outlineLevel="0" collapsed="false">
      <c r="A479" s="10" t="n">
        <f aca="false">'Solutions&amp;Grade'!G480</f>
        <v>143.4</v>
      </c>
      <c r="B479" s="10" t="n">
        <f aca="false">'Solutions&amp;Grade'!H480</f>
        <v>54.0933989133467</v>
      </c>
      <c r="C479" s="13" t="n">
        <f aca="false">L$2*A479+L$3</f>
        <v>38.5710135939519</v>
      </c>
      <c r="D479" s="10" t="n">
        <f aca="false">ABS((B479-C479)/_xlfn.STDEV.S(B:B))</f>
        <v>0.321364259240298</v>
      </c>
      <c r="E479" s="10" t="str">
        <f aca="false">IF(D479&gt;L$5,"Outlier","")</f>
        <v/>
      </c>
      <c r="F479" s="10" t="n">
        <f aca="false">'Solutions&amp;Grade'!H480</f>
        <v>54.0933989133467</v>
      </c>
    </row>
    <row r="480" customFormat="false" ht="12.75" hidden="false" customHeight="true" outlineLevel="0" collapsed="false">
      <c r="A480" s="10" t="n">
        <f aca="false">'Solutions&amp;Grade'!G481</f>
        <v>143.7</v>
      </c>
      <c r="B480" s="10" t="n">
        <f aca="false">'Solutions&amp;Grade'!H481</f>
        <v>46.7180792209497</v>
      </c>
      <c r="C480" s="13" t="n">
        <f aca="false">L$2*A480+L$3</f>
        <v>38.6444960602986</v>
      </c>
      <c r="D480" s="10" t="n">
        <f aca="false">ABS((B480-C480)/_xlfn.STDEV.S(B:B))</f>
        <v>0.167149637021041</v>
      </c>
      <c r="E480" s="10" t="str">
        <f aca="false">IF(D480&gt;L$5,"Outlier","")</f>
        <v/>
      </c>
      <c r="F480" s="10" t="n">
        <f aca="false">'Solutions&amp;Grade'!H481</f>
        <v>46.7180792209497</v>
      </c>
    </row>
    <row r="481" customFormat="false" ht="12.75" hidden="false" customHeight="true" outlineLevel="0" collapsed="false">
      <c r="A481" s="10" t="n">
        <f aca="false">'Solutions&amp;Grade'!G482</f>
        <v>144</v>
      </c>
      <c r="B481" s="10" t="n">
        <f aca="false">'Solutions&amp;Grade'!H482</f>
        <v>29.7029425788419</v>
      </c>
      <c r="C481" s="13" t="n">
        <f aca="false">L$2*A481+L$3</f>
        <v>38.7179785266453</v>
      </c>
      <c r="D481" s="10" t="n">
        <f aca="false">ABS((B481-C481)/_xlfn.STDEV.S(B:B))</f>
        <v>0.186640795842804</v>
      </c>
      <c r="E481" s="10" t="str">
        <f aca="false">IF(D481&gt;L$5,"Outlier","")</f>
        <v/>
      </c>
      <c r="F481" s="10" t="n">
        <f aca="false">'Solutions&amp;Grade'!H482</f>
        <v>29.7029425788419</v>
      </c>
    </row>
    <row r="482" customFormat="false" ht="12.75" hidden="false" customHeight="true" outlineLevel="0" collapsed="false">
      <c r="A482" s="10" t="n">
        <f aca="false">'Solutions&amp;Grade'!G483</f>
        <v>144.3</v>
      </c>
      <c r="B482" s="10" t="n">
        <f aca="false">'Solutions&amp;Grade'!H483</f>
        <v>50.4820875691386</v>
      </c>
      <c r="C482" s="13" t="n">
        <f aca="false">L$2*A482+L$3</f>
        <v>38.7914609929921</v>
      </c>
      <c r="D482" s="10" t="n">
        <f aca="false">ABS((B482-C482)/_xlfn.STDEV.S(B:B))</f>
        <v>0.24203429256482</v>
      </c>
      <c r="E482" s="10" t="str">
        <f aca="false">IF(D482&gt;L$5,"Outlier","")</f>
        <v/>
      </c>
      <c r="F482" s="10" t="n">
        <f aca="false">'Solutions&amp;Grade'!H483</f>
        <v>50.4820875691386</v>
      </c>
    </row>
    <row r="483" customFormat="false" ht="12.75" hidden="false" customHeight="true" outlineLevel="0" collapsed="false">
      <c r="A483" s="10" t="n">
        <f aca="false">'Solutions&amp;Grade'!G484</f>
        <v>144.6</v>
      </c>
      <c r="B483" s="10" t="n">
        <f aca="false">'Solutions&amp;Grade'!H484</f>
        <v>41.5768952260468</v>
      </c>
      <c r="C483" s="13" t="n">
        <f aca="false">L$2*A483+L$3</f>
        <v>38.8649434593388</v>
      </c>
      <c r="D483" s="10" t="n">
        <f aca="false">ABS((B483-C483)/_xlfn.STDEV.S(B:B))</f>
        <v>0.0561462914797369</v>
      </c>
      <c r="E483" s="10" t="str">
        <f aca="false">IF(D483&gt;L$5,"Outlier","")</f>
        <v/>
      </c>
      <c r="F483" s="10" t="n">
        <f aca="false">'Solutions&amp;Grade'!H484</f>
        <v>41.5768952260468</v>
      </c>
    </row>
    <row r="484" customFormat="false" ht="12.75" hidden="false" customHeight="true" outlineLevel="0" collapsed="false">
      <c r="A484" s="10" t="n">
        <f aca="false">'Solutions&amp;Grade'!G485</f>
        <v>144.9</v>
      </c>
      <c r="B484" s="10" t="n">
        <f aca="false">'Solutions&amp;Grade'!H485</f>
        <v>31.036977987592</v>
      </c>
      <c r="C484" s="13" t="n">
        <f aca="false">L$2*A484+L$3</f>
        <v>38.9384259256855</v>
      </c>
      <c r="D484" s="10" t="n">
        <f aca="false">ABS((B484-C484)/_xlfn.STDEV.S(B:B))</f>
        <v>0.163585873646526</v>
      </c>
      <c r="E484" s="10" t="str">
        <f aca="false">IF(D484&gt;L$5,"Outlier","")</f>
        <v/>
      </c>
      <c r="F484" s="10" t="n">
        <f aca="false">'Solutions&amp;Grade'!H485</f>
        <v>31.036977987592</v>
      </c>
    </row>
    <row r="485" customFormat="false" ht="12.75" hidden="false" customHeight="true" outlineLevel="0" collapsed="false">
      <c r="A485" s="10" t="n">
        <f aca="false">'Solutions&amp;Grade'!G486</f>
        <v>145.2</v>
      </c>
      <c r="B485" s="10" t="n">
        <f aca="false">'Solutions&amp;Grade'!H486</f>
        <v>31.7383935948223</v>
      </c>
      <c r="C485" s="13" t="n">
        <f aca="false">L$2*A485+L$3</f>
        <v>39.0119083920323</v>
      </c>
      <c r="D485" s="10" t="n">
        <f aca="false">ABS((B485-C485)/_xlfn.STDEV.S(B:B))</f>
        <v>0.150585599235071</v>
      </c>
      <c r="E485" s="10" t="str">
        <f aca="false">IF(D485&gt;L$5,"Outlier","")</f>
        <v/>
      </c>
      <c r="F485" s="10" t="n">
        <f aca="false">'Solutions&amp;Grade'!H486</f>
        <v>31.7383935948223</v>
      </c>
    </row>
    <row r="486" customFormat="false" ht="12.75" hidden="false" customHeight="true" outlineLevel="0" collapsed="false">
      <c r="A486" s="10" t="n">
        <f aca="false">'Solutions&amp;Grade'!G487</f>
        <v>145.5</v>
      </c>
      <c r="B486" s="10" t="n">
        <f aca="false">'Solutions&amp;Grade'!H487</f>
        <v>18.4863420861453</v>
      </c>
      <c r="C486" s="13" t="n">
        <f aca="false">L$2*A486+L$3</f>
        <v>39.085390858379</v>
      </c>
      <c r="D486" s="10" t="n">
        <f aca="false">ABS((B486-C486)/_xlfn.STDEV.S(B:B))</f>
        <v>0.42646783426207</v>
      </c>
      <c r="E486" s="10" t="str">
        <f aca="false">IF(D486&gt;L$5,"Outlier","")</f>
        <v/>
      </c>
      <c r="F486" s="10" t="n">
        <f aca="false">'Solutions&amp;Grade'!H487</f>
        <v>18.4863420861453</v>
      </c>
    </row>
    <row r="487" customFormat="false" ht="12.75" hidden="false" customHeight="true" outlineLevel="0" collapsed="false">
      <c r="A487" s="10" t="n">
        <f aca="false">'Solutions&amp;Grade'!G488</f>
        <v>145.8</v>
      </c>
      <c r="B487" s="10" t="n">
        <f aca="false">'Solutions&amp;Grade'!H488</f>
        <v>61.147248859186</v>
      </c>
      <c r="C487" s="13" t="n">
        <f aca="false">L$2*A487+L$3</f>
        <v>39.1588733247258</v>
      </c>
      <c r="D487" s="10" t="n">
        <f aca="false">ABS((B487-C487)/_xlfn.STDEV.S(B:B))</f>
        <v>0.455231452520392</v>
      </c>
      <c r="E487" s="10" t="str">
        <f aca="false">IF(D487&gt;L$5,"Outlier","")</f>
        <v/>
      </c>
      <c r="F487" s="10" t="n">
        <f aca="false">'Solutions&amp;Grade'!H488</f>
        <v>61.147248859186</v>
      </c>
    </row>
    <row r="488" customFormat="false" ht="12.75" hidden="false" customHeight="true" outlineLevel="0" collapsed="false">
      <c r="A488" s="10" t="n">
        <f aca="false">'Solutions&amp;Grade'!G489</f>
        <v>146.1</v>
      </c>
      <c r="B488" s="10" t="n">
        <f aca="false">'Solutions&amp;Grade'!H489</f>
        <v>29.7602991276086</v>
      </c>
      <c r="C488" s="13" t="n">
        <f aca="false">L$2*A488+L$3</f>
        <v>39.2323557910725</v>
      </c>
      <c r="D488" s="10" t="n">
        <f aca="false">ABS((B488-C488)/_xlfn.STDEV.S(B:B))</f>
        <v>0.196102622792956</v>
      </c>
      <c r="E488" s="10" t="str">
        <f aca="false">IF(D488&gt;L$5,"Outlier","")</f>
        <v/>
      </c>
      <c r="F488" s="10" t="n">
        <f aca="false">'Solutions&amp;Grade'!H489</f>
        <v>29.7602991276086</v>
      </c>
    </row>
    <row r="489" customFormat="false" ht="12.75" hidden="false" customHeight="true" outlineLevel="0" collapsed="false">
      <c r="A489" s="10" t="n">
        <f aca="false">'Solutions&amp;Grade'!G490</f>
        <v>146.4</v>
      </c>
      <c r="B489" s="10" t="n">
        <f aca="false">'Solutions&amp;Grade'!H490</f>
        <v>31.1949092532279</v>
      </c>
      <c r="C489" s="13" t="n">
        <f aca="false">L$2*A489+L$3</f>
        <v>39.3058382574192</v>
      </c>
      <c r="D489" s="10" t="n">
        <f aca="false">ABS((B489-C489)/_xlfn.STDEV.S(B:B))</f>
        <v>0.167922818403803</v>
      </c>
      <c r="E489" s="10" t="str">
        <f aca="false">IF(D489&gt;L$5,"Outlier","")</f>
        <v/>
      </c>
      <c r="F489" s="10" t="n">
        <f aca="false">'Solutions&amp;Grade'!H490</f>
        <v>31.1949092532279</v>
      </c>
    </row>
    <row r="490" customFormat="false" ht="12.75" hidden="false" customHeight="true" outlineLevel="0" collapsed="false">
      <c r="A490" s="10" t="n">
        <f aca="false">'Solutions&amp;Grade'!G491</f>
        <v>146.7</v>
      </c>
      <c r="B490" s="10" t="n">
        <f aca="false">'Solutions&amp;Grade'!H491</f>
        <v>33.9956478705456</v>
      </c>
      <c r="C490" s="13" t="n">
        <f aca="false">L$2*A490+L$3</f>
        <v>39.379320723766</v>
      </c>
      <c r="D490" s="10" t="n">
        <f aca="false">ABS((B490-C490)/_xlfn.STDEV.S(B:B))</f>
        <v>0.111459676001312</v>
      </c>
      <c r="E490" s="10" t="str">
        <f aca="false">IF(D490&gt;L$5,"Outlier","")</f>
        <v/>
      </c>
      <c r="F490" s="10" t="n">
        <f aca="false">'Solutions&amp;Grade'!H491</f>
        <v>33.9956478705456</v>
      </c>
    </row>
    <row r="491" customFormat="false" ht="12.75" hidden="false" customHeight="true" outlineLevel="0" collapsed="false">
      <c r="A491" s="10" t="n">
        <f aca="false">'Solutions&amp;Grade'!G492</f>
        <v>147</v>
      </c>
      <c r="B491" s="10" t="n">
        <f aca="false">'Solutions&amp;Grade'!H492</f>
        <v>10.4408888126542</v>
      </c>
      <c r="C491" s="13" t="n">
        <f aca="false">L$2*A491+L$3</f>
        <v>39.4528031901127</v>
      </c>
      <c r="D491" s="10" t="n">
        <f aca="false">ABS((B491-C491)/_xlfn.STDEV.S(B:B))</f>
        <v>0.600641730070028</v>
      </c>
      <c r="E491" s="10" t="str">
        <f aca="false">IF(D491&gt;L$5,"Outlier","")</f>
        <v/>
      </c>
      <c r="F491" s="10" t="n">
        <f aca="false">'Solutions&amp;Grade'!H492</f>
        <v>10.4408888126542</v>
      </c>
    </row>
    <row r="492" customFormat="false" ht="12.75" hidden="false" customHeight="true" outlineLevel="0" collapsed="false">
      <c r="A492" s="10" t="n">
        <f aca="false">'Solutions&amp;Grade'!G493</f>
        <v>147.3</v>
      </c>
      <c r="B492" s="10" t="n">
        <f aca="false">'Solutions&amp;Grade'!H493</f>
        <v>38.9260382636467</v>
      </c>
      <c r="C492" s="13" t="n">
        <f aca="false">L$2*A492+L$3</f>
        <v>39.5262856564594</v>
      </c>
      <c r="D492" s="10" t="n">
        <f aca="false">ABS((B492-C492)/_xlfn.STDEV.S(B:B))</f>
        <v>0.01242708867117</v>
      </c>
      <c r="E492" s="10" t="str">
        <f aca="false">IF(D492&gt;L$5,"Outlier","")</f>
        <v/>
      </c>
      <c r="F492" s="10" t="n">
        <f aca="false">'Solutions&amp;Grade'!H493</f>
        <v>38.9260382636467</v>
      </c>
    </row>
    <row r="493" customFormat="false" ht="12.75" hidden="false" customHeight="true" outlineLevel="0" collapsed="false">
      <c r="A493" s="10" t="n">
        <f aca="false">'Solutions&amp;Grade'!G494</f>
        <v>147.6</v>
      </c>
      <c r="B493" s="10" t="n">
        <f aca="false">'Solutions&amp;Grade'!H494</f>
        <v>52.8021433284969</v>
      </c>
      <c r="C493" s="13" t="n">
        <f aca="false">L$2*A493+L$3</f>
        <v>39.5997681228062</v>
      </c>
      <c r="D493" s="10" t="n">
        <f aca="false">ABS((B493-C493)/_xlfn.STDEV.S(B:B))</f>
        <v>0.273332444781412</v>
      </c>
      <c r="E493" s="10" t="str">
        <f aca="false">IF(D493&gt;L$5,"Outlier","")</f>
        <v/>
      </c>
      <c r="F493" s="10" t="n">
        <f aca="false">'Solutions&amp;Grade'!H494</f>
        <v>52.8021433284969</v>
      </c>
    </row>
    <row r="494" customFormat="false" ht="12.75" hidden="false" customHeight="true" outlineLevel="0" collapsed="false">
      <c r="A494" s="10" t="n">
        <f aca="false">'Solutions&amp;Grade'!G495</f>
        <v>147.9</v>
      </c>
      <c r="B494" s="10" t="n">
        <f aca="false">'Solutions&amp;Grade'!H495</f>
        <v>40.1771119065465</v>
      </c>
      <c r="C494" s="13" t="n">
        <f aca="false">L$2*A494+L$3</f>
        <v>39.6732505891529</v>
      </c>
      <c r="D494" s="10" t="n">
        <f aca="false">ABS((B494-C494)/_xlfn.STDEV.S(B:B))</f>
        <v>0.0104315809517827</v>
      </c>
      <c r="E494" s="10" t="str">
        <f aca="false">IF(D494&gt;L$5,"Outlier","")</f>
        <v/>
      </c>
      <c r="F494" s="10" t="n">
        <f aca="false">'Solutions&amp;Grade'!H495</f>
        <v>40.1771119065465</v>
      </c>
    </row>
    <row r="495" customFormat="false" ht="12.75" hidden="false" customHeight="true" outlineLevel="0" collapsed="false">
      <c r="A495" s="10" t="n">
        <f aca="false">'Solutions&amp;Grade'!G496</f>
        <v>148.2</v>
      </c>
      <c r="B495" s="10" t="n">
        <f aca="false">'Solutions&amp;Grade'!H496</f>
        <v>52.3471724739273</v>
      </c>
      <c r="C495" s="13" t="n">
        <f aca="false">L$2*A495+L$3</f>
        <v>39.7467330554996</v>
      </c>
      <c r="D495" s="10" t="n">
        <f aca="false">ABS((B495-C495)/_xlfn.STDEV.S(B:B))</f>
        <v>0.260870400810481</v>
      </c>
      <c r="E495" s="10" t="str">
        <f aca="false">IF(D495&gt;L$5,"Outlier","")</f>
        <v/>
      </c>
      <c r="F495" s="10" t="n">
        <f aca="false">'Solutions&amp;Grade'!H496</f>
        <v>52.3471724739273</v>
      </c>
    </row>
    <row r="496" customFormat="false" ht="12.75" hidden="false" customHeight="true" outlineLevel="0" collapsed="false">
      <c r="A496" s="10" t="n">
        <f aca="false">'Solutions&amp;Grade'!G497</f>
        <v>148.5</v>
      </c>
      <c r="B496" s="10" t="n">
        <f aca="false">'Solutions&amp;Grade'!H497</f>
        <v>41.7590265050936</v>
      </c>
      <c r="C496" s="13" t="n">
        <f aca="false">L$2*A496+L$3</f>
        <v>39.8202155218464</v>
      </c>
      <c r="D496" s="10" t="n">
        <f aca="false">ABS((B496-C496)/_xlfn.STDEV.S(B:B))</f>
        <v>0.0401397428692672</v>
      </c>
      <c r="E496" s="10" t="str">
        <f aca="false">IF(D496&gt;L$5,"Outlier","")</f>
        <v/>
      </c>
      <c r="F496" s="10" t="n">
        <f aca="false">'Solutions&amp;Grade'!H497</f>
        <v>41.7590265050936</v>
      </c>
    </row>
    <row r="497" customFormat="false" ht="12.75" hidden="false" customHeight="true" outlineLevel="0" collapsed="false">
      <c r="A497" s="10" t="n">
        <f aca="false">'Solutions&amp;Grade'!G498</f>
        <v>148.8</v>
      </c>
      <c r="B497" s="10" t="n">
        <f aca="false">'Solutions&amp;Grade'!H498</f>
        <v>46.3540485599179</v>
      </c>
      <c r="C497" s="13" t="n">
        <f aca="false">L$2*A497+L$3</f>
        <v>39.8936979881931</v>
      </c>
      <c r="D497" s="10" t="n">
        <f aca="false">ABS((B497-C497)/_xlfn.STDEV.S(B:B))</f>
        <v>0.133750434175919</v>
      </c>
      <c r="E497" s="10" t="str">
        <f aca="false">IF(D497&gt;L$5,"Outlier","")</f>
        <v/>
      </c>
      <c r="F497" s="10" t="n">
        <f aca="false">'Solutions&amp;Grade'!H498</f>
        <v>46.3540485599179</v>
      </c>
    </row>
    <row r="498" customFormat="false" ht="12.75" hidden="false" customHeight="true" outlineLevel="0" collapsed="false">
      <c r="A498" s="10" t="n">
        <f aca="false">'Solutions&amp;Grade'!G499</f>
        <v>149.1</v>
      </c>
      <c r="B498" s="10" t="n">
        <f aca="false">'Solutions&amp;Grade'!H499</f>
        <v>41.6041720934419</v>
      </c>
      <c r="C498" s="13" t="n">
        <f aca="false">L$2*A498+L$3</f>
        <v>39.9671804545399</v>
      </c>
      <c r="D498" s="10" t="n">
        <f aca="false">ABS((B498-C498)/_xlfn.STDEV.S(B:B))</f>
        <v>0.0338910930629332</v>
      </c>
      <c r="E498" s="10" t="str">
        <f aca="false">IF(D498&gt;L$5,"Outlier","")</f>
        <v/>
      </c>
      <c r="F498" s="10" t="n">
        <f aca="false">'Solutions&amp;Grade'!H499</f>
        <v>41.6041720934419</v>
      </c>
    </row>
    <row r="499" customFormat="false" ht="12.75" hidden="false" customHeight="true" outlineLevel="0" collapsed="false">
      <c r="A499" s="10" t="n">
        <f aca="false">'Solutions&amp;Grade'!G500</f>
        <v>149.4</v>
      </c>
      <c r="B499" s="10" t="n">
        <f aca="false">'Solutions&amp;Grade'!H500</f>
        <v>20.8163380762635</v>
      </c>
      <c r="C499" s="13" t="n">
        <f aca="false">L$2*A499+L$3</f>
        <v>40.0406629208866</v>
      </c>
      <c r="D499" s="10" t="n">
        <f aca="false">ABS((B499-C499)/_xlfn.STDEV.S(B:B))</f>
        <v>0.398006542549095</v>
      </c>
      <c r="E499" s="10" t="str">
        <f aca="false">IF(D499&gt;L$5,"Outlier","")</f>
        <v/>
      </c>
      <c r="F499" s="10" t="n">
        <f aca="false">'Solutions&amp;Grade'!H500</f>
        <v>20.8163380762635</v>
      </c>
    </row>
    <row r="500" customFormat="false" ht="12.75" hidden="false" customHeight="true" outlineLevel="0" collapsed="false">
      <c r="A500" s="10" t="n">
        <f aca="false">'Solutions&amp;Grade'!G501</f>
        <v>149.7</v>
      </c>
      <c r="B500" s="10" t="n">
        <f aca="false">'Solutions&amp;Grade'!H501</f>
        <v>51.6610159588212</v>
      </c>
      <c r="C500" s="13" t="n">
        <f aca="false">L$2*A500+L$3</f>
        <v>40.1141453872333</v>
      </c>
      <c r="D500" s="10" t="n">
        <f aca="false">ABS((B500-C500)/_xlfn.STDEV.S(B:B))</f>
        <v>0.239058072031329</v>
      </c>
      <c r="E500" s="10" t="str">
        <f aca="false">IF(D500&gt;L$5,"Outlier","")</f>
        <v/>
      </c>
      <c r="F500" s="10" t="n">
        <f aca="false">'Solutions&amp;Grade'!H501</f>
        <v>51.6610159588212</v>
      </c>
    </row>
    <row r="501" customFormat="false" ht="12.75" hidden="false" customHeight="true" outlineLevel="0" collapsed="false">
      <c r="A501" s="10" t="n">
        <f aca="false">'Solutions&amp;Grade'!G502</f>
        <v>150</v>
      </c>
      <c r="B501" s="10" t="n">
        <f aca="false">'Solutions&amp;Grade'!H502</f>
        <v>68.2117357382472</v>
      </c>
      <c r="C501" s="13" t="n">
        <f aca="false">L$2*A501+L$3</f>
        <v>40.1876278535801</v>
      </c>
      <c r="D501" s="10" t="n">
        <f aca="false">ABS((B501-C501)/_xlfn.STDEV.S(B:B))</f>
        <v>0.580190897591851</v>
      </c>
      <c r="E501" s="10" t="str">
        <f aca="false">IF(D501&gt;L$5,"Outlier","")</f>
        <v/>
      </c>
      <c r="F501" s="10" t="n">
        <f aca="false">'Solutions&amp;Grade'!H502</f>
        <v>68.2117357382472</v>
      </c>
    </row>
    <row r="502" customFormat="false" ht="12.75" hidden="false" customHeight="true" outlineLevel="0" collapsed="false">
      <c r="A502" s="10" t="n">
        <f aca="false">'Solutions&amp;Grade'!G503</f>
        <v>150.3</v>
      </c>
      <c r="B502" s="10" t="n">
        <f aca="false">'Solutions&amp;Grade'!H503</f>
        <v>34.6987319360728</v>
      </c>
      <c r="C502" s="13" t="n">
        <f aca="false">L$2*A502+L$3</f>
        <v>40.2611103199268</v>
      </c>
      <c r="D502" s="10" t="n">
        <f aca="false">ABS((B502-C502)/_xlfn.STDEV.S(B:B))</f>
        <v>0.115159466290789</v>
      </c>
      <c r="E502" s="10" t="str">
        <f aca="false">IF(D502&gt;L$5,"Outlier","")</f>
        <v/>
      </c>
      <c r="F502" s="10" t="n">
        <f aca="false">'Solutions&amp;Grade'!H503</f>
        <v>34.6987319360728</v>
      </c>
    </row>
    <row r="503" customFormat="false" ht="12.75" hidden="false" customHeight="true" outlineLevel="0" collapsed="false">
      <c r="A503" s="10" t="n">
        <f aca="false">'Solutions&amp;Grade'!G504</f>
        <v>150.6</v>
      </c>
      <c r="B503" s="10" t="n">
        <f aca="false">'Solutions&amp;Grade'!H504</f>
        <v>33.7764710332806</v>
      </c>
      <c r="C503" s="13" t="n">
        <f aca="false">L$2*A503+L$3</f>
        <v>40.3345927862735</v>
      </c>
      <c r="D503" s="10" t="n">
        <f aca="false">ABS((B503-C503)/_xlfn.STDEV.S(B:B))</f>
        <v>0.135774618126825</v>
      </c>
      <c r="E503" s="10" t="str">
        <f aca="false">IF(D503&gt;L$5,"Outlier","")</f>
        <v/>
      </c>
      <c r="F503" s="10" t="n">
        <f aca="false">'Solutions&amp;Grade'!H504</f>
        <v>33.7764710332806</v>
      </c>
    </row>
    <row r="504" customFormat="false" ht="12.75" hidden="false" customHeight="true" outlineLevel="0" collapsed="false">
      <c r="A504" s="10" t="n">
        <f aca="false">'Solutions&amp;Grade'!G505</f>
        <v>150.9</v>
      </c>
      <c r="B504" s="10" t="n">
        <f aca="false">'Solutions&amp;Grade'!H505</f>
        <v>42.9409741199102</v>
      </c>
      <c r="C504" s="13" t="n">
        <f aca="false">L$2*A504+L$3</f>
        <v>40.4080752526203</v>
      </c>
      <c r="D504" s="10" t="n">
        <f aca="false">ABS((B504-C504)/_xlfn.STDEV.S(B:B))</f>
        <v>0.0524393095177302</v>
      </c>
      <c r="E504" s="10" t="str">
        <f aca="false">IF(D504&gt;L$5,"Outlier","")</f>
        <v/>
      </c>
      <c r="F504" s="10" t="n">
        <f aca="false">'Solutions&amp;Grade'!H505</f>
        <v>42.9409741199102</v>
      </c>
    </row>
    <row r="505" customFormat="false" ht="12.75" hidden="false" customHeight="true" outlineLevel="0" collapsed="false">
      <c r="A505" s="10" t="n">
        <f aca="false">'Solutions&amp;Grade'!G506</f>
        <v>151.2</v>
      </c>
      <c r="B505" s="10" t="n">
        <f aca="false">'Solutions&amp;Grade'!H506</f>
        <v>29.2365952065818</v>
      </c>
      <c r="C505" s="13" t="n">
        <f aca="false">L$2*A505+L$3</f>
        <v>40.481557718967</v>
      </c>
      <c r="D505" s="10" t="n">
        <f aca="false">ABS((B505-C505)/_xlfn.STDEV.S(B:B))</f>
        <v>0.232807585536634</v>
      </c>
      <c r="E505" s="10" t="str">
        <f aca="false">IF(D505&gt;L$5,"Outlier","")</f>
        <v/>
      </c>
      <c r="F505" s="10" t="n">
        <f aca="false">'Solutions&amp;Grade'!H506</f>
        <v>29.2365952065818</v>
      </c>
    </row>
    <row r="506" customFormat="false" ht="12.75" hidden="false" customHeight="true" outlineLevel="0" collapsed="false">
      <c r="A506" s="10" t="n">
        <f aca="false">'Solutions&amp;Grade'!G507</f>
        <v>151.5</v>
      </c>
      <c r="B506" s="10" t="n">
        <f aca="false">'Solutions&amp;Grade'!H507</f>
        <v>23.939378477474</v>
      </c>
      <c r="C506" s="13" t="n">
        <f aca="false">L$2*A506+L$3</f>
        <v>40.5550401853137</v>
      </c>
      <c r="D506" s="10" t="n">
        <f aca="false">ABS((B506-C506)/_xlfn.STDEV.S(B:B))</f>
        <v>0.343998664293916</v>
      </c>
      <c r="E506" s="10" t="str">
        <f aca="false">IF(D506&gt;L$5,"Outlier","")</f>
        <v/>
      </c>
      <c r="F506" s="10" t="n">
        <f aca="false">'Solutions&amp;Grade'!H507</f>
        <v>23.939378477474</v>
      </c>
    </row>
    <row r="507" customFormat="false" ht="12.75" hidden="false" customHeight="true" outlineLevel="0" collapsed="false">
      <c r="A507" s="10" t="n">
        <f aca="false">'Solutions&amp;Grade'!G508</f>
        <v>151.8</v>
      </c>
      <c r="B507" s="10" t="n">
        <f aca="false">'Solutions&amp;Grade'!H508</f>
        <v>51.875225856966</v>
      </c>
      <c r="C507" s="13" t="n">
        <f aca="false">L$2*A507+L$3</f>
        <v>40.6285226516605</v>
      </c>
      <c r="D507" s="10" t="n">
        <f aca="false">ABS((B507-C507)/_xlfn.STDEV.S(B:B))</f>
        <v>0.232843623586159</v>
      </c>
      <c r="E507" s="10" t="str">
        <f aca="false">IF(D507&gt;L$5,"Outlier","")</f>
        <v/>
      </c>
      <c r="F507" s="10" t="n">
        <f aca="false">'Solutions&amp;Grade'!H508</f>
        <v>51.875225856966</v>
      </c>
    </row>
    <row r="508" customFormat="false" ht="12.75" hidden="false" customHeight="true" outlineLevel="0" collapsed="false">
      <c r="A508" s="10" t="n">
        <f aca="false">'Solutions&amp;Grade'!G509</f>
        <v>152.1</v>
      </c>
      <c r="B508" s="10" t="n">
        <f aca="false">'Solutions&amp;Grade'!H509</f>
        <v>40.6787572427305</v>
      </c>
      <c r="C508" s="13" t="n">
        <f aca="false">L$2*A508+L$3</f>
        <v>40.7020051180072</v>
      </c>
      <c r="D508" s="10" t="n">
        <f aca="false">ABS((B508-C508)/_xlfn.STDEV.S(B:B))</f>
        <v>0.000481307225886233</v>
      </c>
      <c r="E508" s="10" t="str">
        <f aca="false">IF(D508&gt;L$5,"Outlier","")</f>
        <v/>
      </c>
      <c r="F508" s="10" t="n">
        <f aca="false">'Solutions&amp;Grade'!H509</f>
        <v>40.6787572427305</v>
      </c>
    </row>
    <row r="509" customFormat="false" ht="12.75" hidden="false" customHeight="true" outlineLevel="0" collapsed="false">
      <c r="A509" s="10" t="n">
        <f aca="false">'Solutions&amp;Grade'!G510</f>
        <v>152.4</v>
      </c>
      <c r="B509" s="10" t="n">
        <f aca="false">'Solutions&amp;Grade'!H510</f>
        <v>50.9964500287291</v>
      </c>
      <c r="C509" s="13" t="n">
        <f aca="false">L$2*A509+L$3</f>
        <v>40.775487584354</v>
      </c>
      <c r="D509" s="10" t="n">
        <f aca="false">ABS((B509-C509)/_xlfn.STDEV.S(B:B))</f>
        <v>0.211607427407142</v>
      </c>
      <c r="E509" s="10" t="str">
        <f aca="false">IF(D509&gt;L$5,"Outlier","")</f>
        <v/>
      </c>
      <c r="F509" s="10" t="n">
        <f aca="false">'Solutions&amp;Grade'!H510</f>
        <v>50.9964500287291</v>
      </c>
    </row>
    <row r="510" customFormat="false" ht="12.75" hidden="false" customHeight="true" outlineLevel="0" collapsed="false">
      <c r="A510" s="10" t="n">
        <f aca="false">'Solutions&amp;Grade'!G511</f>
        <v>152.7</v>
      </c>
      <c r="B510" s="10" t="n">
        <f aca="false">'Solutions&amp;Grade'!H511</f>
        <v>38.142066437702</v>
      </c>
      <c r="C510" s="13" t="n">
        <f aca="false">L$2*A510+L$3</f>
        <v>40.8489700507007</v>
      </c>
      <c r="D510" s="10" t="n">
        <f aca="false">ABS((B510-C510)/_xlfn.STDEV.S(B:B))</f>
        <v>0.0560417781498628</v>
      </c>
      <c r="E510" s="10" t="str">
        <f aca="false">IF(D510&gt;L$5,"Outlier","")</f>
        <v/>
      </c>
      <c r="F510" s="10" t="n">
        <f aca="false">'Solutions&amp;Grade'!H511</f>
        <v>38.142066437702</v>
      </c>
    </row>
    <row r="511" customFormat="false" ht="12.75" hidden="false" customHeight="true" outlineLevel="0" collapsed="false">
      <c r="A511" s="10" t="n">
        <f aca="false">'Solutions&amp;Grade'!G512</f>
        <v>153</v>
      </c>
      <c r="B511" s="10" t="n">
        <f aca="false">'Solutions&amp;Grade'!H512</f>
        <v>35.5207526918528</v>
      </c>
      <c r="C511" s="13" t="n">
        <f aca="false">L$2*A511+L$3</f>
        <v>40.9224525170474</v>
      </c>
      <c r="D511" s="10" t="n">
        <f aca="false">ABS((B511-C511)/_xlfn.STDEV.S(B:B))</f>
        <v>0.111832893414464</v>
      </c>
      <c r="E511" s="10" t="str">
        <f aca="false">IF(D511&gt;L$5,"Outlier","")</f>
        <v/>
      </c>
      <c r="F511" s="10" t="n">
        <f aca="false">'Solutions&amp;Grade'!H512</f>
        <v>35.5207526918528</v>
      </c>
    </row>
    <row r="512" customFormat="false" ht="12.75" hidden="false" customHeight="true" outlineLevel="0" collapsed="false">
      <c r="A512" s="10" t="n">
        <f aca="false">'Solutions&amp;Grade'!G513</f>
        <v>153.3</v>
      </c>
      <c r="B512" s="10" t="n">
        <f aca="false">'Solutions&amp;Grade'!H513</f>
        <v>21.7318193500335</v>
      </c>
      <c r="C512" s="13" t="n">
        <f aca="false">L$2*A512+L$3</f>
        <v>40.9959349833942</v>
      </c>
      <c r="D512" s="10" t="n">
        <f aca="false">ABS((B512-C512)/_xlfn.STDEV.S(B:B))</f>
        <v>0.39883034231209</v>
      </c>
      <c r="E512" s="10" t="str">
        <f aca="false">IF(D512&gt;L$5,"Outlier","")</f>
        <v/>
      </c>
      <c r="F512" s="10" t="n">
        <f aca="false">'Solutions&amp;Grade'!H513</f>
        <v>21.7318193500335</v>
      </c>
    </row>
    <row r="513" customFormat="false" ht="12.75" hidden="false" customHeight="true" outlineLevel="0" collapsed="false">
      <c r="A513" s="10" t="n">
        <f aca="false">'Solutions&amp;Grade'!G514</f>
        <v>153.6</v>
      </c>
      <c r="B513" s="10" t="n">
        <f aca="false">'Solutions&amp;Grade'!H514</f>
        <v>30.9907236033448</v>
      </c>
      <c r="C513" s="13" t="n">
        <f aca="false">L$2*A513+L$3</f>
        <v>41.0694174497409</v>
      </c>
      <c r="D513" s="10" t="n">
        <f aca="false">ABS((B513-C513)/_xlfn.STDEV.S(B:B))</f>
        <v>0.20866200106564</v>
      </c>
      <c r="E513" s="10" t="str">
        <f aca="false">IF(D513&gt;L$5,"Outlier","")</f>
        <v/>
      </c>
      <c r="F513" s="10" t="n">
        <f aca="false">'Solutions&amp;Grade'!H514</f>
        <v>30.9907236033448</v>
      </c>
    </row>
    <row r="514" customFormat="false" ht="12.75" hidden="false" customHeight="true" outlineLevel="0" collapsed="false">
      <c r="A514" s="10" t="n">
        <f aca="false">'Solutions&amp;Grade'!G515</f>
        <v>153.9</v>
      </c>
      <c r="B514" s="10" t="n">
        <f aca="false">'Solutions&amp;Grade'!H515</f>
        <v>38.9905326629906</v>
      </c>
      <c r="C514" s="13" t="n">
        <f aca="false">L$2*A514+L$3</f>
        <v>41.1428999160876</v>
      </c>
      <c r="D514" s="10" t="n">
        <f aca="false">ABS((B514-C514)/_xlfn.STDEV.S(B:B))</f>
        <v>0.0445610577029261</v>
      </c>
      <c r="E514" s="10" t="str">
        <f aca="false">IF(D514&gt;L$5,"Outlier","")</f>
        <v/>
      </c>
      <c r="F514" s="10" t="n">
        <f aca="false">'Solutions&amp;Grade'!H515</f>
        <v>38.9905326629906</v>
      </c>
    </row>
    <row r="515" customFormat="false" ht="12.75" hidden="false" customHeight="true" outlineLevel="0" collapsed="false">
      <c r="A515" s="10" t="n">
        <f aca="false">'Solutions&amp;Grade'!G516</f>
        <v>154.2</v>
      </c>
      <c r="B515" s="10" t="n">
        <f aca="false">'Solutions&amp;Grade'!H516</f>
        <v>28.1181969408385</v>
      </c>
      <c r="C515" s="13" t="n">
        <f aca="false">L$2*A515+L$3</f>
        <v>41.2163823824344</v>
      </c>
      <c r="D515" s="10" t="n">
        <f aca="false">ABS((B515-C515)/_xlfn.STDEV.S(B:B))</f>
        <v>0.271175375125569</v>
      </c>
      <c r="E515" s="10" t="str">
        <f aca="false">IF(D515&gt;L$5,"Outlier","")</f>
        <v/>
      </c>
      <c r="F515" s="10" t="n">
        <f aca="false">'Solutions&amp;Grade'!H516</f>
        <v>28.1181969408385</v>
      </c>
    </row>
    <row r="516" customFormat="false" ht="12.75" hidden="false" customHeight="true" outlineLevel="0" collapsed="false">
      <c r="A516" s="10" t="n">
        <f aca="false">'Solutions&amp;Grade'!G517</f>
        <v>154.5</v>
      </c>
      <c r="B516" s="10" t="n">
        <f aca="false">'Solutions&amp;Grade'!H517</f>
        <v>56.8065496552485</v>
      </c>
      <c r="C516" s="13" t="n">
        <f aca="false">L$2*A516+L$3</f>
        <v>41.2898648487811</v>
      </c>
      <c r="D516" s="10" t="n">
        <f aca="false">ABS((B516-C516)/_xlfn.STDEV.S(B:B))</f>
        <v>0.321246239936144</v>
      </c>
      <c r="E516" s="10" t="str">
        <f aca="false">IF(D516&gt;L$5,"Outlier","")</f>
        <v/>
      </c>
      <c r="F516" s="10" t="n">
        <f aca="false">'Solutions&amp;Grade'!H517</f>
        <v>56.8065496552485</v>
      </c>
    </row>
    <row r="517" customFormat="false" ht="12.75" hidden="false" customHeight="true" outlineLevel="0" collapsed="false">
      <c r="A517" s="10" t="n">
        <f aca="false">'Solutions&amp;Grade'!G518</f>
        <v>154.8</v>
      </c>
      <c r="B517" s="10" t="n">
        <f aca="false">'Solutions&amp;Grade'!H518</f>
        <v>62.8921096955404</v>
      </c>
      <c r="C517" s="13" t="n">
        <f aca="false">L$2*A517+L$3</f>
        <v>41.3633473151279</v>
      </c>
      <c r="D517" s="10" t="n">
        <f aca="false">ABS((B517-C517)/_xlfn.STDEV.S(B:B))</f>
        <v>0.445715953597486</v>
      </c>
      <c r="E517" s="10" t="str">
        <f aca="false">IF(D517&gt;L$5,"Outlier","")</f>
        <v/>
      </c>
      <c r="F517" s="10" t="n">
        <f aca="false">'Solutions&amp;Grade'!H518</f>
        <v>62.8921096955404</v>
      </c>
    </row>
    <row r="518" customFormat="false" ht="12.75" hidden="false" customHeight="true" outlineLevel="0" collapsed="false">
      <c r="A518" s="10" t="n">
        <f aca="false">'Solutions&amp;Grade'!G519</f>
        <v>155.1</v>
      </c>
      <c r="B518" s="10" t="n">
        <f aca="false">'Solutions&amp;Grade'!H519</f>
        <v>31.3110437823557</v>
      </c>
      <c r="C518" s="13" t="n">
        <f aca="false">L$2*A518+L$3</f>
        <v>41.4368297814746</v>
      </c>
      <c r="D518" s="10" t="n">
        <f aca="false">ABS((B518-C518)/_xlfn.STDEV.S(B:B))</f>
        <v>0.209636962997353</v>
      </c>
      <c r="E518" s="10" t="str">
        <f aca="false">IF(D518&gt;L$5,"Outlier","")</f>
        <v/>
      </c>
      <c r="F518" s="10" t="n">
        <f aca="false">'Solutions&amp;Grade'!H519</f>
        <v>31.3110437823557</v>
      </c>
    </row>
    <row r="519" customFormat="false" ht="12.75" hidden="false" customHeight="true" outlineLevel="0" collapsed="false">
      <c r="A519" s="10" t="n">
        <f aca="false">'Solutions&amp;Grade'!G520</f>
        <v>155.4</v>
      </c>
      <c r="B519" s="10" t="n">
        <f aca="false">'Solutions&amp;Grade'!H520</f>
        <v>41.3359356841112</v>
      </c>
      <c r="C519" s="13" t="n">
        <f aca="false">L$2*A519+L$3</f>
        <v>41.5103122478213</v>
      </c>
      <c r="D519" s="10" t="n">
        <f aca="false">ABS((B519-C519)/_xlfn.STDEV.S(B:B))</f>
        <v>0.00361016648359804</v>
      </c>
      <c r="E519" s="10" t="str">
        <f aca="false">IF(D519&gt;L$5,"Outlier","")</f>
        <v/>
      </c>
      <c r="F519" s="10" t="n">
        <f aca="false">'Solutions&amp;Grade'!H520</f>
        <v>41.3359356841112</v>
      </c>
    </row>
    <row r="520" customFormat="false" ht="12.75" hidden="false" customHeight="true" outlineLevel="0" collapsed="false">
      <c r="A520" s="10" t="n">
        <f aca="false">'Solutions&amp;Grade'!G521</f>
        <v>155.7</v>
      </c>
      <c r="B520" s="10" t="n">
        <f aca="false">'Solutions&amp;Grade'!H521</f>
        <v>27.0408734570563</v>
      </c>
      <c r="C520" s="13" t="n">
        <f aca="false">L$2*A520+L$3</f>
        <v>41.5837947141681</v>
      </c>
      <c r="D520" s="10" t="n">
        <f aca="false">ABS((B520-C520)/_xlfn.STDEV.S(B:B))</f>
        <v>0.301086142420533</v>
      </c>
      <c r="E520" s="10" t="str">
        <f aca="false">IF(D520&gt;L$5,"Outlier","")</f>
        <v/>
      </c>
      <c r="F520" s="10" t="n">
        <f aca="false">'Solutions&amp;Grade'!H521</f>
        <v>27.0408734570563</v>
      </c>
    </row>
    <row r="521" customFormat="false" ht="12.75" hidden="false" customHeight="true" outlineLevel="0" collapsed="false">
      <c r="A521" s="10" t="n">
        <f aca="false">'Solutions&amp;Grade'!G522</f>
        <v>156</v>
      </c>
      <c r="B521" s="10" t="n">
        <f aca="false">'Solutions&amp;Grade'!H522</f>
        <v>22.6144659780948</v>
      </c>
      <c r="C521" s="13" t="n">
        <f aca="false">L$2*A521+L$3</f>
        <v>41.6572771805148</v>
      </c>
      <c r="D521" s="10" t="n">
        <f aca="false">ABS((B521-C521)/_xlfn.STDEV.S(B:B))</f>
        <v>0.394248615145004</v>
      </c>
      <c r="E521" s="10" t="str">
        <f aca="false">IF(D521&gt;L$5,"Outlier","")</f>
        <v/>
      </c>
      <c r="F521" s="10" t="n">
        <f aca="false">'Solutions&amp;Grade'!H522</f>
        <v>22.6144659780948</v>
      </c>
    </row>
    <row r="522" customFormat="false" ht="12.75" hidden="false" customHeight="true" outlineLevel="0" collapsed="false">
      <c r="A522" s="10" t="n">
        <f aca="false">'Solutions&amp;Grade'!G523</f>
        <v>156.3</v>
      </c>
      <c r="B522" s="10" t="n">
        <f aca="false">'Solutions&amp;Grade'!H523</f>
        <v>36.3817166620961</v>
      </c>
      <c r="C522" s="13" t="n">
        <f aca="false">L$2*A522+L$3</f>
        <v>41.7307596468615</v>
      </c>
      <c r="D522" s="10" t="n">
        <f aca="false">ABS((B522-C522)/_xlfn.STDEV.S(B:B))</f>
        <v>0.110742724205913</v>
      </c>
      <c r="E522" s="10" t="str">
        <f aca="false">IF(D522&gt;L$5,"Outlier","")</f>
        <v/>
      </c>
      <c r="F522" s="10" t="n">
        <f aca="false">'Solutions&amp;Grade'!H523</f>
        <v>36.3817166620961</v>
      </c>
    </row>
    <row r="523" customFormat="false" ht="12.75" hidden="false" customHeight="true" outlineLevel="0" collapsed="false">
      <c r="A523" s="10" t="n">
        <f aca="false">'Solutions&amp;Grade'!G524</f>
        <v>156.6</v>
      </c>
      <c r="B523" s="10" t="n">
        <f aca="false">'Solutions&amp;Grade'!H524</f>
        <v>40.7060881437599</v>
      </c>
      <c r="C523" s="13" t="n">
        <f aca="false">L$2*A523+L$3</f>
        <v>41.8042421132083</v>
      </c>
      <c r="D523" s="10" t="n">
        <f aca="false">ABS((B523-C523)/_xlfn.STDEV.S(B:B))</f>
        <v>0.0227353869693351</v>
      </c>
      <c r="E523" s="10" t="str">
        <f aca="false">IF(D523&gt;L$5,"Outlier","")</f>
        <v/>
      </c>
      <c r="F523" s="10" t="n">
        <f aca="false">'Solutions&amp;Grade'!H524</f>
        <v>40.7060881437599</v>
      </c>
    </row>
    <row r="524" customFormat="false" ht="12.75" hidden="false" customHeight="true" outlineLevel="0" collapsed="false">
      <c r="A524" s="10" t="n">
        <f aca="false">'Solutions&amp;Grade'!G525</f>
        <v>156.9</v>
      </c>
      <c r="B524" s="10" t="n">
        <f aca="false">'Solutions&amp;Grade'!H525</f>
        <v>36.465506926276</v>
      </c>
      <c r="C524" s="13" t="n">
        <f aca="false">L$2*A524+L$3</f>
        <v>41.877724579555</v>
      </c>
      <c r="D524" s="10" t="n">
        <f aca="false">ABS((B524-C524)/_xlfn.STDEV.S(B:B))</f>
        <v>0.112050646933759</v>
      </c>
      <c r="E524" s="10" t="str">
        <f aca="false">IF(D524&gt;L$5,"Outlier","")</f>
        <v/>
      </c>
      <c r="F524" s="10" t="n">
        <f aca="false">'Solutions&amp;Grade'!H525</f>
        <v>36.465506926276</v>
      </c>
    </row>
    <row r="525" customFormat="false" ht="12.75" hidden="false" customHeight="true" outlineLevel="0" collapsed="false">
      <c r="A525" s="10" t="n">
        <f aca="false">'Solutions&amp;Grade'!G526</f>
        <v>157.2</v>
      </c>
      <c r="B525" s="10" t="n">
        <f aca="false">'Solutions&amp;Grade'!H526</f>
        <v>45.4092940624071</v>
      </c>
      <c r="C525" s="13" t="n">
        <f aca="false">L$2*A525+L$3</f>
        <v>41.9512070459017</v>
      </c>
      <c r="D525" s="10" t="n">
        <f aca="false">ABS((B525-C525)/_xlfn.STDEV.S(B:B))</f>
        <v>0.0715937370179305</v>
      </c>
      <c r="E525" s="10" t="str">
        <f aca="false">IF(D525&gt;L$5,"Outlier","")</f>
        <v/>
      </c>
      <c r="F525" s="10" t="n">
        <f aca="false">'Solutions&amp;Grade'!H526</f>
        <v>45.4092940624071</v>
      </c>
    </row>
    <row r="526" customFormat="false" ht="12.75" hidden="false" customHeight="true" outlineLevel="0" collapsed="false">
      <c r="A526" s="10" t="n">
        <f aca="false">'Solutions&amp;Grade'!G527</f>
        <v>157.5</v>
      </c>
      <c r="B526" s="10" t="n">
        <f aca="false">'Solutions&amp;Grade'!H527</f>
        <v>40.4739434349421</v>
      </c>
      <c r="C526" s="13" t="n">
        <f aca="false">L$2*A526+L$3</f>
        <v>42.0246895122485</v>
      </c>
      <c r="D526" s="10" t="n">
        <f aca="false">ABS((B526-C526)/_xlfn.STDEV.S(B:B))</f>
        <v>0.0321055272207862</v>
      </c>
      <c r="E526" s="10" t="str">
        <f aca="false">IF(D526&gt;L$5,"Outlier","")</f>
        <v/>
      </c>
      <c r="F526" s="10" t="n">
        <f aca="false">'Solutions&amp;Grade'!H527</f>
        <v>40.4739434349421</v>
      </c>
    </row>
    <row r="527" customFormat="false" ht="12.75" hidden="false" customHeight="true" outlineLevel="0" collapsed="false">
      <c r="A527" s="10" t="n">
        <f aca="false">'Solutions&amp;Grade'!G528</f>
        <v>157.8</v>
      </c>
      <c r="B527" s="10" t="n">
        <f aca="false">'Solutions&amp;Grade'!H528</f>
        <v>52.1609656084061</v>
      </c>
      <c r="C527" s="13" t="n">
        <f aca="false">L$2*A527+L$3</f>
        <v>42.0981719785952</v>
      </c>
      <c r="D527" s="10" t="n">
        <f aca="false">ABS((B527-C527)/_xlfn.STDEV.S(B:B))</f>
        <v>0.208332814460648</v>
      </c>
      <c r="E527" s="10" t="str">
        <f aca="false">IF(D527&gt;L$5,"Outlier","")</f>
        <v/>
      </c>
      <c r="F527" s="10" t="n">
        <f aca="false">'Solutions&amp;Grade'!H528</f>
        <v>52.1609656084061</v>
      </c>
    </row>
    <row r="528" customFormat="false" ht="12.75" hidden="false" customHeight="true" outlineLevel="0" collapsed="false">
      <c r="A528" s="10" t="n">
        <f aca="false">'Solutions&amp;Grade'!G529</f>
        <v>158.1</v>
      </c>
      <c r="B528" s="10" t="n">
        <f aca="false">'Solutions&amp;Grade'!H529</f>
        <v>54.55996735558</v>
      </c>
      <c r="C528" s="13" t="n">
        <f aca="false">L$2*A528+L$3</f>
        <v>42.171654444942</v>
      </c>
      <c r="D528" s="10" t="n">
        <f aca="false">ABS((B528-C528)/_xlfn.STDEV.S(B:B))</f>
        <v>0.256478686738298</v>
      </c>
      <c r="E528" s="10" t="str">
        <f aca="false">IF(D528&gt;L$5,"Outlier","")</f>
        <v/>
      </c>
      <c r="F528" s="10" t="n">
        <f aca="false">'Solutions&amp;Grade'!H529</f>
        <v>54.55996735558</v>
      </c>
    </row>
    <row r="529" customFormat="false" ht="12.75" hidden="false" customHeight="true" outlineLevel="0" collapsed="false">
      <c r="A529" s="10" t="n">
        <f aca="false">'Solutions&amp;Grade'!G530</f>
        <v>158.4</v>
      </c>
      <c r="B529" s="10" t="n">
        <f aca="false">'Solutions&amp;Grade'!H530</f>
        <v>52.0983441210687</v>
      </c>
      <c r="C529" s="13" t="n">
        <f aca="false">L$2*A529+L$3</f>
        <v>42.2451369112887</v>
      </c>
      <c r="D529" s="10" t="n">
        <f aca="false">ABS((B529-C529)/_xlfn.STDEV.S(B:B))</f>
        <v>0.203993688531601</v>
      </c>
      <c r="E529" s="10" t="str">
        <f aca="false">IF(D529&gt;L$5,"Outlier","")</f>
        <v/>
      </c>
      <c r="F529" s="10" t="n">
        <f aca="false">'Solutions&amp;Grade'!H530</f>
        <v>52.0983441210687</v>
      </c>
    </row>
    <row r="530" customFormat="false" ht="12.75" hidden="false" customHeight="true" outlineLevel="0" collapsed="false">
      <c r="A530" s="10" t="n">
        <f aca="false">'Solutions&amp;Grade'!G531</f>
        <v>158.7</v>
      </c>
      <c r="B530" s="10" t="n">
        <f aca="false">'Solutions&amp;Grade'!H531</f>
        <v>27.6056060097719</v>
      </c>
      <c r="C530" s="13" t="n">
        <f aca="false">L$2*A530+L$3</f>
        <v>42.3186193776354</v>
      </c>
      <c r="D530" s="10" t="n">
        <f aca="false">ABS((B530-C530)/_xlfn.STDEV.S(B:B))</f>
        <v>0.30460760668325</v>
      </c>
      <c r="E530" s="10" t="str">
        <f aca="false">IF(D530&gt;L$5,"Outlier","")</f>
        <v/>
      </c>
      <c r="F530" s="10" t="n">
        <f aca="false">'Solutions&amp;Grade'!H531</f>
        <v>27.6056060097719</v>
      </c>
    </row>
    <row r="531" customFormat="false" ht="12.75" hidden="false" customHeight="true" outlineLevel="0" collapsed="false">
      <c r="A531" s="10" t="n">
        <f aca="false">'Solutions&amp;Grade'!G532</f>
        <v>159</v>
      </c>
      <c r="B531" s="10" t="n">
        <f aca="false">'Solutions&amp;Grade'!H532</f>
        <v>39.6586298100908</v>
      </c>
      <c r="C531" s="13" t="n">
        <f aca="false">L$2*A531+L$3</f>
        <v>42.3921018439822</v>
      </c>
      <c r="D531" s="10" t="n">
        <f aca="false">ABS((B531-C531)/_xlfn.STDEV.S(B:B))</f>
        <v>0.056591831554908</v>
      </c>
      <c r="E531" s="10" t="str">
        <f aca="false">IF(D531&gt;L$5,"Outlier","")</f>
        <v/>
      </c>
      <c r="F531" s="10" t="n">
        <f aca="false">'Solutions&amp;Grade'!H532</f>
        <v>39.6586298100908</v>
      </c>
    </row>
    <row r="532" customFormat="false" ht="12.75" hidden="false" customHeight="true" outlineLevel="0" collapsed="false">
      <c r="A532" s="10" t="n">
        <f aca="false">'Solutions&amp;Grade'!G533</f>
        <v>159.3</v>
      </c>
      <c r="B532" s="10" t="n">
        <f aca="false">'Solutions&amp;Grade'!H533</f>
        <v>59.7790874807611</v>
      </c>
      <c r="C532" s="13" t="n">
        <f aca="false">L$2*A532+L$3</f>
        <v>42.4655843103289</v>
      </c>
      <c r="D532" s="10" t="n">
        <f aca="false">ABS((B532-C532)/_xlfn.STDEV.S(B:B))</f>
        <v>0.358446270127601</v>
      </c>
      <c r="E532" s="10" t="str">
        <f aca="false">IF(D532&gt;L$5,"Outlier","")</f>
        <v/>
      </c>
      <c r="F532" s="10" t="n">
        <f aca="false">'Solutions&amp;Grade'!H533</f>
        <v>59.7790874807611</v>
      </c>
    </row>
    <row r="533" customFormat="false" ht="12.75" hidden="false" customHeight="true" outlineLevel="0" collapsed="false">
      <c r="A533" s="10" t="n">
        <f aca="false">'Solutions&amp;Grade'!G534</f>
        <v>159.6</v>
      </c>
      <c r="B533" s="10" t="n">
        <f aca="false">'Solutions&amp;Grade'!H534</f>
        <v>19.9585974870326</v>
      </c>
      <c r="C533" s="13" t="n">
        <f aca="false">L$2*A533+L$3</f>
        <v>42.5390667766756</v>
      </c>
      <c r="D533" s="10" t="n">
        <f aca="false">ABS((B533-C533)/_xlfn.STDEV.S(B:B))</f>
        <v>0.467489734164604</v>
      </c>
      <c r="E533" s="10" t="str">
        <f aca="false">IF(D533&gt;L$5,"Outlier","")</f>
        <v/>
      </c>
      <c r="F533" s="10" t="n">
        <f aca="false">'Solutions&amp;Grade'!H534</f>
        <v>19.9585974870326</v>
      </c>
    </row>
    <row r="534" customFormat="false" ht="12.75" hidden="false" customHeight="true" outlineLevel="0" collapsed="false">
      <c r="A534" s="10" t="n">
        <f aca="false">'Solutions&amp;Grade'!G535</f>
        <v>159.9</v>
      </c>
      <c r="B534" s="10" t="n">
        <f aca="false">'Solutions&amp;Grade'!H535</f>
        <v>48.07839955194</v>
      </c>
      <c r="C534" s="13" t="n">
        <f aca="false">L$2*A534+L$3</f>
        <v>42.6125492430224</v>
      </c>
      <c r="D534" s="10" t="n">
        <f aca="false">ABS((B534-C534)/_xlfn.STDEV.S(B:B))</f>
        <v>0.113161018715914</v>
      </c>
      <c r="E534" s="10" t="str">
        <f aca="false">IF(D534&gt;L$5,"Outlier","")</f>
        <v/>
      </c>
      <c r="F534" s="10" t="n">
        <f aca="false">'Solutions&amp;Grade'!H535</f>
        <v>48.07839955194</v>
      </c>
    </row>
    <row r="535" customFormat="false" ht="12.75" hidden="false" customHeight="true" outlineLevel="0" collapsed="false">
      <c r="A535" s="10" t="n">
        <f aca="false">'Solutions&amp;Grade'!G536</f>
        <v>160.2</v>
      </c>
      <c r="B535" s="10" t="n">
        <f aca="false">'Solutions&amp;Grade'!H536</f>
        <v>55.3376562550939</v>
      </c>
      <c r="C535" s="13" t="n">
        <f aca="false">L$2*A535+L$3</f>
        <v>42.6860317093691</v>
      </c>
      <c r="D535" s="10" t="n">
        <f aca="false">ABS((B535-C535)/_xlfn.STDEV.S(B:B))</f>
        <v>0.261930100732852</v>
      </c>
      <c r="E535" s="10" t="str">
        <f aca="false">IF(D535&gt;L$5,"Outlier","")</f>
        <v/>
      </c>
      <c r="F535" s="10" t="n">
        <f aca="false">'Solutions&amp;Grade'!H536</f>
        <v>55.3376562550939</v>
      </c>
    </row>
    <row r="536" customFormat="false" ht="12.75" hidden="false" customHeight="true" outlineLevel="0" collapsed="false">
      <c r="A536" s="10" t="n">
        <f aca="false">'Solutions&amp;Grade'!G537</f>
        <v>160.5</v>
      </c>
      <c r="B536" s="10" t="n">
        <f aca="false">'Solutions&amp;Grade'!H537</f>
        <v>43.838144760473</v>
      </c>
      <c r="C536" s="13" t="n">
        <f aca="false">L$2*A536+L$3</f>
        <v>42.7595141757158</v>
      </c>
      <c r="D536" s="10" t="n">
        <f aca="false">ABS((B536-C536)/_xlfn.STDEV.S(B:B))</f>
        <v>0.022331188907629</v>
      </c>
      <c r="E536" s="10" t="str">
        <f aca="false">IF(D536&gt;L$5,"Outlier","")</f>
        <v/>
      </c>
      <c r="F536" s="10" t="n">
        <f aca="false">'Solutions&amp;Grade'!H537</f>
        <v>43.838144760473</v>
      </c>
    </row>
    <row r="537" customFormat="false" ht="12.75" hidden="false" customHeight="true" outlineLevel="0" collapsed="false">
      <c r="A537" s="10" t="n">
        <f aca="false">'Solutions&amp;Grade'!G538</f>
        <v>160.8</v>
      </c>
      <c r="B537" s="10" t="n">
        <f aca="false">'Solutions&amp;Grade'!H538</f>
        <v>18.0357525331336</v>
      </c>
      <c r="C537" s="13" t="n">
        <f aca="false">L$2*A537+L$3</f>
        <v>42.8329966420626</v>
      </c>
      <c r="D537" s="10" t="n">
        <f aca="false">ABS((B537-C537)/_xlfn.STDEV.S(B:B))</f>
        <v>0.513384239618753</v>
      </c>
      <c r="E537" s="10" t="str">
        <f aca="false">IF(D537&gt;L$5,"Outlier","")</f>
        <v/>
      </c>
      <c r="F537" s="10" t="n">
        <f aca="false">'Solutions&amp;Grade'!H538</f>
        <v>18.0357525331336</v>
      </c>
    </row>
    <row r="538" customFormat="false" ht="12.75" hidden="false" customHeight="true" outlineLevel="0" collapsed="false">
      <c r="A538" s="10" t="n">
        <f aca="false">'Solutions&amp;Grade'!G539</f>
        <v>161.1</v>
      </c>
      <c r="B538" s="10" t="n">
        <f aca="false">'Solutions&amp;Grade'!H539</f>
        <v>61.45102426194</v>
      </c>
      <c r="C538" s="13" t="n">
        <f aca="false">L$2*A538+L$3</f>
        <v>42.9064791084093</v>
      </c>
      <c r="D538" s="10" t="n">
        <f aca="false">ABS((B538-C538)/_xlfn.STDEV.S(B:B))</f>
        <v>0.38393287459282</v>
      </c>
      <c r="E538" s="10" t="str">
        <f aca="false">IF(D538&gt;L$5,"Outlier","")</f>
        <v/>
      </c>
      <c r="F538" s="10" t="n">
        <f aca="false">'Solutions&amp;Grade'!H539</f>
        <v>61.45102426194</v>
      </c>
    </row>
    <row r="539" customFormat="false" ht="12.75" hidden="false" customHeight="true" outlineLevel="0" collapsed="false">
      <c r="A539" s="10" t="n">
        <f aca="false">'Solutions&amp;Grade'!G540</f>
        <v>161.4</v>
      </c>
      <c r="B539" s="10" t="n">
        <f aca="false">'Solutions&amp;Grade'!H540</f>
        <v>45.6843751631317</v>
      </c>
      <c r="C539" s="13" t="n">
        <f aca="false">L$2*A539+L$3</f>
        <v>42.9799615747561</v>
      </c>
      <c r="D539" s="10" t="n">
        <f aca="false">ABS((B539-C539)/_xlfn.STDEV.S(B:B))</f>
        <v>0.0559902264777447</v>
      </c>
      <c r="E539" s="10" t="str">
        <f aca="false">IF(D539&gt;L$5,"Outlier","")</f>
        <v/>
      </c>
      <c r="F539" s="10" t="n">
        <f aca="false">'Solutions&amp;Grade'!H540</f>
        <v>45.6843751631317</v>
      </c>
    </row>
    <row r="540" customFormat="false" ht="12.75" hidden="false" customHeight="true" outlineLevel="0" collapsed="false">
      <c r="A540" s="10" t="n">
        <f aca="false">'Solutions&amp;Grade'!G541</f>
        <v>161.7</v>
      </c>
      <c r="B540" s="10" t="n">
        <f aca="false">'Solutions&amp;Grade'!H541</f>
        <v>42.2809594984728</v>
      </c>
      <c r="C540" s="13" t="n">
        <f aca="false">L$2*A540+L$3</f>
        <v>43.0534440411028</v>
      </c>
      <c r="D540" s="10" t="n">
        <f aca="false">ABS((B540-C540)/_xlfn.STDEV.S(B:B))</f>
        <v>0.0159929622740834</v>
      </c>
      <c r="E540" s="10" t="str">
        <f aca="false">IF(D540&gt;L$5,"Outlier","")</f>
        <v/>
      </c>
      <c r="F540" s="10" t="n">
        <f aca="false">'Solutions&amp;Grade'!H541</f>
        <v>42.2809594984728</v>
      </c>
    </row>
    <row r="541" customFormat="false" ht="12.75" hidden="false" customHeight="true" outlineLevel="0" collapsed="false">
      <c r="A541" s="10" t="n">
        <f aca="false">'Solutions&amp;Grade'!G542</f>
        <v>162</v>
      </c>
      <c r="B541" s="10" t="n">
        <f aca="false">'Solutions&amp;Grade'!H542</f>
        <v>55.0872402098625</v>
      </c>
      <c r="C541" s="13" t="n">
        <f aca="false">L$2*A541+L$3</f>
        <v>43.1269265074495</v>
      </c>
      <c r="D541" s="10" t="n">
        <f aca="false">ABS((B541-C541)/_xlfn.STDEV.S(B:B))</f>
        <v>0.247617700125961</v>
      </c>
      <c r="E541" s="10" t="str">
        <f aca="false">IF(D541&gt;L$5,"Outlier","")</f>
        <v/>
      </c>
      <c r="F541" s="10" t="n">
        <f aca="false">'Solutions&amp;Grade'!H542</f>
        <v>55.0872402098625</v>
      </c>
    </row>
    <row r="542" customFormat="false" ht="12.75" hidden="false" customHeight="true" outlineLevel="0" collapsed="false">
      <c r="A542" s="10" t="n">
        <f aca="false">'Solutions&amp;Grade'!G543</f>
        <v>162.3</v>
      </c>
      <c r="B542" s="10" t="n">
        <f aca="false">'Solutions&amp;Grade'!H543</f>
        <v>32.0296036181244</v>
      </c>
      <c r="C542" s="13" t="n">
        <f aca="false">L$2*A542+L$3</f>
        <v>43.2004089737963</v>
      </c>
      <c r="D542" s="10" t="n">
        <f aca="false">ABS((B542-C542)/_xlfn.STDEV.S(B:B))</f>
        <v>0.231272289301926</v>
      </c>
      <c r="E542" s="10" t="str">
        <f aca="false">IF(D542&gt;L$5,"Outlier","")</f>
        <v/>
      </c>
      <c r="F542" s="10" t="n">
        <f aca="false">'Solutions&amp;Grade'!H543</f>
        <v>32.0296036181244</v>
      </c>
    </row>
    <row r="543" customFormat="false" ht="12.75" hidden="false" customHeight="true" outlineLevel="0" collapsed="false">
      <c r="A543" s="10" t="n">
        <f aca="false">'Solutions&amp;Grade'!G544</f>
        <v>162.6</v>
      </c>
      <c r="B543" s="10" t="n">
        <f aca="false">'Solutions&amp;Grade'!H544</f>
        <v>40.2325535654718</v>
      </c>
      <c r="C543" s="13" t="n">
        <f aca="false">L$2*A543+L$3</f>
        <v>43.273891440143</v>
      </c>
      <c r="D543" s="10" t="n">
        <f aca="false">ABS((B543-C543)/_xlfn.STDEV.S(B:B))</f>
        <v>0.062965663658147</v>
      </c>
      <c r="E543" s="10" t="str">
        <f aca="false">IF(D543&gt;L$5,"Outlier","")</f>
        <v/>
      </c>
      <c r="F543" s="10" t="n">
        <f aca="false">'Solutions&amp;Grade'!H544</f>
        <v>40.2325535654718</v>
      </c>
    </row>
    <row r="544" customFormat="false" ht="12.75" hidden="false" customHeight="true" outlineLevel="0" collapsed="false">
      <c r="A544" s="10" t="n">
        <f aca="false">'Solutions&amp;Grade'!G545</f>
        <v>162.9</v>
      </c>
      <c r="B544" s="10" t="n">
        <f aca="false">'Solutions&amp;Grade'!H545</f>
        <v>53.9066416268183</v>
      </c>
      <c r="C544" s="13" t="n">
        <f aca="false">L$2*A544+L$3</f>
        <v>43.3473739064897</v>
      </c>
      <c r="D544" s="10" t="n">
        <f aca="false">ABS((B544-C544)/_xlfn.STDEV.S(B:B))</f>
        <v>0.218611455600413</v>
      </c>
      <c r="E544" s="10" t="str">
        <f aca="false">IF(D544&gt;L$5,"Outlier","")</f>
        <v/>
      </c>
      <c r="F544" s="10" t="n">
        <f aca="false">'Solutions&amp;Grade'!H545</f>
        <v>53.9066416268183</v>
      </c>
    </row>
    <row r="545" customFormat="false" ht="12.75" hidden="false" customHeight="true" outlineLevel="0" collapsed="false">
      <c r="A545" s="10" t="n">
        <f aca="false">'Solutions&amp;Grade'!G546</f>
        <v>163.2</v>
      </c>
      <c r="B545" s="10" t="n">
        <f aca="false">'Solutions&amp;Grade'!H546</f>
        <v>44.1120742642844</v>
      </c>
      <c r="C545" s="13" t="n">
        <f aca="false">L$2*A545+L$3</f>
        <v>43.4208563728365</v>
      </c>
      <c r="D545" s="10" t="n">
        <f aca="false">ABS((B545-C545)/_xlfn.STDEV.S(B:B))</f>
        <v>0.014310476198607</v>
      </c>
      <c r="E545" s="10" t="str">
        <f aca="false">IF(D545&gt;L$5,"Outlier","")</f>
        <v/>
      </c>
      <c r="F545" s="10" t="n">
        <f aca="false">'Solutions&amp;Grade'!H546</f>
        <v>44.1120742642844</v>
      </c>
    </row>
    <row r="546" customFormat="false" ht="12.75" hidden="false" customHeight="true" outlineLevel="0" collapsed="false">
      <c r="A546" s="10" t="n">
        <f aca="false">'Solutions&amp;Grade'!G547</f>
        <v>163.5</v>
      </c>
      <c r="B546" s="10" t="n">
        <f aca="false">'Solutions&amp;Grade'!H547</f>
        <v>42.7398515519201</v>
      </c>
      <c r="C546" s="13" t="n">
        <f aca="false">L$2*A546+L$3</f>
        <v>43.4943388391832</v>
      </c>
      <c r="D546" s="10" t="n">
        <f aca="false">ABS((B546-C546)/_xlfn.STDEV.S(B:B))</f>
        <v>0.0156203600921166</v>
      </c>
      <c r="E546" s="10" t="str">
        <f aca="false">IF(D546&gt;L$5,"Outlier","")</f>
        <v/>
      </c>
      <c r="F546" s="10" t="n">
        <f aca="false">'Solutions&amp;Grade'!H547</f>
        <v>42.7398515519201</v>
      </c>
    </row>
    <row r="547" customFormat="false" ht="12.75" hidden="false" customHeight="true" outlineLevel="0" collapsed="false">
      <c r="A547" s="10" t="n">
        <f aca="false">'Solutions&amp;Grade'!G548</f>
        <v>163.8</v>
      </c>
      <c r="B547" s="10" t="n">
        <f aca="false">'Solutions&amp;Grade'!H548</f>
        <v>53.8995740383183</v>
      </c>
      <c r="C547" s="13" t="n">
        <f aca="false">L$2*A547+L$3</f>
        <v>43.56782130553</v>
      </c>
      <c r="D547" s="10" t="n">
        <f aca="false">ABS((B547-C547)/_xlfn.STDEV.S(B:B))</f>
        <v>0.213901149553212</v>
      </c>
      <c r="E547" s="10" t="str">
        <f aca="false">IF(D547&gt;L$5,"Outlier","")</f>
        <v/>
      </c>
      <c r="F547" s="10" t="n">
        <f aca="false">'Solutions&amp;Grade'!H548</f>
        <v>53.8995740383183</v>
      </c>
    </row>
    <row r="548" customFormat="false" ht="12.75" hidden="false" customHeight="true" outlineLevel="0" collapsed="false">
      <c r="A548" s="10" t="n">
        <f aca="false">'Solutions&amp;Grade'!G549</f>
        <v>164.1</v>
      </c>
      <c r="B548" s="10" t="n">
        <f aca="false">'Solutions&amp;Grade'!H549</f>
        <v>57.2510143783061</v>
      </c>
      <c r="C548" s="13" t="n">
        <f aca="false">L$2*A548+L$3</f>
        <v>43.6413037718767</v>
      </c>
      <c r="D548" s="10" t="n">
        <f aca="false">ABS((B548-C548)/_xlfn.STDEV.S(B:B))</f>
        <v>0.281765622841821</v>
      </c>
      <c r="E548" s="10" t="str">
        <f aca="false">IF(D548&gt;L$5,"Outlier","")</f>
        <v/>
      </c>
      <c r="F548" s="10" t="n">
        <f aca="false">'Solutions&amp;Grade'!H549</f>
        <v>57.2510143783061</v>
      </c>
    </row>
    <row r="549" customFormat="false" ht="12.75" hidden="false" customHeight="true" outlineLevel="0" collapsed="false">
      <c r="A549" s="10" t="n">
        <f aca="false">'Solutions&amp;Grade'!G550</f>
        <v>164.4</v>
      </c>
      <c r="B549" s="10" t="n">
        <f aca="false">'Solutions&amp;Grade'!H550</f>
        <v>51.1607369079943</v>
      </c>
      <c r="C549" s="13" t="n">
        <f aca="false">L$2*A549+L$3</f>
        <v>43.7147862382234</v>
      </c>
      <c r="D549" s="10" t="n">
        <f aca="false">ABS((B549-C549)/_xlfn.STDEV.S(B:B))</f>
        <v>0.1541555870502</v>
      </c>
      <c r="E549" s="10" t="str">
        <f aca="false">IF(D549&gt;L$5,"Outlier","")</f>
        <v/>
      </c>
      <c r="F549" s="10" t="n">
        <f aca="false">'Solutions&amp;Grade'!H550</f>
        <v>51.1607369079943</v>
      </c>
    </row>
    <row r="550" customFormat="false" ht="12.75" hidden="false" customHeight="true" outlineLevel="0" collapsed="false">
      <c r="A550" s="10" t="n">
        <f aca="false">'Solutions&amp;Grade'!G551</f>
        <v>164.7</v>
      </c>
      <c r="B550" s="10" t="n">
        <f aca="false">'Solutions&amp;Grade'!H551</f>
        <v>46.2703148491414</v>
      </c>
      <c r="C550" s="13" t="n">
        <f aca="false">L$2*A550+L$3</f>
        <v>43.7882687045702</v>
      </c>
      <c r="D550" s="10" t="n">
        <f aca="false">ABS((B550-C550)/_xlfn.STDEV.S(B:B))</f>
        <v>0.0513864914597724</v>
      </c>
      <c r="E550" s="10" t="str">
        <f aca="false">IF(D550&gt;L$5,"Outlier","")</f>
        <v/>
      </c>
      <c r="F550" s="10" t="n">
        <f aca="false">'Solutions&amp;Grade'!H551</f>
        <v>46.2703148491414</v>
      </c>
    </row>
    <row r="551" customFormat="false" ht="12.75" hidden="false" customHeight="true" outlineLevel="0" collapsed="false">
      <c r="A551" s="10" t="n">
        <f aca="false">'Solutions&amp;Grade'!G552</f>
        <v>165</v>
      </c>
      <c r="B551" s="10" t="n">
        <f aca="false">'Solutions&amp;Grade'!H552</f>
        <v>48.7928922191452</v>
      </c>
      <c r="C551" s="13" t="n">
        <f aca="false">L$2*A551+L$3</f>
        <v>43.8617511709169</v>
      </c>
      <c r="D551" s="10" t="n">
        <f aca="false">ABS((B551-C551)/_xlfn.STDEV.S(B:B))</f>
        <v>0.102090784216862</v>
      </c>
      <c r="E551" s="10" t="str">
        <f aca="false">IF(D551&gt;L$5,"Outlier","")</f>
        <v/>
      </c>
      <c r="F551" s="10" t="n">
        <f aca="false">'Solutions&amp;Grade'!H552</f>
        <v>48.7928922191452</v>
      </c>
    </row>
    <row r="552" customFormat="false" ht="12.75" hidden="false" customHeight="true" outlineLevel="0" collapsed="false">
      <c r="A552" s="10" t="n">
        <f aca="false">'Solutions&amp;Grade'!G553</f>
        <v>165.3</v>
      </c>
      <c r="B552" s="10" t="n">
        <f aca="false">'Solutions&amp;Grade'!H553</f>
        <v>50.964041125699</v>
      </c>
      <c r="C552" s="13" t="n">
        <f aca="false">L$2*A552+L$3</f>
        <v>43.9352336372636</v>
      </c>
      <c r="D552" s="10" t="n">
        <f aca="false">ABS((B552-C552)/_xlfn.STDEV.S(B:B))</f>
        <v>0.145519355781058</v>
      </c>
      <c r="E552" s="10" t="str">
        <f aca="false">IF(D552&gt;L$5,"Outlier","")</f>
        <v/>
      </c>
      <c r="F552" s="10" t="n">
        <f aca="false">'Solutions&amp;Grade'!H553</f>
        <v>50.964041125699</v>
      </c>
    </row>
    <row r="553" customFormat="false" ht="12.75" hidden="false" customHeight="true" outlineLevel="0" collapsed="false">
      <c r="A553" s="10" t="n">
        <f aca="false">'Solutions&amp;Grade'!G554</f>
        <v>165.6</v>
      </c>
      <c r="B553" s="10" t="n">
        <f aca="false">'Solutions&amp;Grade'!H554</f>
        <v>40.6263947285183</v>
      </c>
      <c r="C553" s="13" t="n">
        <f aca="false">L$2*A553+L$3</f>
        <v>44.0087161036104</v>
      </c>
      <c r="D553" s="10" t="n">
        <f aca="false">ABS((B553-C553)/_xlfn.STDEV.S(B:B))</f>
        <v>0.0700251398772431</v>
      </c>
      <c r="E553" s="10" t="str">
        <f aca="false">IF(D553&gt;L$5,"Outlier","")</f>
        <v/>
      </c>
      <c r="F553" s="10" t="n">
        <f aca="false">'Solutions&amp;Grade'!H554</f>
        <v>40.6263947285183</v>
      </c>
    </row>
    <row r="554" customFormat="false" ht="12.75" hidden="false" customHeight="true" outlineLevel="0" collapsed="false">
      <c r="A554" s="10" t="n">
        <f aca="false">'Solutions&amp;Grade'!G555</f>
        <v>165.9</v>
      </c>
      <c r="B554" s="10" t="n">
        <f aca="false">'Solutions&amp;Grade'!H555</f>
        <v>40.5536032209856</v>
      </c>
      <c r="C554" s="13" t="n">
        <f aca="false">L$2*A554+L$3</f>
        <v>44.0821985699571</v>
      </c>
      <c r="D554" s="10" t="n">
        <f aca="false">ABS((B554-C554)/_xlfn.STDEV.S(B:B))</f>
        <v>0.073053490629699</v>
      </c>
      <c r="E554" s="10" t="str">
        <f aca="false">IF(D554&gt;L$5,"Outlier","")</f>
        <v/>
      </c>
      <c r="F554" s="10" t="n">
        <f aca="false">'Solutions&amp;Grade'!H555</f>
        <v>40.5536032209856</v>
      </c>
    </row>
    <row r="555" customFormat="false" ht="12.75" hidden="false" customHeight="true" outlineLevel="0" collapsed="false">
      <c r="A555" s="10" t="n">
        <f aca="false">'Solutions&amp;Grade'!G556</f>
        <v>166.2</v>
      </c>
      <c r="B555" s="10" t="n">
        <f aca="false">'Solutions&amp;Grade'!H556</f>
        <v>72.5455159510308</v>
      </c>
      <c r="C555" s="13" t="n">
        <f aca="false">L$2*A555+L$3</f>
        <v>44.1556810363038</v>
      </c>
      <c r="D555" s="10" t="n">
        <f aca="false">ABS((B555-C555)/_xlfn.STDEV.S(B:B))</f>
        <v>0.587762645984959</v>
      </c>
      <c r="E555" s="10" t="str">
        <f aca="false">IF(D555&gt;L$5,"Outlier","")</f>
        <v/>
      </c>
      <c r="F555" s="10" t="n">
        <f aca="false">'Solutions&amp;Grade'!H556</f>
        <v>72.5455159510308</v>
      </c>
    </row>
    <row r="556" customFormat="false" ht="12.75" hidden="false" customHeight="true" outlineLevel="0" collapsed="false">
      <c r="A556" s="10" t="n">
        <f aca="false">'Solutions&amp;Grade'!G557</f>
        <v>166.5</v>
      </c>
      <c r="B556" s="10" t="n">
        <f aca="false">'Solutions&amp;Grade'!H557</f>
        <v>48.2029529782129</v>
      </c>
      <c r="C556" s="13" t="n">
        <f aca="false">L$2*A556+L$3</f>
        <v>44.2291635026506</v>
      </c>
      <c r="D556" s="10" t="n">
        <f aca="false">ABS((B556-C556)/_xlfn.STDEV.S(B:B))</f>
        <v>0.0822704684179795</v>
      </c>
      <c r="E556" s="10" t="str">
        <f aca="false">IF(D556&gt;L$5,"Outlier","")</f>
        <v/>
      </c>
      <c r="F556" s="10" t="n">
        <f aca="false">'Solutions&amp;Grade'!H557</f>
        <v>48.2029529782129</v>
      </c>
    </row>
    <row r="557" customFormat="false" ht="12.75" hidden="false" customHeight="true" outlineLevel="0" collapsed="false">
      <c r="A557" s="10" t="n">
        <f aca="false">'Solutions&amp;Grade'!G558</f>
        <v>166.8</v>
      </c>
      <c r="B557" s="10" t="n">
        <f aca="false">'Solutions&amp;Grade'!H558</f>
        <v>28.8426369502424</v>
      </c>
      <c r="C557" s="13" t="n">
        <f aca="false">L$2*A557+L$3</f>
        <v>44.3026459689973</v>
      </c>
      <c r="D557" s="10" t="n">
        <f aca="false">ABS((B557-C557)/_xlfn.STDEV.S(B:B))</f>
        <v>0.320072865344526</v>
      </c>
      <c r="E557" s="10" t="str">
        <f aca="false">IF(D557&gt;L$5,"Outlier","")</f>
        <v/>
      </c>
      <c r="F557" s="10" t="n">
        <f aca="false">'Solutions&amp;Grade'!H558</f>
        <v>28.8426369502424</v>
      </c>
    </row>
    <row r="558" customFormat="false" ht="12.75" hidden="false" customHeight="true" outlineLevel="0" collapsed="false">
      <c r="A558" s="10" t="n">
        <f aca="false">'Solutions&amp;Grade'!G559</f>
        <v>167.1</v>
      </c>
      <c r="B558" s="10" t="n">
        <f aca="false">'Solutions&amp;Grade'!H559</f>
        <v>44.0611024609348</v>
      </c>
      <c r="C558" s="13" t="n">
        <f aca="false">L$2*A558+L$3</f>
        <v>44.376128435344</v>
      </c>
      <c r="D558" s="10" t="n">
        <f aca="false">ABS((B558-C558)/_xlfn.STDEV.S(B:B))</f>
        <v>0.00652207034063159</v>
      </c>
      <c r="E558" s="10" t="str">
        <f aca="false">IF(D558&gt;L$5,"Outlier","")</f>
        <v/>
      </c>
      <c r="F558" s="10" t="n">
        <f aca="false">'Solutions&amp;Grade'!H559</f>
        <v>44.0611024609348</v>
      </c>
    </row>
    <row r="559" customFormat="false" ht="12.75" hidden="false" customHeight="true" outlineLevel="0" collapsed="false">
      <c r="A559" s="10" t="n">
        <f aca="false">'Solutions&amp;Grade'!G560</f>
        <v>167.4</v>
      </c>
      <c r="B559" s="10" t="n">
        <f aca="false">'Solutions&amp;Grade'!H560</f>
        <v>54.1895845448984</v>
      </c>
      <c r="C559" s="13" t="n">
        <f aca="false">L$2*A559+L$3</f>
        <v>44.4496109016908</v>
      </c>
      <c r="D559" s="10" t="n">
        <f aca="false">ABS((B559-C559)/_xlfn.STDEV.S(B:B))</f>
        <v>0.201649382518452</v>
      </c>
      <c r="E559" s="10" t="str">
        <f aca="false">IF(D559&gt;L$5,"Outlier","")</f>
        <v/>
      </c>
      <c r="F559" s="10" t="n">
        <f aca="false">'Solutions&amp;Grade'!H560</f>
        <v>54.1895845448984</v>
      </c>
    </row>
    <row r="560" customFormat="false" ht="12.75" hidden="false" customHeight="true" outlineLevel="0" collapsed="false">
      <c r="A560" s="10" t="n">
        <f aca="false">'Solutions&amp;Grade'!G561</f>
        <v>167.7</v>
      </c>
      <c r="B560" s="10" t="n">
        <f aca="false">'Solutions&amp;Grade'!H561</f>
        <v>37.5001176896402</v>
      </c>
      <c r="C560" s="13" t="n">
        <f aca="false">L$2*A560+L$3</f>
        <v>44.5230933680375</v>
      </c>
      <c r="D560" s="10" t="n">
        <f aca="false">ABS((B560-C560)/_xlfn.STDEV.S(B:B))</f>
        <v>0.145398618196316</v>
      </c>
      <c r="E560" s="10" t="str">
        <f aca="false">IF(D560&gt;L$5,"Outlier","")</f>
        <v/>
      </c>
      <c r="F560" s="10" t="n">
        <f aca="false">'Solutions&amp;Grade'!H561</f>
        <v>37.5001176896402</v>
      </c>
    </row>
    <row r="561" customFormat="false" ht="12.75" hidden="false" customHeight="true" outlineLevel="0" collapsed="false">
      <c r="A561" s="10" t="n">
        <f aca="false">'Solutions&amp;Grade'!G562</f>
        <v>168</v>
      </c>
      <c r="B561" s="10" t="n">
        <f aca="false">'Solutions&amp;Grade'!H562</f>
        <v>49.9803484959571</v>
      </c>
      <c r="C561" s="13" t="n">
        <f aca="false">L$2*A561+L$3</f>
        <v>44.5965758343843</v>
      </c>
      <c r="D561" s="10" t="n">
        <f aca="false">ABS((B561-C561)/_xlfn.STDEV.S(B:B))</f>
        <v>0.111461742361385</v>
      </c>
      <c r="E561" s="10" t="str">
        <f aca="false">IF(D561&gt;L$5,"Outlier","")</f>
        <v/>
      </c>
      <c r="F561" s="10" t="n">
        <f aca="false">'Solutions&amp;Grade'!H562</f>
        <v>49.9803484959571</v>
      </c>
    </row>
    <row r="562" customFormat="false" ht="12.75" hidden="false" customHeight="true" outlineLevel="0" collapsed="false">
      <c r="A562" s="10" t="n">
        <f aca="false">'Solutions&amp;Grade'!G563</f>
        <v>168.3</v>
      </c>
      <c r="B562" s="10" t="n">
        <f aca="false">'Solutions&amp;Grade'!H563</f>
        <v>23.4481512589659</v>
      </c>
      <c r="C562" s="13" t="n">
        <f aca="false">L$2*A562+L$3</f>
        <v>44.670058300731</v>
      </c>
      <c r="D562" s="10" t="n">
        <f aca="false">ABS((B562-C562)/_xlfn.STDEV.S(B:B))</f>
        <v>0.439363042200862</v>
      </c>
      <c r="E562" s="10" t="str">
        <f aca="false">IF(D562&gt;L$5,"Outlier","")</f>
        <v/>
      </c>
      <c r="F562" s="10" t="n">
        <f aca="false">'Solutions&amp;Grade'!H563</f>
        <v>23.4481512589659</v>
      </c>
    </row>
    <row r="563" customFormat="false" ht="12.75" hidden="false" customHeight="true" outlineLevel="0" collapsed="false">
      <c r="A563" s="10" t="n">
        <f aca="false">'Solutions&amp;Grade'!G564</f>
        <v>168.6</v>
      </c>
      <c r="B563" s="10" t="n">
        <f aca="false">'Solutions&amp;Grade'!H564</f>
        <v>64.8745183024472</v>
      </c>
      <c r="C563" s="13" t="n">
        <f aca="false">L$2*A563+L$3</f>
        <v>44.7435407670777</v>
      </c>
      <c r="D563" s="10" t="n">
        <f aca="false">ABS((B563-C563)/_xlfn.STDEV.S(B:B))</f>
        <v>0.416777225298857</v>
      </c>
      <c r="E563" s="10" t="str">
        <f aca="false">IF(D563&gt;L$5,"Outlier","")</f>
        <v/>
      </c>
      <c r="F563" s="10" t="n">
        <f aca="false">'Solutions&amp;Grade'!H564</f>
        <v>64.8745183024472</v>
      </c>
    </row>
    <row r="564" customFormat="false" ht="12.75" hidden="false" customHeight="true" outlineLevel="0" collapsed="false">
      <c r="A564" s="10" t="n">
        <f aca="false">'Solutions&amp;Grade'!G565</f>
        <v>168.9</v>
      </c>
      <c r="B564" s="10" t="n">
        <f aca="false">'Solutions&amp;Grade'!H565</f>
        <v>41.2457775330207</v>
      </c>
      <c r="C564" s="13" t="n">
        <f aca="false">L$2*A564+L$3</f>
        <v>44.8170232334245</v>
      </c>
      <c r="D564" s="10" t="n">
        <f aca="false">ABS((B564-C564)/_xlfn.STDEV.S(B:B))</f>
        <v>0.0739364927142591</v>
      </c>
      <c r="E564" s="10" t="str">
        <f aca="false">IF(D564&gt;L$5,"Outlier","")</f>
        <v/>
      </c>
      <c r="F564" s="10" t="n">
        <f aca="false">'Solutions&amp;Grade'!H565</f>
        <v>41.2457775330207</v>
      </c>
    </row>
    <row r="565" customFormat="false" ht="12.75" hidden="false" customHeight="true" outlineLevel="0" collapsed="false">
      <c r="A565" s="10" t="n">
        <f aca="false">'Solutions&amp;Grade'!G566</f>
        <v>169.2</v>
      </c>
      <c r="B565" s="10" t="n">
        <f aca="false">'Solutions&amp;Grade'!H566</f>
        <v>49.8250510071789</v>
      </c>
      <c r="C565" s="13" t="n">
        <f aca="false">L$2*A565+L$3</f>
        <v>44.8905056997712</v>
      </c>
      <c r="D565" s="10" t="n">
        <f aca="false">ABS((B565-C565)/_xlfn.STDEV.S(B:B))</f>
        <v>0.102161263541201</v>
      </c>
      <c r="E565" s="10" t="str">
        <f aca="false">IF(D565&gt;L$5,"Outlier","")</f>
        <v/>
      </c>
      <c r="F565" s="10" t="n">
        <f aca="false">'Solutions&amp;Grade'!H566</f>
        <v>49.8250510071789</v>
      </c>
    </row>
    <row r="566" customFormat="false" ht="12.75" hidden="false" customHeight="true" outlineLevel="0" collapsed="false">
      <c r="A566" s="10" t="n">
        <f aca="false">'Solutions&amp;Grade'!G567</f>
        <v>169.5</v>
      </c>
      <c r="B566" s="10" t="n">
        <f aca="false">'Solutions&amp;Grade'!H567</f>
        <v>40.1331678809983</v>
      </c>
      <c r="C566" s="13" t="n">
        <f aca="false">L$2*A566+L$3</f>
        <v>44.9639881661179</v>
      </c>
      <c r="D566" s="10" t="n">
        <f aca="false">ABS((B566-C566)/_xlfn.STDEV.S(B:B))</f>
        <v>0.100013815564205</v>
      </c>
      <c r="E566" s="10" t="str">
        <f aca="false">IF(D566&gt;L$5,"Outlier","")</f>
        <v/>
      </c>
      <c r="F566" s="10" t="n">
        <f aca="false">'Solutions&amp;Grade'!H567</f>
        <v>40.1331678809983</v>
      </c>
    </row>
    <row r="567" customFormat="false" ht="12.75" hidden="false" customHeight="true" outlineLevel="0" collapsed="false">
      <c r="A567" s="10" t="n">
        <f aca="false">'Solutions&amp;Grade'!G568</f>
        <v>169.8</v>
      </c>
      <c r="B567" s="10" t="n">
        <f aca="false">'Solutions&amp;Grade'!H568</f>
        <v>45.9840589491387</v>
      </c>
      <c r="C567" s="13" t="n">
        <f aca="false">L$2*A567+L$3</f>
        <v>45.0374706324647</v>
      </c>
      <c r="D567" s="10" t="n">
        <f aca="false">ABS((B567-C567)/_xlfn.STDEV.S(B:B))</f>
        <v>0.0195974811173755</v>
      </c>
      <c r="E567" s="10" t="str">
        <f aca="false">IF(D567&gt;L$5,"Outlier","")</f>
        <v/>
      </c>
      <c r="F567" s="10" t="n">
        <f aca="false">'Solutions&amp;Grade'!H568</f>
        <v>45.9840589491387</v>
      </c>
    </row>
    <row r="568" customFormat="false" ht="12.75" hidden="false" customHeight="true" outlineLevel="0" collapsed="false">
      <c r="A568" s="10" t="n">
        <f aca="false">'Solutions&amp;Grade'!G569</f>
        <v>170.1</v>
      </c>
      <c r="B568" s="10" t="n">
        <f aca="false">'Solutions&amp;Grade'!H569</f>
        <v>58.0548934501014</v>
      </c>
      <c r="C568" s="13" t="n">
        <f aca="false">L$2*A568+L$3</f>
        <v>45.1109530988114</v>
      </c>
      <c r="D568" s="10" t="n">
        <f aca="false">ABS((B568-C568)/_xlfn.STDEV.S(B:B))</f>
        <v>0.267981996133381</v>
      </c>
      <c r="E568" s="10" t="str">
        <f aca="false">IF(D568&gt;L$5,"Outlier","")</f>
        <v/>
      </c>
      <c r="F568" s="10" t="n">
        <f aca="false">'Solutions&amp;Grade'!H569</f>
        <v>58.0548934501014</v>
      </c>
    </row>
    <row r="569" customFormat="false" ht="12.75" hidden="false" customHeight="true" outlineLevel="0" collapsed="false">
      <c r="A569" s="10" t="n">
        <f aca="false">'Solutions&amp;Grade'!G570</f>
        <v>170.4</v>
      </c>
      <c r="B569" s="10" t="n">
        <f aca="false">'Solutions&amp;Grade'!H570</f>
        <v>26.8200392262266</v>
      </c>
      <c r="C569" s="13" t="n">
        <f aca="false">L$2*A569+L$3</f>
        <v>45.1844355651582</v>
      </c>
      <c r="D569" s="10" t="n">
        <f aca="false">ABS((B569-C569)/_xlfn.STDEV.S(B:B))</f>
        <v>0.380203203594103</v>
      </c>
      <c r="E569" s="10" t="str">
        <f aca="false">IF(D569&gt;L$5,"Outlier","")</f>
        <v/>
      </c>
      <c r="F569" s="10" t="n">
        <f aca="false">'Solutions&amp;Grade'!H570</f>
        <v>26.8200392262266</v>
      </c>
    </row>
    <row r="570" customFormat="false" ht="12.75" hidden="false" customHeight="true" outlineLevel="0" collapsed="false">
      <c r="A570" s="10" t="n">
        <f aca="false">'Solutions&amp;Grade'!G571</f>
        <v>170.7</v>
      </c>
      <c r="B570" s="10" t="n">
        <f aca="false">'Solutions&amp;Grade'!H571</f>
        <v>35.397356509142</v>
      </c>
      <c r="C570" s="13" t="n">
        <f aca="false">L$2*A570+L$3</f>
        <v>45.2579180315049</v>
      </c>
      <c r="D570" s="10" t="n">
        <f aca="false">ABS((B570-C570)/_xlfn.STDEV.S(B:B))</f>
        <v>0.204145946909858</v>
      </c>
      <c r="E570" s="10" t="str">
        <f aca="false">IF(D570&gt;L$5,"Outlier","")</f>
        <v/>
      </c>
      <c r="F570" s="10" t="n">
        <f aca="false">'Solutions&amp;Grade'!H571</f>
        <v>35.397356509142</v>
      </c>
    </row>
    <row r="571" customFormat="false" ht="12.75" hidden="false" customHeight="true" outlineLevel="0" collapsed="false">
      <c r="A571" s="10" t="n">
        <f aca="false">'Solutions&amp;Grade'!G572</f>
        <v>171</v>
      </c>
      <c r="B571" s="10" t="n">
        <f aca="false">'Solutions&amp;Grade'!H572</f>
        <v>57.2006347901127</v>
      </c>
      <c r="C571" s="13" t="n">
        <f aca="false">L$2*A571+L$3</f>
        <v>45.3314004978516</v>
      </c>
      <c r="D571" s="10" t="n">
        <f aca="false">ABS((B571-C571)/_xlfn.STDEV.S(B:B))</f>
        <v>0.245732057773111</v>
      </c>
      <c r="E571" s="10" t="str">
        <f aca="false">IF(D571&gt;L$5,"Outlier","")</f>
        <v/>
      </c>
      <c r="F571" s="10" t="n">
        <f aca="false">'Solutions&amp;Grade'!H572</f>
        <v>57.2006347901127</v>
      </c>
    </row>
    <row r="572" customFormat="false" ht="12.75" hidden="false" customHeight="true" outlineLevel="0" collapsed="false">
      <c r="A572" s="10" t="n">
        <f aca="false">'Solutions&amp;Grade'!G573</f>
        <v>171.3</v>
      </c>
      <c r="B572" s="10" t="n">
        <f aca="false">'Solutions&amp;Grade'!H573</f>
        <v>51.5407059947715</v>
      </c>
      <c r="C572" s="13" t="n">
        <f aca="false">L$2*A572+L$3</f>
        <v>45.4048829641984</v>
      </c>
      <c r="D572" s="10" t="n">
        <f aca="false">ABS((B572-C572)/_xlfn.STDEV.S(B:B))</f>
        <v>0.127031650257125</v>
      </c>
      <c r="E572" s="10" t="str">
        <f aca="false">IF(D572&gt;L$5,"Outlier","")</f>
        <v/>
      </c>
      <c r="F572" s="10" t="n">
        <f aca="false">'Solutions&amp;Grade'!H573</f>
        <v>51.5407059947715</v>
      </c>
    </row>
    <row r="573" customFormat="false" ht="12.75" hidden="false" customHeight="true" outlineLevel="0" collapsed="false">
      <c r="A573" s="10" t="n">
        <f aca="false">'Solutions&amp;Grade'!G574</f>
        <v>171.6</v>
      </c>
      <c r="B573" s="10" t="n">
        <f aca="false">'Solutions&amp;Grade'!H574</f>
        <v>27.9451191129346</v>
      </c>
      <c r="C573" s="13" t="n">
        <f aca="false">L$2*A573+L$3</f>
        <v>45.4783654305451</v>
      </c>
      <c r="D573" s="10" t="n">
        <f aca="false">ABS((B573-C573)/_xlfn.STDEV.S(B:B))</f>
        <v>0.362995673602842</v>
      </c>
      <c r="E573" s="10" t="str">
        <f aca="false">IF(D573&gt;L$5,"Outlier","")</f>
        <v/>
      </c>
      <c r="F573" s="10" t="n">
        <f aca="false">'Solutions&amp;Grade'!H574</f>
        <v>27.9451191129346</v>
      </c>
    </row>
    <row r="574" customFormat="false" ht="12.75" hidden="false" customHeight="true" outlineLevel="0" collapsed="false">
      <c r="A574" s="10" t="n">
        <f aca="false">'Solutions&amp;Grade'!G575</f>
        <v>171.9</v>
      </c>
      <c r="B574" s="10" t="n">
        <f aca="false">'Solutions&amp;Grade'!H575</f>
        <v>44.7650174257246</v>
      </c>
      <c r="C574" s="13" t="n">
        <f aca="false">L$2*A574+L$3</f>
        <v>45.5518478968918</v>
      </c>
      <c r="D574" s="10" t="n">
        <f aca="false">ABS((B574-C574)/_xlfn.STDEV.S(B:B))</f>
        <v>0.016289970021451</v>
      </c>
      <c r="E574" s="10" t="str">
        <f aca="false">IF(D574&gt;L$5,"Outlier","")</f>
        <v/>
      </c>
      <c r="F574" s="10" t="n">
        <f aca="false">'Solutions&amp;Grade'!H575</f>
        <v>44.7650174257246</v>
      </c>
    </row>
    <row r="575" customFormat="false" ht="12.75" hidden="false" customHeight="true" outlineLevel="0" collapsed="false">
      <c r="A575" s="10" t="n">
        <f aca="false">'Solutions&amp;Grade'!G576</f>
        <v>172.2</v>
      </c>
      <c r="B575" s="10" t="n">
        <f aca="false">'Solutions&amp;Grade'!H576</f>
        <v>61.4882034945338</v>
      </c>
      <c r="C575" s="13" t="n">
        <f aca="false">L$2*A575+L$3</f>
        <v>45.6253303632386</v>
      </c>
      <c r="D575" s="10" t="n">
        <f aca="false">ABS((B575-C575)/_xlfn.STDEV.S(B:B))</f>
        <v>0.32841347308213</v>
      </c>
      <c r="E575" s="10" t="str">
        <f aca="false">IF(D575&gt;L$5,"Outlier","")</f>
        <v/>
      </c>
      <c r="F575" s="10" t="n">
        <f aca="false">'Solutions&amp;Grade'!H576</f>
        <v>61.4882034945338</v>
      </c>
    </row>
    <row r="576" customFormat="false" ht="12.75" hidden="false" customHeight="true" outlineLevel="0" collapsed="false">
      <c r="A576" s="10" t="n">
        <f aca="false">'Solutions&amp;Grade'!G577</f>
        <v>172.5</v>
      </c>
      <c r="B576" s="10" t="n">
        <f aca="false">'Solutions&amp;Grade'!H577</f>
        <v>37.3309704430459</v>
      </c>
      <c r="C576" s="13" t="n">
        <f aca="false">L$2*A576+L$3</f>
        <v>45.6988128295853</v>
      </c>
      <c r="D576" s="10" t="n">
        <f aca="false">ABS((B576-C576)/_xlfn.STDEV.S(B:B))</f>
        <v>0.173241767592885</v>
      </c>
      <c r="E576" s="10" t="str">
        <f aca="false">IF(D576&gt;L$5,"Outlier","")</f>
        <v/>
      </c>
      <c r="F576" s="10" t="n">
        <f aca="false">'Solutions&amp;Grade'!H577</f>
        <v>37.3309704430459</v>
      </c>
    </row>
    <row r="577" customFormat="false" ht="12.75" hidden="false" customHeight="true" outlineLevel="0" collapsed="false">
      <c r="A577" s="10" t="n">
        <f aca="false">'Solutions&amp;Grade'!G578</f>
        <v>172.8</v>
      </c>
      <c r="B577" s="10" t="n">
        <f aca="false">'Solutions&amp;Grade'!H578</f>
        <v>27.4953097705664</v>
      </c>
      <c r="C577" s="13" t="n">
        <f aca="false">L$2*A577+L$3</f>
        <v>45.7722952959321</v>
      </c>
      <c r="D577" s="10" t="n">
        <f aca="false">ABS((B577-C577)/_xlfn.STDEV.S(B:B))</f>
        <v>0.37839351321642</v>
      </c>
      <c r="E577" s="10" t="str">
        <f aca="false">IF(D577&gt;L$5,"Outlier","")</f>
        <v/>
      </c>
      <c r="F577" s="10" t="n">
        <f aca="false">'Solutions&amp;Grade'!H578</f>
        <v>27.4953097705664</v>
      </c>
    </row>
    <row r="578" customFormat="false" ht="12.75" hidden="false" customHeight="true" outlineLevel="0" collapsed="false">
      <c r="A578" s="10" t="n">
        <f aca="false">'Solutions&amp;Grade'!G579</f>
        <v>173.1</v>
      </c>
      <c r="B578" s="10" t="n">
        <f aca="false">'Solutions&amp;Grade'!H579</f>
        <v>54.3617935250171</v>
      </c>
      <c r="C578" s="13" t="n">
        <f aca="false">L$2*A578+L$3</f>
        <v>45.8457777622788</v>
      </c>
      <c r="D578" s="10" t="n">
        <f aca="false">ABS((B578-C578)/_xlfn.STDEV.S(B:B))</f>
        <v>0.176309442199686</v>
      </c>
      <c r="E578" s="10" t="str">
        <f aca="false">IF(D578&gt;L$5,"Outlier","")</f>
        <v/>
      </c>
      <c r="F578" s="10" t="n">
        <f aca="false">'Solutions&amp;Grade'!H579</f>
        <v>54.3617935250171</v>
      </c>
    </row>
    <row r="579" customFormat="false" ht="12.75" hidden="false" customHeight="true" outlineLevel="0" collapsed="false">
      <c r="A579" s="10" t="n">
        <f aca="false">'Solutions&amp;Grade'!G580</f>
        <v>173.4</v>
      </c>
      <c r="B579" s="10" t="n">
        <f aca="false">'Solutions&amp;Grade'!H580</f>
        <v>64.7035920608811</v>
      </c>
      <c r="C579" s="13" t="n">
        <f aca="false">L$2*A579+L$3</f>
        <v>45.9192602286255</v>
      </c>
      <c r="D579" s="10" t="n">
        <f aca="false">ABS((B579-C579)/_xlfn.STDEV.S(B:B))</f>
        <v>0.388897244874741</v>
      </c>
      <c r="E579" s="10" t="str">
        <f aca="false">IF(D579&gt;L$5,"Outlier","")</f>
        <v/>
      </c>
      <c r="F579" s="10" t="n">
        <f aca="false">'Solutions&amp;Grade'!H580</f>
        <v>64.7035920608811</v>
      </c>
    </row>
    <row r="580" customFormat="false" ht="12.75" hidden="false" customHeight="true" outlineLevel="0" collapsed="false">
      <c r="A580" s="10" t="n">
        <f aca="false">'Solutions&amp;Grade'!G581</f>
        <v>173.7</v>
      </c>
      <c r="B580" s="10" t="n">
        <f aca="false">'Solutions&amp;Grade'!H581</f>
        <v>46.240124623134</v>
      </c>
      <c r="C580" s="13" t="n">
        <f aca="false">L$2*A580+L$3</f>
        <v>45.9927426949723</v>
      </c>
      <c r="D580" s="10" t="n">
        <f aca="false">ABS((B580-C580)/_xlfn.STDEV.S(B:B))</f>
        <v>0.00512161684285758</v>
      </c>
      <c r="E580" s="10" t="str">
        <f aca="false">IF(D580&gt;L$5,"Outlier","")</f>
        <v/>
      </c>
      <c r="F580" s="10" t="n">
        <f aca="false">'Solutions&amp;Grade'!H581</f>
        <v>46.240124623134</v>
      </c>
    </row>
    <row r="581" customFormat="false" ht="12.75" hidden="false" customHeight="true" outlineLevel="0" collapsed="false">
      <c r="A581" s="10" t="n">
        <f aca="false">'Solutions&amp;Grade'!G582</f>
        <v>174</v>
      </c>
      <c r="B581" s="10" t="n">
        <f aca="false">'Solutions&amp;Grade'!H582</f>
        <v>32.2199277137858</v>
      </c>
      <c r="C581" s="13" t="n">
        <f aca="false">L$2*A581+L$3</f>
        <v>46.066225161319</v>
      </c>
      <c r="D581" s="10" t="n">
        <f aca="false">ABS((B581-C581)/_xlfn.STDEV.S(B:B))</f>
        <v>0.286663745995761</v>
      </c>
      <c r="E581" s="10" t="str">
        <f aca="false">IF(D581&gt;L$5,"Outlier","")</f>
        <v/>
      </c>
      <c r="F581" s="10" t="n">
        <f aca="false">'Solutions&amp;Grade'!H582</f>
        <v>32.2199277137858</v>
      </c>
    </row>
    <row r="582" customFormat="false" ht="12.75" hidden="false" customHeight="true" outlineLevel="0" collapsed="false">
      <c r="A582" s="10" t="n">
        <f aca="false">'Solutions&amp;Grade'!G583</f>
        <v>174.3</v>
      </c>
      <c r="B582" s="10" t="n">
        <f aca="false">'Solutions&amp;Grade'!H583</f>
        <v>62.4940901649637</v>
      </c>
      <c r="C582" s="13" t="n">
        <f aca="false">L$2*A582+L$3</f>
        <v>46.1397076276657</v>
      </c>
      <c r="D582" s="10" t="n">
        <f aca="false">ABS((B582-C582)/_xlfn.STDEV.S(B:B))</f>
        <v>0.33858932897796</v>
      </c>
      <c r="E582" s="10" t="str">
        <f aca="false">IF(D582&gt;L$5,"Outlier","")</f>
        <v/>
      </c>
      <c r="F582" s="10" t="n">
        <f aca="false">'Solutions&amp;Grade'!H583</f>
        <v>62.4940901649637</v>
      </c>
    </row>
    <row r="583" customFormat="false" ht="12.75" hidden="false" customHeight="true" outlineLevel="0" collapsed="false">
      <c r="A583" s="10" t="n">
        <f aca="false">'Solutions&amp;Grade'!G584</f>
        <v>174.6</v>
      </c>
      <c r="B583" s="10" t="n">
        <f aca="false">'Solutions&amp;Grade'!H584</f>
        <v>26.7198780465178</v>
      </c>
      <c r="C583" s="13" t="n">
        <f aca="false">L$2*A583+L$3</f>
        <v>46.2131900940125</v>
      </c>
      <c r="D583" s="10" t="n">
        <f aca="false">ABS((B583-C583)/_xlfn.STDEV.S(B:B))</f>
        <v>0.40357545940158</v>
      </c>
      <c r="E583" s="10" t="str">
        <f aca="false">IF(D583&gt;L$5,"Outlier","")</f>
        <v/>
      </c>
      <c r="F583" s="10" t="n">
        <f aca="false">'Solutions&amp;Grade'!H584</f>
        <v>26.7198780465178</v>
      </c>
    </row>
    <row r="584" customFormat="false" ht="12.75" hidden="false" customHeight="true" outlineLevel="0" collapsed="false">
      <c r="A584" s="10" t="n">
        <f aca="false">'Solutions&amp;Grade'!G585</f>
        <v>174.9</v>
      </c>
      <c r="B584" s="10" t="n">
        <f aca="false">'Solutions&amp;Grade'!H585</f>
        <v>38.3086000426535</v>
      </c>
      <c r="C584" s="13" t="n">
        <f aca="false">L$2*A584+L$3</f>
        <v>46.2866725603592</v>
      </c>
      <c r="D584" s="10" t="n">
        <f aca="false">ABS((B584-C584)/_xlfn.STDEV.S(B:B))</f>
        <v>0.165172253623571</v>
      </c>
      <c r="E584" s="10" t="str">
        <f aca="false">IF(D584&gt;L$5,"Outlier","")</f>
        <v/>
      </c>
      <c r="F584" s="10" t="n">
        <f aca="false">'Solutions&amp;Grade'!H585</f>
        <v>38.3086000426535</v>
      </c>
    </row>
    <row r="585" customFormat="false" ht="12.75" hidden="false" customHeight="true" outlineLevel="0" collapsed="false">
      <c r="A585" s="10" t="n">
        <f aca="false">'Solutions&amp;Grade'!G586</f>
        <v>175.2</v>
      </c>
      <c r="B585" s="10" t="n">
        <f aca="false">'Solutions&amp;Grade'!H586</f>
        <v>39.4330888202154</v>
      </c>
      <c r="C585" s="13" t="n">
        <f aca="false">L$2*A585+L$3</f>
        <v>46.3601550267059</v>
      </c>
      <c r="D585" s="10" t="n">
        <f aca="false">ABS((B585-C585)/_xlfn.STDEV.S(B:B))</f>
        <v>0.143412977731964</v>
      </c>
      <c r="E585" s="10" t="str">
        <f aca="false">IF(D585&gt;L$5,"Outlier","")</f>
        <v/>
      </c>
      <c r="F585" s="10" t="n">
        <f aca="false">'Solutions&amp;Grade'!H586</f>
        <v>39.4330888202154</v>
      </c>
    </row>
    <row r="586" customFormat="false" ht="12.75" hidden="false" customHeight="true" outlineLevel="0" collapsed="false">
      <c r="A586" s="10" t="n">
        <f aca="false">'Solutions&amp;Grade'!G587</f>
        <v>175.5</v>
      </c>
      <c r="B586" s="10" t="n">
        <f aca="false">'Solutions&amp;Grade'!H587</f>
        <v>62.4758037136835</v>
      </c>
      <c r="C586" s="13" t="n">
        <f aca="false">L$2*A586+L$3</f>
        <v>46.4336374930527</v>
      </c>
      <c r="D586" s="10" t="n">
        <f aca="false">ABS((B586-C586)/_xlfn.STDEV.S(B:B))</f>
        <v>0.332125427762784</v>
      </c>
      <c r="E586" s="10" t="str">
        <f aca="false">IF(D586&gt;L$5,"Outlier","")</f>
        <v/>
      </c>
      <c r="F586" s="10" t="n">
        <f aca="false">'Solutions&amp;Grade'!H587</f>
        <v>62.4758037136835</v>
      </c>
    </row>
    <row r="587" customFormat="false" ht="12.75" hidden="false" customHeight="true" outlineLevel="0" collapsed="false">
      <c r="A587" s="10" t="n">
        <f aca="false">'Solutions&amp;Grade'!G588</f>
        <v>175.8</v>
      </c>
      <c r="B587" s="10" t="n">
        <f aca="false">'Solutions&amp;Grade'!H588</f>
        <v>47.9361597325594</v>
      </c>
      <c r="C587" s="13" t="n">
        <f aca="false">L$2*A587+L$3</f>
        <v>46.5071199593994</v>
      </c>
      <c r="D587" s="10" t="n">
        <f aca="false">ABS((B587-C587)/_xlfn.STDEV.S(B:B))</f>
        <v>0.0295858077658125</v>
      </c>
      <c r="E587" s="10" t="str">
        <f aca="false">IF(D587&gt;L$5,"Outlier","")</f>
        <v/>
      </c>
      <c r="F587" s="10" t="n">
        <f aca="false">'Solutions&amp;Grade'!H588</f>
        <v>47.9361597325594</v>
      </c>
    </row>
    <row r="588" customFormat="false" ht="12.75" hidden="false" customHeight="true" outlineLevel="0" collapsed="false">
      <c r="A588" s="10" t="n">
        <f aca="false">'Solutions&amp;Grade'!G589</f>
        <v>176.1</v>
      </c>
      <c r="B588" s="10" t="n">
        <f aca="false">'Solutions&amp;Grade'!H589</f>
        <v>29.7058566726003</v>
      </c>
      <c r="C588" s="13" t="n">
        <f aca="false">L$2*A588+L$3</f>
        <v>46.5806024257461</v>
      </c>
      <c r="D588" s="10" t="n">
        <f aca="false">ABS((B588-C588)/_xlfn.STDEV.S(B:B))</f>
        <v>0.349362553321767</v>
      </c>
      <c r="E588" s="10" t="str">
        <f aca="false">IF(D588&gt;L$5,"Outlier","")</f>
        <v/>
      </c>
      <c r="F588" s="10" t="n">
        <f aca="false">'Solutions&amp;Grade'!H589</f>
        <v>29.7058566726003</v>
      </c>
    </row>
    <row r="589" customFormat="false" ht="12.75" hidden="false" customHeight="true" outlineLevel="0" collapsed="false">
      <c r="A589" s="10" t="n">
        <f aca="false">'Solutions&amp;Grade'!G590</f>
        <v>176.4</v>
      </c>
      <c r="B589" s="10" t="n">
        <f aca="false">'Solutions&amp;Grade'!H590</f>
        <v>61.7835894212109</v>
      </c>
      <c r="C589" s="13" t="n">
        <f aca="false">L$2*A589+L$3</f>
        <v>46.6540848920929</v>
      </c>
      <c r="D589" s="10" t="n">
        <f aca="false">ABS((B589-C589)/_xlfn.STDEV.S(B:B))</f>
        <v>0.313230338999361</v>
      </c>
      <c r="E589" s="10" t="str">
        <f aca="false">IF(D589&gt;L$5,"Outlier","")</f>
        <v/>
      </c>
      <c r="F589" s="10" t="n">
        <f aca="false">'Solutions&amp;Grade'!H590</f>
        <v>61.7835894212109</v>
      </c>
    </row>
    <row r="590" customFormat="false" ht="12.75" hidden="false" customHeight="true" outlineLevel="0" collapsed="false">
      <c r="A590" s="10" t="n">
        <f aca="false">'Solutions&amp;Grade'!G591</f>
        <v>176.7</v>
      </c>
      <c r="B590" s="10" t="n">
        <f aca="false">'Solutions&amp;Grade'!H591</f>
        <v>37.4155788242389</v>
      </c>
      <c r="C590" s="13" t="n">
        <f aca="false">L$2*A590+L$3</f>
        <v>46.7275673584396</v>
      </c>
      <c r="D590" s="10" t="n">
        <f aca="false">ABS((B590-C590)/_xlfn.STDEV.S(B:B))</f>
        <v>0.192788687806149</v>
      </c>
      <c r="E590" s="10" t="str">
        <f aca="false">IF(D590&gt;L$5,"Outlier","")</f>
        <v/>
      </c>
      <c r="F590" s="10" t="n">
        <f aca="false">'Solutions&amp;Grade'!H591</f>
        <v>37.4155788242389</v>
      </c>
    </row>
    <row r="591" customFormat="false" ht="12.75" hidden="false" customHeight="true" outlineLevel="0" collapsed="false">
      <c r="A591" s="10" t="n">
        <f aca="false">'Solutions&amp;Grade'!G592</f>
        <v>177</v>
      </c>
      <c r="B591" s="10" t="n">
        <f aca="false">'Solutions&amp;Grade'!H592</f>
        <v>55.3009135945828</v>
      </c>
      <c r="C591" s="13" t="n">
        <f aca="false">L$2*A591+L$3</f>
        <v>46.8010498247864</v>
      </c>
      <c r="D591" s="10" t="n">
        <f aca="false">ABS((B591-C591)/_xlfn.STDEV.S(B:B))</f>
        <v>0.175975042998777</v>
      </c>
      <c r="E591" s="10" t="str">
        <f aca="false">IF(D591&gt;L$5,"Outlier","")</f>
        <v/>
      </c>
      <c r="F591" s="10" t="n">
        <f aca="false">'Solutions&amp;Grade'!H592</f>
        <v>55.3009135945828</v>
      </c>
    </row>
    <row r="592" customFormat="false" ht="12.75" hidden="false" customHeight="true" outlineLevel="0" collapsed="false">
      <c r="A592" s="10" t="n">
        <f aca="false">'Solutions&amp;Grade'!G593</f>
        <v>177.3</v>
      </c>
      <c r="B592" s="10" t="n">
        <f aca="false">'Solutions&amp;Grade'!H593</f>
        <v>30.1628677647641</v>
      </c>
      <c r="C592" s="13" t="n">
        <f aca="false">L$2*A592+L$3</f>
        <v>46.8745322911331</v>
      </c>
      <c r="D592" s="10" t="n">
        <f aca="false">ABS((B592-C592)/_xlfn.STDEV.S(B:B))</f>
        <v>0.345986237339347</v>
      </c>
      <c r="E592" s="10" t="str">
        <f aca="false">IF(D592&gt;L$5,"Outlier","")</f>
        <v/>
      </c>
      <c r="F592" s="10" t="n">
        <f aca="false">'Solutions&amp;Grade'!H593</f>
        <v>30.1628677647641</v>
      </c>
    </row>
    <row r="593" customFormat="false" ht="12.75" hidden="false" customHeight="true" outlineLevel="0" collapsed="false">
      <c r="A593" s="10" t="n">
        <f aca="false">'Solutions&amp;Grade'!G594</f>
        <v>177.6</v>
      </c>
      <c r="B593" s="10" t="n">
        <f aca="false">'Solutions&amp;Grade'!H594</f>
        <v>34.7507665711381</v>
      </c>
      <c r="C593" s="13" t="n">
        <f aca="false">L$2*A593+L$3</f>
        <v>46.9480147574798</v>
      </c>
      <c r="D593" s="10" t="n">
        <f aca="false">ABS((B593-C593)/_xlfn.STDEV.S(B:B))</f>
        <v>0.252523020625969</v>
      </c>
      <c r="E593" s="10" t="str">
        <f aca="false">IF(D593&gt;L$5,"Outlier","")</f>
        <v/>
      </c>
      <c r="F593" s="10" t="n">
        <f aca="false">'Solutions&amp;Grade'!H594</f>
        <v>34.7507665711381</v>
      </c>
    </row>
    <row r="594" customFormat="false" ht="12.75" hidden="false" customHeight="true" outlineLevel="0" collapsed="false">
      <c r="A594" s="10" t="n">
        <f aca="false">'Solutions&amp;Grade'!G595</f>
        <v>177.9</v>
      </c>
      <c r="B594" s="10" t="n">
        <f aca="false">'Solutions&amp;Grade'!H595</f>
        <v>45.8984009371815</v>
      </c>
      <c r="C594" s="13" t="n">
        <f aca="false">L$2*A594+L$3</f>
        <v>47.0214972238266</v>
      </c>
      <c r="D594" s="10" t="n">
        <f aca="false">ABS((B594-C594)/_xlfn.STDEV.S(B:B))</f>
        <v>0.0232517746974273</v>
      </c>
      <c r="E594" s="10" t="str">
        <f aca="false">IF(D594&gt;L$5,"Outlier","")</f>
        <v/>
      </c>
      <c r="F594" s="10" t="n">
        <f aca="false">'Solutions&amp;Grade'!H595</f>
        <v>45.8984009371815</v>
      </c>
    </row>
    <row r="595" customFormat="false" ht="12.75" hidden="false" customHeight="true" outlineLevel="0" collapsed="false">
      <c r="A595" s="10" t="n">
        <f aca="false">'Solutions&amp;Grade'!G596</f>
        <v>178.2</v>
      </c>
      <c r="B595" s="10" t="n">
        <f aca="false">'Solutions&amp;Grade'!H596</f>
        <v>35.6720388782385</v>
      </c>
      <c r="C595" s="13" t="n">
        <f aca="false">L$2*A595+L$3</f>
        <v>47.0949796901733</v>
      </c>
      <c r="D595" s="10" t="n">
        <f aca="false">ABS((B595-C595)/_xlfn.STDEV.S(B:B))</f>
        <v>0.236492319758772</v>
      </c>
      <c r="E595" s="10" t="str">
        <f aca="false">IF(D595&gt;L$5,"Outlier","")</f>
        <v/>
      </c>
      <c r="F595" s="10" t="n">
        <f aca="false">'Solutions&amp;Grade'!H596</f>
        <v>35.6720388782385</v>
      </c>
    </row>
    <row r="596" customFormat="false" ht="12.75" hidden="false" customHeight="true" outlineLevel="0" collapsed="false">
      <c r="A596" s="10" t="n">
        <f aca="false">'Solutions&amp;Grade'!G597</f>
        <v>178.5</v>
      </c>
      <c r="B596" s="10" t="n">
        <f aca="false">'Solutions&amp;Grade'!H597</f>
        <v>50.6521265391883</v>
      </c>
      <c r="C596" s="13" t="n">
        <f aca="false">L$2*A596+L$3</f>
        <v>47.16846215652</v>
      </c>
      <c r="D596" s="10" t="n">
        <f aca="false">ABS((B596-C596)/_xlfn.STDEV.S(B:B))</f>
        <v>0.0721232723413443</v>
      </c>
      <c r="E596" s="10" t="str">
        <f aca="false">IF(D596&gt;L$5,"Outlier","")</f>
        <v/>
      </c>
      <c r="F596" s="10" t="n">
        <f aca="false">'Solutions&amp;Grade'!H597</f>
        <v>50.6521265391883</v>
      </c>
    </row>
    <row r="597" customFormat="false" ht="12.75" hidden="false" customHeight="true" outlineLevel="0" collapsed="false">
      <c r="A597" s="10" t="n">
        <f aca="false">'Solutions&amp;Grade'!G598</f>
        <v>178.8</v>
      </c>
      <c r="B597" s="10" t="n">
        <f aca="false">'Solutions&amp;Grade'!H598</f>
        <v>50.8175862377919</v>
      </c>
      <c r="C597" s="13" t="n">
        <f aca="false">L$2*A597+L$3</f>
        <v>47.2419446228668</v>
      </c>
      <c r="D597" s="10" t="n">
        <f aca="false">ABS((B597-C597)/_xlfn.STDEV.S(B:B))</f>
        <v>0.0740275025548713</v>
      </c>
      <c r="E597" s="10" t="str">
        <f aca="false">IF(D597&gt;L$5,"Outlier","")</f>
        <v/>
      </c>
      <c r="F597" s="10" t="n">
        <f aca="false">'Solutions&amp;Grade'!H598</f>
        <v>50.8175862377919</v>
      </c>
    </row>
    <row r="598" customFormat="false" ht="12.75" hidden="false" customHeight="true" outlineLevel="0" collapsed="false">
      <c r="A598" s="10" t="n">
        <f aca="false">'Solutions&amp;Grade'!G599</f>
        <v>179.1</v>
      </c>
      <c r="B598" s="10" t="n">
        <f aca="false">'Solutions&amp;Grade'!H599</f>
        <v>64.7800734194982</v>
      </c>
      <c r="C598" s="13" t="n">
        <f aca="false">L$2*A598+L$3</f>
        <v>47.3154270892135</v>
      </c>
      <c r="D598" s="10" t="n">
        <f aca="false">ABS((B598-C598)/_xlfn.STDEV.S(B:B))</f>
        <v>0.361575428991125</v>
      </c>
      <c r="E598" s="10" t="str">
        <f aca="false">IF(D598&gt;L$5,"Outlier","")</f>
        <v/>
      </c>
      <c r="F598" s="10" t="n">
        <f aca="false">'Solutions&amp;Grade'!H599</f>
        <v>64.7800734194982</v>
      </c>
    </row>
    <row r="599" customFormat="false" ht="12.75" hidden="false" customHeight="true" outlineLevel="0" collapsed="false">
      <c r="A599" s="10" t="n">
        <f aca="false">'Solutions&amp;Grade'!G600</f>
        <v>179.4</v>
      </c>
      <c r="B599" s="10" t="n">
        <f aca="false">'Solutions&amp;Grade'!H600</f>
        <v>41.3721208255</v>
      </c>
      <c r="C599" s="13" t="n">
        <f aca="false">L$2*A599+L$3</f>
        <v>47.3889095555603</v>
      </c>
      <c r="D599" s="10" t="n">
        <f aca="false">ABS((B599-C599)/_xlfn.STDEV.S(B:B))</f>
        <v>0.124567250036322</v>
      </c>
      <c r="E599" s="10" t="str">
        <f aca="false">IF(D599&gt;L$5,"Outlier","")</f>
        <v/>
      </c>
      <c r="F599" s="10" t="n">
        <f aca="false">'Solutions&amp;Grade'!H600</f>
        <v>41.3721208255</v>
      </c>
    </row>
    <row r="600" customFormat="false" ht="12.75" hidden="false" customHeight="true" outlineLevel="0" collapsed="false">
      <c r="A600" s="10" t="n">
        <f aca="false">'Solutions&amp;Grade'!G601</f>
        <v>179.7</v>
      </c>
      <c r="B600" s="10" t="n">
        <f aca="false">'Solutions&amp;Grade'!H601</f>
        <v>42.4506845546233</v>
      </c>
      <c r="C600" s="13" t="n">
        <f aca="false">L$2*A600+L$3</f>
        <v>47.462392021907</v>
      </c>
      <c r="D600" s="10" t="n">
        <f aca="false">ABS((B600-C600)/_xlfn.STDEV.S(B:B))</f>
        <v>0.103758773191921</v>
      </c>
      <c r="E600" s="10" t="str">
        <f aca="false">IF(D600&gt;L$5,"Outlier","")</f>
        <v/>
      </c>
      <c r="F600" s="10" t="n">
        <f aca="false">'Solutions&amp;Grade'!H601</f>
        <v>42.4506845546233</v>
      </c>
    </row>
    <row r="601" customFormat="false" ht="12.75" hidden="false" customHeight="true" outlineLevel="0" collapsed="false">
      <c r="A601" s="10" t="n">
        <f aca="false">'Solutions&amp;Grade'!G602</f>
        <v>180</v>
      </c>
      <c r="B601" s="10" t="n">
        <f aca="false">'Solutions&amp;Grade'!H602</f>
        <v>55.8036734660863</v>
      </c>
      <c r="C601" s="13" t="n">
        <f aca="false">L$2*A601+L$3</f>
        <v>47.5358744882537</v>
      </c>
      <c r="D601" s="10" t="n">
        <f aca="false">ABS((B601-C601)/_xlfn.STDEV.S(B:B))</f>
        <v>0.171170541085528</v>
      </c>
      <c r="E601" s="10" t="str">
        <f aca="false">IF(D601&gt;L$5,"Outlier","")</f>
        <v/>
      </c>
      <c r="F601" s="10" t="n">
        <f aca="false">'Solutions&amp;Grade'!H602</f>
        <v>55.8036734660863</v>
      </c>
    </row>
    <row r="602" customFormat="false" ht="12.75" hidden="false" customHeight="true" outlineLevel="0" collapsed="false">
      <c r="A602" s="10" t="n">
        <f aca="false">'Solutions&amp;Grade'!G603</f>
        <v>180.3</v>
      </c>
      <c r="B602" s="10" t="n">
        <f aca="false">'Solutions&amp;Grade'!H603</f>
        <v>50.442379449266</v>
      </c>
      <c r="C602" s="13" t="n">
        <f aca="false">L$2*A602+L$3</f>
        <v>47.6093569546005</v>
      </c>
      <c r="D602" s="10" t="n">
        <f aca="false">ABS((B602-C602)/_xlfn.STDEV.S(B:B))</f>
        <v>0.0586528524241523</v>
      </c>
      <c r="E602" s="10" t="str">
        <f aca="false">IF(D602&gt;L$5,"Outlier","")</f>
        <v/>
      </c>
      <c r="F602" s="10" t="n">
        <f aca="false">'Solutions&amp;Grade'!H603</f>
        <v>50.442379449266</v>
      </c>
    </row>
    <row r="603" customFormat="false" ht="12.75" hidden="false" customHeight="true" outlineLevel="0" collapsed="false">
      <c r="A603" s="10" t="n">
        <f aca="false">'Solutions&amp;Grade'!G604</f>
        <v>180.6</v>
      </c>
      <c r="B603" s="10" t="n">
        <f aca="false">'Solutions&amp;Grade'!H604</f>
        <v>49.1388270467361</v>
      </c>
      <c r="C603" s="13" t="n">
        <f aca="false">L$2*A603+L$3</f>
        <v>47.6828394209472</v>
      </c>
      <c r="D603" s="10" t="n">
        <f aca="false">ABS((B603-C603)/_xlfn.STDEV.S(B:B))</f>
        <v>0.0301437166515935</v>
      </c>
      <c r="E603" s="10" t="str">
        <f aca="false">IF(D603&gt;L$5,"Outlier","")</f>
        <v/>
      </c>
      <c r="F603" s="10" t="n">
        <f aca="false">'Solutions&amp;Grade'!H604</f>
        <v>49.1388270467361</v>
      </c>
    </row>
    <row r="604" customFormat="false" ht="12.75" hidden="false" customHeight="true" outlineLevel="0" collapsed="false">
      <c r="A604" s="10" t="n">
        <f aca="false">'Solutions&amp;Grade'!G605</f>
        <v>180.9</v>
      </c>
      <c r="B604" s="10" t="n">
        <f aca="false">'Solutions&amp;Grade'!H605</f>
        <v>79.4432109688132</v>
      </c>
      <c r="C604" s="13" t="n">
        <f aca="false">L$2*A604+L$3</f>
        <v>47.7563218872939</v>
      </c>
      <c r="D604" s="10" t="n">
        <f aca="false">ABS((B604-C604)/_xlfn.STDEV.S(B:B))</f>
        <v>0.65602247514037</v>
      </c>
      <c r="E604" s="10" t="str">
        <f aca="false">IF(D604&gt;L$5,"Outlier","")</f>
        <v/>
      </c>
      <c r="F604" s="10" t="n">
        <f aca="false">'Solutions&amp;Grade'!H605</f>
        <v>79.4432109688132</v>
      </c>
    </row>
    <row r="605" customFormat="false" ht="12.75" hidden="false" customHeight="true" outlineLevel="0" collapsed="false">
      <c r="A605" s="10" t="n">
        <f aca="false">'Solutions&amp;Grade'!G606</f>
        <v>181.2</v>
      </c>
      <c r="B605" s="10" t="n">
        <f aca="false">'Solutions&amp;Grade'!H606</f>
        <v>28.2484085427925</v>
      </c>
      <c r="C605" s="13" t="n">
        <f aca="false">L$2*A605+L$3</f>
        <v>47.8298043536407</v>
      </c>
      <c r="D605" s="10" t="n">
        <f aca="false">ABS((B605-C605)/_xlfn.STDEV.S(B:B))</f>
        <v>0.405399082045828</v>
      </c>
      <c r="E605" s="10" t="str">
        <f aca="false">IF(D605&gt;L$5,"Outlier","")</f>
        <v/>
      </c>
      <c r="F605" s="10" t="n">
        <f aca="false">'Solutions&amp;Grade'!H606</f>
        <v>28.2484085427925</v>
      </c>
    </row>
    <row r="606" customFormat="false" ht="12.75" hidden="false" customHeight="true" outlineLevel="0" collapsed="false">
      <c r="A606" s="10" t="n">
        <f aca="false">'Solutions&amp;Grade'!G607</f>
        <v>181.5</v>
      </c>
      <c r="B606" s="10" t="n">
        <f aca="false">'Solutions&amp;Grade'!H607</f>
        <v>43.2559333229004</v>
      </c>
      <c r="C606" s="13" t="n">
        <f aca="false">L$2*A606+L$3</f>
        <v>47.9032868199874</v>
      </c>
      <c r="D606" s="10" t="n">
        <f aca="false">ABS((B606-C606)/_xlfn.STDEV.S(B:B))</f>
        <v>0.0962154516389367</v>
      </c>
      <c r="E606" s="10" t="str">
        <f aca="false">IF(D606&gt;L$5,"Outlier","")</f>
        <v/>
      </c>
      <c r="F606" s="10" t="n">
        <f aca="false">'Solutions&amp;Grade'!H607</f>
        <v>43.2559333229004</v>
      </c>
    </row>
    <row r="607" customFormat="false" ht="12.75" hidden="false" customHeight="true" outlineLevel="0" collapsed="false">
      <c r="A607" s="10" t="n">
        <f aca="false">'Solutions&amp;Grade'!G608</f>
        <v>181.8</v>
      </c>
      <c r="B607" s="10" t="n">
        <f aca="false">'Solutions&amp;Grade'!H608</f>
        <v>49.7046561907614</v>
      </c>
      <c r="C607" s="13" t="n">
        <f aca="false">L$2*A607+L$3</f>
        <v>47.9767692863341</v>
      </c>
      <c r="D607" s="10" t="n">
        <f aca="false">ABS((B607-C607)/_xlfn.STDEV.S(B:B))</f>
        <v>0.0357729230183758</v>
      </c>
      <c r="E607" s="10" t="str">
        <f aca="false">IF(D607&gt;L$5,"Outlier","")</f>
        <v/>
      </c>
      <c r="F607" s="10" t="n">
        <f aca="false">'Solutions&amp;Grade'!H608</f>
        <v>49.7046561907614</v>
      </c>
    </row>
    <row r="608" customFormat="false" ht="12.75" hidden="false" customHeight="true" outlineLevel="0" collapsed="false">
      <c r="A608" s="10" t="n">
        <f aca="false">'Solutions&amp;Grade'!G609</f>
        <v>182.1</v>
      </c>
      <c r="B608" s="10" t="n">
        <f aca="false">'Solutions&amp;Grade'!H609</f>
        <v>46.9602044151883</v>
      </c>
      <c r="C608" s="13" t="n">
        <f aca="false">L$2*A608+L$3</f>
        <v>48.0502517526809</v>
      </c>
      <c r="D608" s="10" t="n">
        <f aca="false">ABS((B608-C608)/_xlfn.STDEV.S(B:B))</f>
        <v>0.022567553113919</v>
      </c>
      <c r="E608" s="10" t="str">
        <f aca="false">IF(D608&gt;L$5,"Outlier","")</f>
        <v/>
      </c>
      <c r="F608" s="10" t="n">
        <f aca="false">'Solutions&amp;Grade'!H609</f>
        <v>46.9602044151883</v>
      </c>
    </row>
    <row r="609" customFormat="false" ht="12.75" hidden="false" customHeight="true" outlineLevel="0" collapsed="false">
      <c r="A609" s="10" t="n">
        <f aca="false">'Solutions&amp;Grade'!G610</f>
        <v>182.4</v>
      </c>
      <c r="B609" s="10" t="n">
        <f aca="false">'Solutions&amp;Grade'!H610</f>
        <v>43.2331074259437</v>
      </c>
      <c r="C609" s="13" t="n">
        <f aca="false">L$2*A609+L$3</f>
        <v>48.1237342190276</v>
      </c>
      <c r="D609" s="10" t="n">
        <f aca="false">ABS((B609-C609)/_xlfn.STDEV.S(B:B))</f>
        <v>0.101252006327687</v>
      </c>
      <c r="E609" s="10" t="str">
        <f aca="false">IF(D609&gt;L$5,"Outlier","")</f>
        <v/>
      </c>
      <c r="F609" s="10" t="n">
        <f aca="false">'Solutions&amp;Grade'!H610</f>
        <v>43.2331074259437</v>
      </c>
    </row>
    <row r="610" customFormat="false" ht="12.75" hidden="false" customHeight="true" outlineLevel="0" collapsed="false">
      <c r="A610" s="10" t="n">
        <f aca="false">'Solutions&amp;Grade'!G611</f>
        <v>182.7</v>
      </c>
      <c r="B610" s="10" t="n">
        <f aca="false">'Solutions&amp;Grade'!H611</f>
        <v>38.4007709759194</v>
      </c>
      <c r="C610" s="13" t="n">
        <f aca="false">L$2*A610+L$3</f>
        <v>48.1972166853743</v>
      </c>
      <c r="D610" s="10" t="n">
        <f aca="false">ABS((B610-C610)/_xlfn.STDEV.S(B:B))</f>
        <v>0.202818539407932</v>
      </c>
      <c r="E610" s="10" t="str">
        <f aca="false">IF(D610&gt;L$5,"Outlier","")</f>
        <v/>
      </c>
      <c r="F610" s="10" t="n">
        <f aca="false">'Solutions&amp;Grade'!H611</f>
        <v>38.4007709759194</v>
      </c>
    </row>
    <row r="611" customFormat="false" ht="12.75" hidden="false" customHeight="true" outlineLevel="0" collapsed="false">
      <c r="A611" s="10" t="n">
        <f aca="false">'Solutions&amp;Grade'!G612</f>
        <v>183</v>
      </c>
      <c r="B611" s="10" t="n">
        <f aca="false">'Solutions&amp;Grade'!H612</f>
        <v>23.033751080327</v>
      </c>
      <c r="C611" s="13" t="n">
        <f aca="false">L$2*A611+L$3</f>
        <v>48.2706991517211</v>
      </c>
      <c r="D611" s="10" t="n">
        <f aca="false">ABS((B611-C611)/_xlfn.STDEV.S(B:B))</f>
        <v>0.522487553012608</v>
      </c>
      <c r="E611" s="10" t="str">
        <f aca="false">IF(D611&gt;L$5,"Outlier","")</f>
        <v/>
      </c>
      <c r="F611" s="10" t="n">
        <f aca="false">'Solutions&amp;Grade'!H612</f>
        <v>23.033751080327</v>
      </c>
    </row>
    <row r="612" customFormat="false" ht="12.75" hidden="false" customHeight="true" outlineLevel="0" collapsed="false">
      <c r="A612" s="10" t="n">
        <f aca="false">'Solutions&amp;Grade'!G613</f>
        <v>183.3</v>
      </c>
      <c r="B612" s="10" t="n">
        <f aca="false">'Solutions&amp;Grade'!H613</f>
        <v>32.3461696572006</v>
      </c>
      <c r="C612" s="13" t="n">
        <f aca="false">L$2*A612+L$3</f>
        <v>48.3441816180678</v>
      </c>
      <c r="D612" s="10" t="n">
        <f aca="false">ABS((B612-C612)/_xlfn.STDEV.S(B:B))</f>
        <v>0.331211289845881</v>
      </c>
      <c r="E612" s="10" t="str">
        <f aca="false">IF(D612&gt;L$5,"Outlier","")</f>
        <v/>
      </c>
      <c r="F612" s="10" t="n">
        <f aca="false">'Solutions&amp;Grade'!H613</f>
        <v>32.3461696572006</v>
      </c>
    </row>
    <row r="613" customFormat="false" ht="12.75" hidden="false" customHeight="true" outlineLevel="0" collapsed="false">
      <c r="A613" s="10" t="n">
        <f aca="false">'Solutions&amp;Grade'!G614</f>
        <v>183.6</v>
      </c>
      <c r="B613" s="10" t="n">
        <f aca="false">'Solutions&amp;Grade'!H614</f>
        <v>51.2453433495351</v>
      </c>
      <c r="C613" s="13" t="n">
        <f aca="false">L$2*A613+L$3</f>
        <v>48.4176640844146</v>
      </c>
      <c r="D613" s="10" t="n">
        <f aca="false">ABS((B613-C613)/_xlfn.STDEV.S(B:B))</f>
        <v>0.0585422300572064</v>
      </c>
      <c r="E613" s="10" t="str">
        <f aca="false">IF(D613&gt;L$5,"Outlier","")</f>
        <v/>
      </c>
      <c r="F613" s="10" t="n">
        <f aca="false">'Solutions&amp;Grade'!H614</f>
        <v>51.2453433495351</v>
      </c>
    </row>
    <row r="614" customFormat="false" ht="12.75" hidden="false" customHeight="true" outlineLevel="0" collapsed="false">
      <c r="A614" s="10" t="n">
        <f aca="false">'Solutions&amp;Grade'!G615</f>
        <v>183.9</v>
      </c>
      <c r="B614" s="10" t="n">
        <f aca="false">'Solutions&amp;Grade'!H615</f>
        <v>51.7249197604628</v>
      </c>
      <c r="C614" s="13" t="n">
        <f aca="false">L$2*A614+L$3</f>
        <v>48.4911465507613</v>
      </c>
      <c r="D614" s="10" t="n">
        <f aca="false">ABS((B614-C614)/_xlfn.STDEV.S(B:B))</f>
        <v>0.0669497059055973</v>
      </c>
      <c r="E614" s="10" t="str">
        <f aca="false">IF(D614&gt;L$5,"Outlier","")</f>
        <v/>
      </c>
      <c r="F614" s="10" t="n">
        <f aca="false">'Solutions&amp;Grade'!H615</f>
        <v>51.7249197604628</v>
      </c>
    </row>
    <row r="615" customFormat="false" ht="12.75" hidden="false" customHeight="true" outlineLevel="0" collapsed="false">
      <c r="A615" s="10" t="n">
        <f aca="false">'Solutions&amp;Grade'!G616</f>
        <v>184.2</v>
      </c>
      <c r="B615" s="10" t="n">
        <f aca="false">'Solutions&amp;Grade'!H616</f>
        <v>43.3820167880447</v>
      </c>
      <c r="C615" s="13" t="n">
        <f aca="false">L$2*A615+L$3</f>
        <v>48.564629017108</v>
      </c>
      <c r="D615" s="10" t="n">
        <f aca="false">ABS((B615-C615)/_xlfn.STDEV.S(B:B))</f>
        <v>0.107297061994824</v>
      </c>
      <c r="E615" s="10" t="str">
        <f aca="false">IF(D615&gt;L$5,"Outlier","")</f>
        <v/>
      </c>
      <c r="F615" s="10" t="n">
        <f aca="false">'Solutions&amp;Grade'!H616</f>
        <v>43.3820167880447</v>
      </c>
    </row>
    <row r="616" customFormat="false" ht="12.75" hidden="false" customHeight="true" outlineLevel="0" collapsed="false">
      <c r="A616" s="10" t="n">
        <f aca="false">'Solutions&amp;Grade'!G617</f>
        <v>184.5</v>
      </c>
      <c r="B616" s="10" t="n">
        <f aca="false">'Solutions&amp;Grade'!H617</f>
        <v>60.4114245107747</v>
      </c>
      <c r="C616" s="13" t="n">
        <f aca="false">L$2*A616+L$3</f>
        <v>48.6381114834548</v>
      </c>
      <c r="D616" s="10" t="n">
        <f aca="false">ABS((B616-C616)/_xlfn.STDEV.S(B:B))</f>
        <v>0.24374617315429</v>
      </c>
      <c r="E616" s="10" t="str">
        <f aca="false">IF(D616&gt;L$5,"Outlier","")</f>
        <v/>
      </c>
      <c r="F616" s="10" t="n">
        <f aca="false">'Solutions&amp;Grade'!H617</f>
        <v>60.4114245107747</v>
      </c>
    </row>
    <row r="617" customFormat="false" ht="12.75" hidden="false" customHeight="true" outlineLevel="0" collapsed="false">
      <c r="A617" s="10" t="n">
        <f aca="false">'Solutions&amp;Grade'!G618</f>
        <v>184.8</v>
      </c>
      <c r="B617" s="10" t="n">
        <f aca="false">'Solutions&amp;Grade'!H618</f>
        <v>20.5558705685363</v>
      </c>
      <c r="C617" s="13" t="n">
        <f aca="false">L$2*A617+L$3</f>
        <v>48.7115939498015</v>
      </c>
      <c r="D617" s="10" t="n">
        <f aca="false">ABS((B617-C617)/_xlfn.STDEV.S(B:B))</f>
        <v>0.582915769813386</v>
      </c>
      <c r="E617" s="10" t="str">
        <f aca="false">IF(D617&gt;L$5,"Outlier","")</f>
        <v/>
      </c>
      <c r="F617" s="10" t="n">
        <f aca="false">'Solutions&amp;Grade'!H618</f>
        <v>20.5558705685363</v>
      </c>
    </row>
    <row r="618" customFormat="false" ht="12.75" hidden="false" customHeight="true" outlineLevel="0" collapsed="false">
      <c r="A618" s="10" t="n">
        <f aca="false">'Solutions&amp;Grade'!G619</f>
        <v>185.1</v>
      </c>
      <c r="B618" s="10" t="n">
        <f aca="false">'Solutions&amp;Grade'!H619</f>
        <v>50.2096641108761</v>
      </c>
      <c r="C618" s="13" t="n">
        <f aca="false">L$2*A618+L$3</f>
        <v>48.7850764161482</v>
      </c>
      <c r="D618" s="10" t="n">
        <f aca="false">ABS((B618-C618)/_xlfn.STDEV.S(B:B))</f>
        <v>0.0294936351481392</v>
      </c>
      <c r="E618" s="10" t="str">
        <f aca="false">IF(D618&gt;L$5,"Outlier","")</f>
        <v/>
      </c>
      <c r="F618" s="10" t="n">
        <f aca="false">'Solutions&amp;Grade'!H619</f>
        <v>50.2096641108761</v>
      </c>
    </row>
    <row r="619" customFormat="false" ht="12.75" hidden="false" customHeight="true" outlineLevel="0" collapsed="false">
      <c r="A619" s="10" t="n">
        <f aca="false">'Solutions&amp;Grade'!G620</f>
        <v>185.4</v>
      </c>
      <c r="B619" s="10" t="n">
        <f aca="false">'Solutions&amp;Grade'!H620</f>
        <v>42.6390591466704</v>
      </c>
      <c r="C619" s="13" t="n">
        <f aca="false">L$2*A619+L$3</f>
        <v>48.858558882495</v>
      </c>
      <c r="D619" s="10" t="n">
        <f aca="false">ABS((B619-C619)/_xlfn.STDEV.S(B:B))</f>
        <v>0.128764032352112</v>
      </c>
      <c r="E619" s="10" t="str">
        <f aca="false">IF(D619&gt;L$5,"Outlier","")</f>
        <v/>
      </c>
      <c r="F619" s="10" t="n">
        <f aca="false">'Solutions&amp;Grade'!H620</f>
        <v>42.6390591466704</v>
      </c>
    </row>
    <row r="620" customFormat="false" ht="12.75" hidden="false" customHeight="true" outlineLevel="0" collapsed="false">
      <c r="A620" s="10" t="n">
        <f aca="false">'Solutions&amp;Grade'!G621</f>
        <v>185.7</v>
      </c>
      <c r="B620" s="10" t="n">
        <f aca="false">'Solutions&amp;Grade'!H621</f>
        <v>45.3070073187174</v>
      </c>
      <c r="C620" s="13" t="n">
        <f aca="false">L$2*A620+L$3</f>
        <v>48.9320413488417</v>
      </c>
      <c r="D620" s="10" t="n">
        <f aca="false">ABS((B620-C620)/_xlfn.STDEV.S(B:B))</f>
        <v>0.075050087460217</v>
      </c>
      <c r="E620" s="10" t="str">
        <f aca="false">IF(D620&gt;L$5,"Outlier","")</f>
        <v/>
      </c>
      <c r="F620" s="10" t="n">
        <f aca="false">'Solutions&amp;Grade'!H621</f>
        <v>45.3070073187174</v>
      </c>
    </row>
    <row r="621" customFormat="false" ht="12.75" hidden="false" customHeight="true" outlineLevel="0" collapsed="false">
      <c r="A621" s="10" t="n">
        <f aca="false">'Solutions&amp;Grade'!G622</f>
        <v>186</v>
      </c>
      <c r="B621" s="10" t="n">
        <f aca="false">'Solutions&amp;Grade'!H622</f>
        <v>37.8684191184573</v>
      </c>
      <c r="C621" s="13" t="n">
        <f aca="false">L$2*A621+L$3</f>
        <v>49.0055238151884</v>
      </c>
      <c r="D621" s="10" t="n">
        <f aca="false">ABS((B621-C621)/_xlfn.STDEV.S(B:B))</f>
        <v>0.230574575189465</v>
      </c>
      <c r="E621" s="10" t="str">
        <f aca="false">IF(D621&gt;L$5,"Outlier","")</f>
        <v/>
      </c>
      <c r="F621" s="10" t="n">
        <f aca="false">'Solutions&amp;Grade'!H622</f>
        <v>37.8684191184573</v>
      </c>
    </row>
    <row r="622" customFormat="false" ht="12.75" hidden="false" customHeight="true" outlineLevel="0" collapsed="false">
      <c r="A622" s="10" t="n">
        <f aca="false">'Solutions&amp;Grade'!G623</f>
        <v>186.3</v>
      </c>
      <c r="B622" s="10" t="n">
        <f aca="false">'Solutions&amp;Grade'!H623</f>
        <v>74.2938597497258</v>
      </c>
      <c r="C622" s="13" t="n">
        <f aca="false">L$2*A622+L$3</f>
        <v>49.0790062815352</v>
      </c>
      <c r="D622" s="10" t="n">
        <f aca="false">ABS((B622-C622)/_xlfn.STDEV.S(B:B))</f>
        <v>0.52203012229912</v>
      </c>
      <c r="E622" s="10" t="str">
        <f aca="false">IF(D622&gt;L$5,"Outlier","")</f>
        <v/>
      </c>
      <c r="F622" s="10" t="n">
        <f aca="false">'Solutions&amp;Grade'!H623</f>
        <v>74.2938597497258</v>
      </c>
    </row>
    <row r="623" customFormat="false" ht="12.75" hidden="false" customHeight="true" outlineLevel="0" collapsed="false">
      <c r="A623" s="10" t="n">
        <f aca="false">'Solutions&amp;Grade'!G624</f>
        <v>186.6</v>
      </c>
      <c r="B623" s="10" t="n">
        <f aca="false">'Solutions&amp;Grade'!H624</f>
        <v>66.2078049602911</v>
      </c>
      <c r="C623" s="13" t="n">
        <f aca="false">L$2*A623+L$3</f>
        <v>49.1524887478819</v>
      </c>
      <c r="D623" s="10" t="n">
        <f aca="false">ABS((B623-C623)/_xlfn.STDEV.S(B:B))</f>
        <v>0.353100953747205</v>
      </c>
      <c r="E623" s="10" t="str">
        <f aca="false">IF(D623&gt;L$5,"Outlier","")</f>
        <v/>
      </c>
      <c r="F623" s="10" t="n">
        <f aca="false">'Solutions&amp;Grade'!H624</f>
        <v>66.2078049602911</v>
      </c>
    </row>
    <row r="624" customFormat="false" ht="12.75" hidden="false" customHeight="true" outlineLevel="0" collapsed="false">
      <c r="A624" s="10" t="n">
        <f aca="false">'Solutions&amp;Grade'!G625</f>
        <v>186.9</v>
      </c>
      <c r="B624" s="10" t="n">
        <f aca="false">'Solutions&amp;Grade'!H625</f>
        <v>50.9908231202297</v>
      </c>
      <c r="C624" s="13" t="n">
        <f aca="false">L$2*A624+L$3</f>
        <v>49.2259712142287</v>
      </c>
      <c r="D624" s="10" t="n">
        <f aca="false">ABS((B624-C624)/_xlfn.STDEV.S(B:B))</f>
        <v>0.0365382197240137</v>
      </c>
      <c r="E624" s="10" t="str">
        <f aca="false">IF(D624&gt;L$5,"Outlier","")</f>
        <v/>
      </c>
      <c r="F624" s="10" t="n">
        <f aca="false">'Solutions&amp;Grade'!H625</f>
        <v>50.9908231202297</v>
      </c>
    </row>
    <row r="625" customFormat="false" ht="12.75" hidden="false" customHeight="true" outlineLevel="0" collapsed="false">
      <c r="A625" s="10" t="n">
        <f aca="false">'Solutions&amp;Grade'!G626</f>
        <v>187.2</v>
      </c>
      <c r="B625" s="10" t="n">
        <f aca="false">'Solutions&amp;Grade'!H626</f>
        <v>44.9602304405413</v>
      </c>
      <c r="C625" s="13" t="n">
        <f aca="false">L$2*A625+L$3</f>
        <v>49.2994536805754</v>
      </c>
      <c r="D625" s="10" t="n">
        <f aca="false">ABS((B625-C625)/_xlfn.STDEV.S(B:B))</f>
        <v>0.0898361452520757</v>
      </c>
      <c r="E625" s="10" t="str">
        <f aca="false">IF(D625&gt;L$5,"Outlier","")</f>
        <v/>
      </c>
      <c r="F625" s="10" t="n">
        <f aca="false">'Solutions&amp;Grade'!H626</f>
        <v>44.9602304405413</v>
      </c>
    </row>
    <row r="626" customFormat="false" ht="12.75" hidden="false" customHeight="true" outlineLevel="0" collapsed="false">
      <c r="A626" s="10" t="n">
        <f aca="false">'Solutions&amp;Grade'!G627</f>
        <v>187.5</v>
      </c>
      <c r="B626" s="10" t="n">
        <f aca="false">'Solutions&amp;Grade'!H627</f>
        <v>53.6536849412802</v>
      </c>
      <c r="C626" s="13" t="n">
        <f aca="false">L$2*A626+L$3</f>
        <v>49.3729361469221</v>
      </c>
      <c r="D626" s="10" t="n">
        <f aca="false">ABS((B626-C626)/_xlfn.STDEV.S(B:B))</f>
        <v>0.0886255325445248</v>
      </c>
      <c r="E626" s="10" t="str">
        <f aca="false">IF(D626&gt;L$5,"Outlier","")</f>
        <v/>
      </c>
      <c r="F626" s="10" t="n">
        <f aca="false">'Solutions&amp;Grade'!H627</f>
        <v>53.6536849412802</v>
      </c>
    </row>
    <row r="627" customFormat="false" ht="12.75" hidden="false" customHeight="true" outlineLevel="0" collapsed="false">
      <c r="A627" s="10" t="n">
        <f aca="false">'Solutions&amp;Grade'!G628</f>
        <v>187.8</v>
      </c>
      <c r="B627" s="10" t="n">
        <f aca="false">'Solutions&amp;Grade'!H628</f>
        <v>48.0122015552236</v>
      </c>
      <c r="C627" s="13" t="n">
        <f aca="false">L$2*A627+L$3</f>
        <v>49.4464186132689</v>
      </c>
      <c r="D627" s="10" t="n">
        <f aca="false">ABS((B627-C627)/_xlfn.STDEV.S(B:B))</f>
        <v>0.0296929945343276</v>
      </c>
      <c r="E627" s="10" t="str">
        <f aca="false">IF(D627&gt;L$5,"Outlier","")</f>
        <v/>
      </c>
      <c r="F627" s="10" t="n">
        <f aca="false">'Solutions&amp;Grade'!H628</f>
        <v>48.0122015552236</v>
      </c>
    </row>
    <row r="628" customFormat="false" ht="12.75" hidden="false" customHeight="true" outlineLevel="0" collapsed="false">
      <c r="A628" s="10" t="n">
        <f aca="false">'Solutions&amp;Grade'!G629</f>
        <v>188.1</v>
      </c>
      <c r="B628" s="10" t="n">
        <f aca="false">'Solutions&amp;Grade'!H629</f>
        <v>67.9587857124324</v>
      </c>
      <c r="C628" s="13" t="n">
        <f aca="false">L$2*A628+L$3</f>
        <v>49.5199010796156</v>
      </c>
      <c r="D628" s="10" t="n">
        <f aca="false">ABS((B628-C628)/_xlfn.STDEV.S(B:B))</f>
        <v>0.381745355453753</v>
      </c>
      <c r="E628" s="10" t="str">
        <f aca="false">IF(D628&gt;L$5,"Outlier","")</f>
        <v/>
      </c>
      <c r="F628" s="10" t="n">
        <f aca="false">'Solutions&amp;Grade'!H629</f>
        <v>67.9587857124324</v>
      </c>
    </row>
    <row r="629" customFormat="false" ht="12.75" hidden="false" customHeight="true" outlineLevel="0" collapsed="false">
      <c r="A629" s="10" t="n">
        <f aca="false">'Solutions&amp;Grade'!G630</f>
        <v>188.4</v>
      </c>
      <c r="B629" s="10" t="n">
        <f aca="false">'Solutions&amp;Grade'!H630</f>
        <v>40.9860997065123</v>
      </c>
      <c r="C629" s="13" t="n">
        <f aca="false">L$2*A629+L$3</f>
        <v>49.5933835459623</v>
      </c>
      <c r="D629" s="10" t="n">
        <f aca="false">ABS((B629-C629)/_xlfn.STDEV.S(B:B))</f>
        <v>0.178198990568783</v>
      </c>
      <c r="E629" s="10" t="str">
        <f aca="false">IF(D629&gt;L$5,"Outlier","")</f>
        <v/>
      </c>
      <c r="F629" s="10" t="n">
        <f aca="false">'Solutions&amp;Grade'!H630</f>
        <v>40.9860997065123</v>
      </c>
    </row>
    <row r="630" customFormat="false" ht="12.75" hidden="false" customHeight="true" outlineLevel="0" collapsed="false">
      <c r="A630" s="10" t="n">
        <f aca="false">'Solutions&amp;Grade'!G631</f>
        <v>188.7</v>
      </c>
      <c r="B630" s="10" t="n">
        <f aca="false">'Solutions&amp;Grade'!H631</f>
        <v>55.7146220881302</v>
      </c>
      <c r="C630" s="13" t="n">
        <f aca="false">L$2*A630+L$3</f>
        <v>49.6668660123091</v>
      </c>
      <c r="D630" s="10" t="n">
        <f aca="false">ABS((B630-C630)/_xlfn.STDEV.S(B:B))</f>
        <v>0.125208375606027</v>
      </c>
      <c r="E630" s="10" t="str">
        <f aca="false">IF(D630&gt;L$5,"Outlier","")</f>
        <v/>
      </c>
      <c r="F630" s="10" t="n">
        <f aca="false">'Solutions&amp;Grade'!H631</f>
        <v>55.7146220881302</v>
      </c>
    </row>
    <row r="631" customFormat="false" ht="12.75" hidden="false" customHeight="true" outlineLevel="0" collapsed="false">
      <c r="A631" s="10" t="n">
        <f aca="false">'Solutions&amp;Grade'!G632</f>
        <v>189</v>
      </c>
      <c r="B631" s="10" t="n">
        <f aca="false">'Solutions&amp;Grade'!H632</f>
        <v>58.028746980271</v>
      </c>
      <c r="C631" s="13" t="n">
        <f aca="false">L$2*A631+L$3</f>
        <v>49.7403484786558</v>
      </c>
      <c r="D631" s="10" t="n">
        <f aca="false">ABS((B631-C631)/_xlfn.STDEV.S(B:B))</f>
        <v>0.171597018754062</v>
      </c>
      <c r="E631" s="10" t="str">
        <f aca="false">IF(D631&gt;L$5,"Outlier","")</f>
        <v/>
      </c>
      <c r="F631" s="10" t="n">
        <f aca="false">'Solutions&amp;Grade'!H632</f>
        <v>58.028746980271</v>
      </c>
    </row>
    <row r="632" customFormat="false" ht="12.75" hidden="false" customHeight="true" outlineLevel="0" collapsed="false">
      <c r="A632" s="10" t="n">
        <f aca="false">'Solutions&amp;Grade'!G633</f>
        <v>189.3</v>
      </c>
      <c r="B632" s="10" t="n">
        <f aca="false">'Solutions&amp;Grade'!H633</f>
        <v>41.8499617342482</v>
      </c>
      <c r="C632" s="13" t="n">
        <f aca="false">L$2*A632+L$3</f>
        <v>49.8138309450026</v>
      </c>
      <c r="D632" s="10" t="n">
        <f aca="false">ABS((B632-C632)/_xlfn.STDEV.S(B:B))</f>
        <v>0.164878198610552</v>
      </c>
      <c r="E632" s="10" t="str">
        <f aca="false">IF(D632&gt;L$5,"Outlier","")</f>
        <v/>
      </c>
      <c r="F632" s="10" t="n">
        <f aca="false">'Solutions&amp;Grade'!H633</f>
        <v>41.8499617342482</v>
      </c>
    </row>
    <row r="633" customFormat="false" ht="12.75" hidden="false" customHeight="true" outlineLevel="0" collapsed="false">
      <c r="A633" s="10" t="n">
        <f aca="false">'Solutions&amp;Grade'!G634</f>
        <v>189.6</v>
      </c>
      <c r="B633" s="10" t="n">
        <f aca="false">'Solutions&amp;Grade'!H634</f>
        <v>33.2030288087721</v>
      </c>
      <c r="C633" s="13" t="n">
        <f aca="false">L$2*A633+L$3</f>
        <v>49.8873134113493</v>
      </c>
      <c r="D633" s="10" t="n">
        <f aca="false">ABS((B633-C633)/_xlfn.STDEV.S(B:B))</f>
        <v>0.345419383164144</v>
      </c>
      <c r="E633" s="10" t="str">
        <f aca="false">IF(D633&gt;L$5,"Outlier","")</f>
        <v/>
      </c>
      <c r="F633" s="10" t="n">
        <f aca="false">'Solutions&amp;Grade'!H634</f>
        <v>33.2030288087721</v>
      </c>
    </row>
    <row r="634" customFormat="false" ht="12.75" hidden="false" customHeight="true" outlineLevel="0" collapsed="false">
      <c r="A634" s="10" t="n">
        <f aca="false">'Solutions&amp;Grade'!G635</f>
        <v>189.9</v>
      </c>
      <c r="B634" s="10" t="n">
        <f aca="false">'Solutions&amp;Grade'!H635</f>
        <v>54.8435929528388</v>
      </c>
      <c r="C634" s="13" t="n">
        <f aca="false">L$2*A634+L$3</f>
        <v>49.960795877696</v>
      </c>
      <c r="D634" s="10" t="n">
        <f aca="false">ABS((B634-C634)/_xlfn.STDEV.S(B:B))</f>
        <v>0.101089905500112</v>
      </c>
      <c r="E634" s="10" t="str">
        <f aca="false">IF(D634&gt;L$5,"Outlier","")</f>
        <v/>
      </c>
      <c r="F634" s="10" t="n">
        <f aca="false">'Solutions&amp;Grade'!H635</f>
        <v>54.8435929528388</v>
      </c>
    </row>
    <row r="635" customFormat="false" ht="12.75" hidden="false" customHeight="true" outlineLevel="0" collapsed="false">
      <c r="A635" s="10" t="n">
        <f aca="false">'Solutions&amp;Grade'!G636</f>
        <v>190.2</v>
      </c>
      <c r="B635" s="10" t="n">
        <f aca="false">'Solutions&amp;Grade'!H636</f>
        <v>47.3276815653993</v>
      </c>
      <c r="C635" s="13" t="n">
        <f aca="false">L$2*A635+L$3</f>
        <v>50.0342783440428</v>
      </c>
      <c r="D635" s="10" t="n">
        <f aca="false">ABS((B635-C635)/_xlfn.STDEV.S(B:B))</f>
        <v>0.0560354256728914</v>
      </c>
      <c r="E635" s="10" t="str">
        <f aca="false">IF(D635&gt;L$5,"Outlier","")</f>
        <v/>
      </c>
      <c r="F635" s="10" t="n">
        <f aca="false">'Solutions&amp;Grade'!H636</f>
        <v>47.3276815653993</v>
      </c>
    </row>
    <row r="636" customFormat="false" ht="12.75" hidden="false" customHeight="true" outlineLevel="0" collapsed="false">
      <c r="A636" s="10" t="n">
        <f aca="false">'Solutions&amp;Grade'!G637</f>
        <v>190.5</v>
      </c>
      <c r="B636" s="10" t="n">
        <f aca="false">'Solutions&amp;Grade'!H637</f>
        <v>50.4813396230706</v>
      </c>
      <c r="C636" s="13" t="n">
        <f aca="false">L$2*A636+L$3</f>
        <v>50.1077608103895</v>
      </c>
      <c r="D636" s="10" t="n">
        <f aca="false">ABS((B636-C636)/_xlfn.STDEV.S(B:B))</f>
        <v>0.00773430603189122</v>
      </c>
      <c r="E636" s="10" t="str">
        <f aca="false">IF(D636&gt;L$5,"Outlier","")</f>
        <v/>
      </c>
      <c r="F636" s="10" t="n">
        <f aca="false">'Solutions&amp;Grade'!H637</f>
        <v>50.4813396230706</v>
      </c>
    </row>
    <row r="637" customFormat="false" ht="12.75" hidden="false" customHeight="true" outlineLevel="0" collapsed="false">
      <c r="A637" s="10" t="n">
        <f aca="false">'Solutions&amp;Grade'!G638</f>
        <v>190.8</v>
      </c>
      <c r="B637" s="10" t="n">
        <f aca="false">'Solutions&amp;Grade'!H638</f>
        <v>80.1930394747595</v>
      </c>
      <c r="C637" s="13" t="n">
        <f aca="false">L$2*A637+L$3</f>
        <v>50.1812432767362</v>
      </c>
      <c r="D637" s="10" t="n">
        <f aca="false">ABS((B637-C637)/_xlfn.STDEV.S(B:B))</f>
        <v>0.621342561416622</v>
      </c>
      <c r="E637" s="10" t="str">
        <f aca="false">IF(D637&gt;L$5,"Outlier","")</f>
        <v/>
      </c>
      <c r="F637" s="10" t="n">
        <f aca="false">'Solutions&amp;Grade'!H638</f>
        <v>80.1930394747595</v>
      </c>
    </row>
    <row r="638" customFormat="false" ht="12.75" hidden="false" customHeight="true" outlineLevel="0" collapsed="false">
      <c r="A638" s="10" t="n">
        <f aca="false">'Solutions&amp;Grade'!G639</f>
        <v>191.1</v>
      </c>
      <c r="B638" s="10" t="n">
        <f aca="false">'Solutions&amp;Grade'!H639</f>
        <v>56.8695422779914</v>
      </c>
      <c r="C638" s="13" t="n">
        <f aca="false">L$2*A638+L$3</f>
        <v>50.254725743083</v>
      </c>
      <c r="D638" s="10" t="n">
        <f aca="false">ABS((B638-C638)/_xlfn.STDEV.S(B:B))</f>
        <v>0.136948385960709</v>
      </c>
      <c r="E638" s="10" t="str">
        <f aca="false">IF(D638&gt;L$5,"Outlier","")</f>
        <v/>
      </c>
      <c r="F638" s="10" t="n">
        <f aca="false">'Solutions&amp;Grade'!H639</f>
        <v>56.8695422779914</v>
      </c>
    </row>
    <row r="639" customFormat="false" ht="12.75" hidden="false" customHeight="true" outlineLevel="0" collapsed="false">
      <c r="A639" s="10" t="n">
        <f aca="false">'Solutions&amp;Grade'!G640</f>
        <v>191.4</v>
      </c>
      <c r="B639" s="10" t="n">
        <f aca="false">'Solutions&amp;Grade'!H640</f>
        <v>58.4576657740473</v>
      </c>
      <c r="C639" s="13" t="n">
        <f aca="false">L$2*A639+L$3</f>
        <v>50.3282082094297</v>
      </c>
      <c r="D639" s="10" t="n">
        <f aca="false">ABS((B639-C639)/_xlfn.STDEV.S(B:B))</f>
        <v>0.168306420342143</v>
      </c>
      <c r="E639" s="10" t="str">
        <f aca="false">IF(D639&gt;L$5,"Outlier","")</f>
        <v/>
      </c>
      <c r="F639" s="10" t="n">
        <f aca="false">'Solutions&amp;Grade'!H640</f>
        <v>58.4576657740473</v>
      </c>
    </row>
    <row r="640" customFormat="false" ht="12.75" hidden="false" customHeight="true" outlineLevel="0" collapsed="false">
      <c r="A640" s="10" t="n">
        <f aca="false">'Solutions&amp;Grade'!G641</f>
        <v>191.7</v>
      </c>
      <c r="B640" s="10" t="n">
        <f aca="false">'Solutions&amp;Grade'!H641</f>
        <v>44.8148211053935</v>
      </c>
      <c r="C640" s="13" t="n">
        <f aca="false">L$2*A640+L$3</f>
        <v>50.4016906757764</v>
      </c>
      <c r="D640" s="10" t="n">
        <f aca="false">ABS((B640-C640)/_xlfn.STDEV.S(B:B))</f>
        <v>0.11566651413523</v>
      </c>
      <c r="E640" s="10" t="str">
        <f aca="false">IF(D640&gt;L$5,"Outlier","")</f>
        <v/>
      </c>
      <c r="F640" s="10" t="n">
        <f aca="false">'Solutions&amp;Grade'!H641</f>
        <v>44.8148211053935</v>
      </c>
    </row>
    <row r="641" customFormat="false" ht="12.75" hidden="false" customHeight="true" outlineLevel="0" collapsed="false">
      <c r="A641" s="10" t="n">
        <f aca="false">'Solutions&amp;Grade'!G642</f>
        <v>192</v>
      </c>
      <c r="B641" s="10" t="n">
        <f aca="false">'Solutions&amp;Grade'!H642</f>
        <v>29.0248519847591</v>
      </c>
      <c r="C641" s="13" t="n">
        <f aca="false">L$2*A641+L$3</f>
        <v>50.4751731421232</v>
      </c>
      <c r="D641" s="10" t="n">
        <f aca="false">ABS((B641-C641)/_xlfn.STDEV.S(B:B))</f>
        <v>0.444091963146264</v>
      </c>
      <c r="E641" s="10" t="str">
        <f aca="false">IF(D641&gt;L$5,"Outlier","")</f>
        <v/>
      </c>
      <c r="F641" s="10" t="n">
        <f aca="false">'Solutions&amp;Grade'!H642</f>
        <v>29.0248519847591</v>
      </c>
    </row>
    <row r="642" customFormat="false" ht="12.75" hidden="false" customHeight="true" outlineLevel="0" collapsed="false">
      <c r="A642" s="10" t="n">
        <f aca="false">'Solutions&amp;Grade'!G643</f>
        <v>192.3</v>
      </c>
      <c r="B642" s="10" t="n">
        <f aca="false">'Solutions&amp;Grade'!H643</f>
        <v>47.784865834865</v>
      </c>
      <c r="C642" s="13" t="n">
        <f aca="false">L$2*A642+L$3</f>
        <v>50.5486556084699</v>
      </c>
      <c r="D642" s="10" t="n">
        <f aca="false">ABS((B642-C642)/_xlfn.STDEV.S(B:B))</f>
        <v>0.0572195081499937</v>
      </c>
      <c r="E642" s="10" t="str">
        <f aca="false">IF(D642&gt;L$5,"Outlier","")</f>
        <v/>
      </c>
      <c r="F642" s="10" t="n">
        <f aca="false">'Solutions&amp;Grade'!H643</f>
        <v>47.784865834865</v>
      </c>
    </row>
    <row r="643" customFormat="false" ht="12.75" hidden="false" customHeight="true" outlineLevel="0" collapsed="false">
      <c r="A643" s="10" t="n">
        <f aca="false">'Solutions&amp;Grade'!G644</f>
        <v>192.6</v>
      </c>
      <c r="B643" s="10" t="n">
        <f aca="false">'Solutions&amp;Grade'!H644</f>
        <v>57.727525063271</v>
      </c>
      <c r="C643" s="13" t="n">
        <f aca="false">L$2*A643+L$3</f>
        <v>50.6221380748166</v>
      </c>
      <c r="D643" s="10" t="n">
        <f aca="false">ABS((B643-C643)/_xlfn.STDEV.S(B:B))</f>
        <v>0.147104802462751</v>
      </c>
      <c r="E643" s="10" t="str">
        <f aca="false">IF(D643&gt;L$5,"Outlier","")</f>
        <v/>
      </c>
      <c r="F643" s="10" t="n">
        <f aca="false">'Solutions&amp;Grade'!H644</f>
        <v>57.727525063271</v>
      </c>
    </row>
    <row r="644" customFormat="false" ht="12.75" hidden="false" customHeight="true" outlineLevel="0" collapsed="false">
      <c r="A644" s="10" t="n">
        <f aca="false">'Solutions&amp;Grade'!G645</f>
        <v>192.9</v>
      </c>
      <c r="B644" s="10" t="n">
        <f aca="false">'Solutions&amp;Grade'!H645</f>
        <v>46.6262173141645</v>
      </c>
      <c r="C644" s="13" t="n">
        <f aca="false">L$2*A644+L$3</f>
        <v>50.6956205411634</v>
      </c>
      <c r="D644" s="10" t="n">
        <f aca="false">ABS((B644-C644)/_xlfn.STDEV.S(B:B))</f>
        <v>0.0842499864992117</v>
      </c>
      <c r="E644" s="10" t="str">
        <f aca="false">IF(D644&gt;L$5,"Outlier","")</f>
        <v/>
      </c>
      <c r="F644" s="10" t="n">
        <f aca="false">'Solutions&amp;Grade'!H645</f>
        <v>46.6262173141645</v>
      </c>
    </row>
    <row r="645" customFormat="false" ht="12.75" hidden="false" customHeight="true" outlineLevel="0" collapsed="false">
      <c r="A645" s="10" t="n">
        <f aca="false">'Solutions&amp;Grade'!G646</f>
        <v>193.2</v>
      </c>
      <c r="B645" s="10" t="n">
        <f aca="false">'Solutions&amp;Grade'!H646</f>
        <v>53.4490188598947</v>
      </c>
      <c r="C645" s="13" t="n">
        <f aca="false">L$2*A645+L$3</f>
        <v>50.7691030075101</v>
      </c>
      <c r="D645" s="10" t="n">
        <f aca="false">ABS((B645-C645)/_xlfn.STDEV.S(B:B))</f>
        <v>0.0554830430379679</v>
      </c>
      <c r="E645" s="10" t="str">
        <f aca="false">IF(D645&gt;L$5,"Outlier","")</f>
        <v/>
      </c>
      <c r="F645" s="10" t="n">
        <f aca="false">'Solutions&amp;Grade'!H646</f>
        <v>53.4490188598947</v>
      </c>
    </row>
    <row r="646" customFormat="false" ht="12.75" hidden="false" customHeight="true" outlineLevel="0" collapsed="false">
      <c r="A646" s="10" t="n">
        <f aca="false">'Solutions&amp;Grade'!G647</f>
        <v>193.5</v>
      </c>
      <c r="B646" s="10" t="n">
        <f aca="false">'Solutions&amp;Grade'!H647</f>
        <v>48.578623748995</v>
      </c>
      <c r="C646" s="13" t="n">
        <f aca="false">L$2*A646+L$3</f>
        <v>50.8425854738569</v>
      </c>
      <c r="D646" s="10" t="n">
        <f aca="false">ABS((B646-C646)/_xlfn.STDEV.S(B:B))</f>
        <v>0.0468714290805264</v>
      </c>
      <c r="E646" s="10" t="str">
        <f aca="false">IF(D646&gt;L$5,"Outlier","")</f>
        <v/>
      </c>
      <c r="F646" s="10" t="n">
        <f aca="false">'Solutions&amp;Grade'!H647</f>
        <v>48.578623748995</v>
      </c>
    </row>
    <row r="647" customFormat="false" ht="12.75" hidden="false" customHeight="true" outlineLevel="0" collapsed="false">
      <c r="A647" s="10" t="n">
        <f aca="false">'Solutions&amp;Grade'!G648</f>
        <v>193.8</v>
      </c>
      <c r="B647" s="10" t="n">
        <f aca="false">'Solutions&amp;Grade'!H648</f>
        <v>41.7513692680133</v>
      </c>
      <c r="C647" s="13" t="n">
        <f aca="false">L$2*A647+L$3</f>
        <v>50.9160679402036</v>
      </c>
      <c r="D647" s="10" t="n">
        <f aca="false">ABS((B647-C647)/_xlfn.STDEV.S(B:B))</f>
        <v>0.189739304839252</v>
      </c>
      <c r="E647" s="10" t="str">
        <f aca="false">IF(D647&gt;L$5,"Outlier","")</f>
        <v/>
      </c>
      <c r="F647" s="10" t="n">
        <f aca="false">'Solutions&amp;Grade'!H648</f>
        <v>41.7513692680133</v>
      </c>
    </row>
    <row r="648" customFormat="false" ht="12.75" hidden="false" customHeight="true" outlineLevel="0" collapsed="false">
      <c r="A648" s="10" t="n">
        <f aca="false">'Solutions&amp;Grade'!G649</f>
        <v>194.1</v>
      </c>
      <c r="B648" s="10" t="n">
        <f aca="false">'Solutions&amp;Grade'!H649</f>
        <v>53.9070984233573</v>
      </c>
      <c r="C648" s="13" t="n">
        <f aca="false">L$2*A648+L$3</f>
        <v>50.9895504065503</v>
      </c>
      <c r="D648" s="10" t="n">
        <f aca="false">ABS((B648-C648)/_xlfn.STDEV.S(B:B))</f>
        <v>0.0604028078112241</v>
      </c>
      <c r="E648" s="10" t="str">
        <f aca="false">IF(D648&gt;L$5,"Outlier","")</f>
        <v/>
      </c>
      <c r="F648" s="10" t="n">
        <f aca="false">'Solutions&amp;Grade'!H649</f>
        <v>53.9070984233573</v>
      </c>
    </row>
    <row r="649" customFormat="false" ht="12.75" hidden="false" customHeight="true" outlineLevel="0" collapsed="false">
      <c r="A649" s="10" t="n">
        <f aca="false">'Solutions&amp;Grade'!G650</f>
        <v>194.4</v>
      </c>
      <c r="B649" s="10" t="n">
        <f aca="false">'Solutions&amp;Grade'!H650</f>
        <v>52.9461713945489</v>
      </c>
      <c r="C649" s="13" t="n">
        <f aca="false">L$2*A649+L$3</f>
        <v>51.0630328728971</v>
      </c>
      <c r="D649" s="10" t="n">
        <f aca="false">ABS((B649-C649)/_xlfn.STDEV.S(B:B))</f>
        <v>0.0389871404172245</v>
      </c>
      <c r="E649" s="10" t="str">
        <f aca="false">IF(D649&gt;L$5,"Outlier","")</f>
        <v/>
      </c>
      <c r="F649" s="10" t="n">
        <f aca="false">'Solutions&amp;Grade'!H650</f>
        <v>52.9461713945489</v>
      </c>
    </row>
    <row r="650" customFormat="false" ht="12.75" hidden="false" customHeight="true" outlineLevel="0" collapsed="false">
      <c r="A650" s="10" t="n">
        <f aca="false">'Solutions&amp;Grade'!G651</f>
        <v>194.7</v>
      </c>
      <c r="B650" s="10" t="n">
        <f aca="false">'Solutions&amp;Grade'!H651</f>
        <v>62.323343381309</v>
      </c>
      <c r="C650" s="13" t="n">
        <f aca="false">L$2*A650+L$3</f>
        <v>51.1365153392438</v>
      </c>
      <c r="D650" s="10" t="n">
        <f aca="false">ABS((B650-C650)/_xlfn.STDEV.S(B:B))</f>
        <v>0.231604011433408</v>
      </c>
      <c r="E650" s="10" t="str">
        <f aca="false">IF(D650&gt;L$5,"Outlier","")</f>
        <v/>
      </c>
      <c r="F650" s="10" t="n">
        <f aca="false">'Solutions&amp;Grade'!H651</f>
        <v>62.323343381309</v>
      </c>
    </row>
    <row r="651" customFormat="false" ht="12.75" hidden="false" customHeight="true" outlineLevel="0" collapsed="false">
      <c r="A651" s="10" t="n">
        <f aca="false">'Solutions&amp;Grade'!G652</f>
        <v>195</v>
      </c>
      <c r="B651" s="10" t="n">
        <f aca="false">'Solutions&amp;Grade'!H652</f>
        <v>58.2643086313692</v>
      </c>
      <c r="C651" s="13" t="n">
        <f aca="false">L$2*A651+L$3</f>
        <v>51.2099978055905</v>
      </c>
      <c r="D651" s="10" t="n">
        <f aca="false">ABS((B651-C651)/_xlfn.STDEV.S(B:B))</f>
        <v>0.146047358465236</v>
      </c>
      <c r="E651" s="10" t="str">
        <f aca="false">IF(D651&gt;L$5,"Outlier","")</f>
        <v/>
      </c>
      <c r="F651" s="10" t="n">
        <f aca="false">'Solutions&amp;Grade'!H652</f>
        <v>58.2643086313692</v>
      </c>
    </row>
    <row r="652" customFormat="false" ht="12.75" hidden="false" customHeight="true" outlineLevel="0" collapsed="false">
      <c r="A652" s="10" t="n">
        <f aca="false">'Solutions&amp;Grade'!G653</f>
        <v>195.3</v>
      </c>
      <c r="B652" s="10" t="n">
        <f aca="false">'Solutions&amp;Grade'!H653</f>
        <v>64.0828825362461</v>
      </c>
      <c r="C652" s="13" t="n">
        <f aca="false">L$2*A652+L$3</f>
        <v>51.2834802719373</v>
      </c>
      <c r="D652" s="10" t="n">
        <f aca="false">ABS((B652-C652)/_xlfn.STDEV.S(B:B))</f>
        <v>0.26498958393004</v>
      </c>
      <c r="E652" s="10" t="str">
        <f aca="false">IF(D652&gt;L$5,"Outlier","")</f>
        <v/>
      </c>
      <c r="F652" s="10" t="n">
        <f aca="false">'Solutions&amp;Grade'!H653</f>
        <v>64.0828825362461</v>
      </c>
    </row>
    <row r="653" customFormat="false" ht="12.75" hidden="false" customHeight="true" outlineLevel="0" collapsed="false">
      <c r="A653" s="10" t="n">
        <f aca="false">'Solutions&amp;Grade'!G654</f>
        <v>195.6</v>
      </c>
      <c r="B653" s="10" t="n">
        <f aca="false">'Solutions&amp;Grade'!H654</f>
        <v>42.8742982833639</v>
      </c>
      <c r="C653" s="13" t="n">
        <f aca="false">L$2*A653+L$3</f>
        <v>51.356962738284</v>
      </c>
      <c r="D653" s="10" t="n">
        <f aca="false">ABS((B653-C653)/_xlfn.STDEV.S(B:B))</f>
        <v>0.175618960800652</v>
      </c>
      <c r="E653" s="10" t="str">
        <f aca="false">IF(D653&gt;L$5,"Outlier","")</f>
        <v/>
      </c>
      <c r="F653" s="10" t="n">
        <f aca="false">'Solutions&amp;Grade'!H654</f>
        <v>42.8742982833639</v>
      </c>
    </row>
    <row r="654" customFormat="false" ht="12.75" hidden="false" customHeight="true" outlineLevel="0" collapsed="false">
      <c r="A654" s="10" t="n">
        <f aca="false">'Solutions&amp;Grade'!G655</f>
        <v>195.9</v>
      </c>
      <c r="B654" s="10" t="n">
        <f aca="false">'Solutions&amp;Grade'!H655</f>
        <v>62.5755450719312</v>
      </c>
      <c r="C654" s="13" t="n">
        <f aca="false">L$2*A654+L$3</f>
        <v>51.4304452046308</v>
      </c>
      <c r="D654" s="10" t="n">
        <f aca="false">ABS((B654-C654)/_xlfn.STDEV.S(B:B))</f>
        <v>0.230740101428805</v>
      </c>
      <c r="E654" s="10" t="str">
        <f aca="false">IF(D654&gt;L$5,"Outlier","")</f>
        <v/>
      </c>
      <c r="F654" s="10" t="n">
        <f aca="false">'Solutions&amp;Grade'!H655</f>
        <v>62.5755450719312</v>
      </c>
    </row>
    <row r="655" customFormat="false" ht="12.75" hidden="false" customHeight="true" outlineLevel="0" collapsed="false">
      <c r="A655" s="10" t="n">
        <f aca="false">'Solutions&amp;Grade'!G656</f>
        <v>196.2</v>
      </c>
      <c r="B655" s="10" t="n">
        <f aca="false">'Solutions&amp;Grade'!H656</f>
        <v>45.9951762536819</v>
      </c>
      <c r="C655" s="13" t="n">
        <f aca="false">L$2*A655+L$3</f>
        <v>51.5039276709775</v>
      </c>
      <c r="D655" s="10" t="n">
        <f aca="false">ABS((B655-C655)/_xlfn.STDEV.S(B:B))</f>
        <v>0.114049212291243</v>
      </c>
      <c r="E655" s="10" t="str">
        <f aca="false">IF(D655&gt;L$5,"Outlier","")</f>
        <v/>
      </c>
      <c r="F655" s="10" t="n">
        <f aca="false">'Solutions&amp;Grade'!H656</f>
        <v>45.9951762536819</v>
      </c>
    </row>
    <row r="656" customFormat="false" ht="12.75" hidden="false" customHeight="true" outlineLevel="0" collapsed="false">
      <c r="A656" s="10" t="n">
        <f aca="false">'Solutions&amp;Grade'!G657</f>
        <v>196.5</v>
      </c>
      <c r="B656" s="10" t="n">
        <f aca="false">'Solutions&amp;Grade'!H657</f>
        <v>54.9266418896231</v>
      </c>
      <c r="C656" s="13" t="n">
        <f aca="false">L$2*A656+L$3</f>
        <v>51.5774101373242</v>
      </c>
      <c r="D656" s="10" t="n">
        <f aca="false">ABS((B656-C656)/_xlfn.STDEV.S(B:B))</f>
        <v>0.0693400762160424</v>
      </c>
      <c r="E656" s="10" t="str">
        <f aca="false">IF(D656&gt;L$5,"Outlier","")</f>
        <v/>
      </c>
      <c r="F656" s="10" t="n">
        <f aca="false">'Solutions&amp;Grade'!H657</f>
        <v>54.9266418896231</v>
      </c>
    </row>
    <row r="657" customFormat="false" ht="12.75" hidden="false" customHeight="true" outlineLevel="0" collapsed="false">
      <c r="A657" s="10" t="n">
        <f aca="false">'Solutions&amp;Grade'!G658</f>
        <v>196.8</v>
      </c>
      <c r="B657" s="10" t="n">
        <f aca="false">'Solutions&amp;Grade'!H658</f>
        <v>34.3192996348059</v>
      </c>
      <c r="C657" s="13" t="n">
        <f aca="false">L$2*A657+L$3</f>
        <v>51.650892603671</v>
      </c>
      <c r="D657" s="10" t="n">
        <f aca="false">ABS((B657-C657)/_xlfn.STDEV.S(B:B))</f>
        <v>0.358820788254394</v>
      </c>
      <c r="E657" s="10" t="str">
        <f aca="false">IF(D657&gt;L$5,"Outlier","")</f>
        <v/>
      </c>
      <c r="F657" s="10" t="n">
        <f aca="false">'Solutions&amp;Grade'!H658</f>
        <v>34.3192996348059</v>
      </c>
    </row>
    <row r="658" customFormat="false" ht="12.75" hidden="false" customHeight="true" outlineLevel="0" collapsed="false">
      <c r="A658" s="10" t="n">
        <f aca="false">'Solutions&amp;Grade'!G659</f>
        <v>197.1</v>
      </c>
      <c r="B658" s="10" t="n">
        <f aca="false">'Solutions&amp;Grade'!H659</f>
        <v>49.4929537641425</v>
      </c>
      <c r="C658" s="13" t="n">
        <f aca="false">L$2*A658+L$3</f>
        <v>51.7243750700177</v>
      </c>
      <c r="D658" s="10" t="n">
        <f aca="false">ABS((B658-C658)/_xlfn.STDEV.S(B:B))</f>
        <v>0.0461977357384373</v>
      </c>
      <c r="E658" s="10" t="str">
        <f aca="false">IF(D658&gt;L$5,"Outlier","")</f>
        <v/>
      </c>
      <c r="F658" s="10" t="n">
        <f aca="false">'Solutions&amp;Grade'!H659</f>
        <v>49.4929537641425</v>
      </c>
    </row>
    <row r="659" customFormat="false" ht="12.75" hidden="false" customHeight="true" outlineLevel="0" collapsed="false">
      <c r="A659" s="10" t="n">
        <f aca="false">'Solutions&amp;Grade'!G660</f>
        <v>197.4</v>
      </c>
      <c r="B659" s="10" t="n">
        <f aca="false">'Solutions&amp;Grade'!H660</f>
        <v>66.2719481181771</v>
      </c>
      <c r="C659" s="13" t="n">
        <f aca="false">L$2*A659+L$3</f>
        <v>51.7978575363644</v>
      </c>
      <c r="D659" s="10" t="n">
        <f aca="false">ABS((B659-C659)/_xlfn.STDEV.S(B:B))</f>
        <v>0.299661121811564</v>
      </c>
      <c r="E659" s="10" t="str">
        <f aca="false">IF(D659&gt;L$5,"Outlier","")</f>
        <v/>
      </c>
      <c r="F659" s="10" t="n">
        <f aca="false">'Solutions&amp;Grade'!H660</f>
        <v>66.2719481181771</v>
      </c>
    </row>
    <row r="660" customFormat="false" ht="12.75" hidden="false" customHeight="true" outlineLevel="0" collapsed="false">
      <c r="A660" s="10" t="n">
        <f aca="false">'Solutions&amp;Grade'!G661</f>
        <v>197.7</v>
      </c>
      <c r="B660" s="10" t="n">
        <f aca="false">'Solutions&amp;Grade'!H661</f>
        <v>44.6858933085429</v>
      </c>
      <c r="C660" s="13" t="n">
        <f aca="false">L$2*A660+L$3</f>
        <v>51.8713400027112</v>
      </c>
      <c r="D660" s="10" t="n">
        <f aca="false">ABS((B660-C660)/_xlfn.STDEV.S(B:B))</f>
        <v>0.148762300810612</v>
      </c>
      <c r="E660" s="10" t="str">
        <f aca="false">IF(D660&gt;L$5,"Outlier","")</f>
        <v/>
      </c>
      <c r="F660" s="10" t="n">
        <f aca="false">'Solutions&amp;Grade'!H661</f>
        <v>44.6858933085429</v>
      </c>
    </row>
    <row r="661" customFormat="false" ht="12.75" hidden="false" customHeight="true" outlineLevel="0" collapsed="false">
      <c r="A661" s="10" t="n">
        <f aca="false">'Solutions&amp;Grade'!G662</f>
        <v>198</v>
      </c>
      <c r="B661" s="10" t="n">
        <f aca="false">'Solutions&amp;Grade'!H662</f>
        <v>57.5897710355808</v>
      </c>
      <c r="C661" s="13" t="n">
        <f aca="false">L$2*A661+L$3</f>
        <v>51.9448224690579</v>
      </c>
      <c r="D661" s="10" t="n">
        <f aca="false">ABS((B661-C661)/_xlfn.STDEV.S(B:B))</f>
        <v>0.116868939741082</v>
      </c>
      <c r="E661" s="10" t="str">
        <f aca="false">IF(D661&gt;L$5,"Outlier","")</f>
        <v/>
      </c>
      <c r="F661" s="10" t="n">
        <f aca="false">'Solutions&amp;Grade'!H662</f>
        <v>57.5897710355808</v>
      </c>
    </row>
    <row r="662" customFormat="false" ht="12.75" hidden="false" customHeight="true" outlineLevel="0" collapsed="false">
      <c r="A662" s="10" t="n">
        <f aca="false">'Solutions&amp;Grade'!G663</f>
        <v>198.3</v>
      </c>
      <c r="B662" s="10" t="n">
        <f aca="false">'Solutions&amp;Grade'!H663</f>
        <v>71.6291491655697</v>
      </c>
      <c r="C662" s="13" t="n">
        <f aca="false">L$2*A662+L$3</f>
        <v>52.0183049354047</v>
      </c>
      <c r="D662" s="10" t="n">
        <f aca="false">ABS((B662-C662)/_xlfn.STDEV.S(B:B))</f>
        <v>0.406008760859029</v>
      </c>
      <c r="E662" s="10" t="str">
        <f aca="false">IF(D662&gt;L$5,"Outlier","")</f>
        <v/>
      </c>
      <c r="F662" s="10" t="n">
        <f aca="false">'Solutions&amp;Grade'!H663</f>
        <v>71.6291491655697</v>
      </c>
    </row>
    <row r="663" customFormat="false" ht="12.75" hidden="false" customHeight="true" outlineLevel="0" collapsed="false">
      <c r="A663" s="10" t="n">
        <f aca="false">'Solutions&amp;Grade'!G664</f>
        <v>198.6</v>
      </c>
      <c r="B663" s="10" t="n">
        <f aca="false">'Solutions&amp;Grade'!H664</f>
        <v>44.7352485415423</v>
      </c>
      <c r="C663" s="13" t="n">
        <f aca="false">L$2*A663+L$3</f>
        <v>52.0917874017514</v>
      </c>
      <c r="D663" s="10" t="n">
        <f aca="false">ABS((B663-C663)/_xlfn.STDEV.S(B:B))</f>
        <v>0.152304469496041</v>
      </c>
      <c r="E663" s="10" t="str">
        <f aca="false">IF(D663&gt;L$5,"Outlier","")</f>
        <v/>
      </c>
      <c r="F663" s="10" t="n">
        <f aca="false">'Solutions&amp;Grade'!H664</f>
        <v>44.7352485415423</v>
      </c>
    </row>
    <row r="664" customFormat="false" ht="12.75" hidden="false" customHeight="true" outlineLevel="0" collapsed="false">
      <c r="A664" s="10" t="n">
        <f aca="false">'Solutions&amp;Grade'!G665</f>
        <v>198.9</v>
      </c>
      <c r="B664" s="10" t="n">
        <f aca="false">'Solutions&amp;Grade'!H665</f>
        <v>53.2369037744869</v>
      </c>
      <c r="C664" s="13" t="n">
        <f aca="false">L$2*A664+L$3</f>
        <v>52.1652698680981</v>
      </c>
      <c r="D664" s="10" t="n">
        <f aca="false">ABS((B664-C664)/_xlfn.STDEV.S(B:B))</f>
        <v>0.0221863347299541</v>
      </c>
      <c r="E664" s="10" t="str">
        <f aca="false">IF(D664&gt;L$5,"Outlier","")</f>
        <v/>
      </c>
      <c r="F664" s="10" t="n">
        <f aca="false">'Solutions&amp;Grade'!H665</f>
        <v>53.2369037744869</v>
      </c>
    </row>
    <row r="665" customFormat="false" ht="12.75" hidden="false" customHeight="true" outlineLevel="0" collapsed="false">
      <c r="A665" s="10" t="n">
        <f aca="false">'Solutions&amp;Grade'!G666</f>
        <v>199.2</v>
      </c>
      <c r="B665" s="10" t="n">
        <f aca="false">'Solutions&amp;Grade'!H666</f>
        <v>49.6385469262662</v>
      </c>
      <c r="C665" s="13" t="n">
        <f aca="false">L$2*A665+L$3</f>
        <v>52.2387523344449</v>
      </c>
      <c r="D665" s="10" t="n">
        <f aca="false">ABS((B665-C665)/_xlfn.STDEV.S(B:B))</f>
        <v>0.0538327755482188</v>
      </c>
      <c r="E665" s="10" t="str">
        <f aca="false">IF(D665&gt;L$5,"Outlier","")</f>
        <v/>
      </c>
      <c r="F665" s="10" t="n">
        <f aca="false">'Solutions&amp;Grade'!H666</f>
        <v>49.6385469262662</v>
      </c>
    </row>
    <row r="666" customFormat="false" ht="12.75" hidden="false" customHeight="true" outlineLevel="0" collapsed="false">
      <c r="A666" s="10" t="n">
        <f aca="false">'Solutions&amp;Grade'!G667</f>
        <v>199.5</v>
      </c>
      <c r="B666" s="10" t="n">
        <f aca="false">'Solutions&amp;Grade'!H667</f>
        <v>72.7961315718721</v>
      </c>
      <c r="C666" s="13" t="n">
        <f aca="false">L$2*A666+L$3</f>
        <v>52.3122348007916</v>
      </c>
      <c r="D666" s="10" t="n">
        <f aca="false">ABS((B666-C666)/_xlfn.STDEV.S(B:B))</f>
        <v>0.424083810364377</v>
      </c>
      <c r="E666" s="10" t="str">
        <f aca="false">IF(D666&gt;L$5,"Outlier","")</f>
        <v/>
      </c>
      <c r="F666" s="10" t="n">
        <f aca="false">'Solutions&amp;Grade'!H667</f>
        <v>72.7961315718721</v>
      </c>
    </row>
    <row r="667" customFormat="false" ht="12.75" hidden="false" customHeight="true" outlineLevel="0" collapsed="false">
      <c r="A667" s="10" t="n">
        <f aca="false">'Solutions&amp;Grade'!G668</f>
        <v>199.8</v>
      </c>
      <c r="B667" s="10" t="n">
        <f aca="false">'Solutions&amp;Grade'!H668</f>
        <v>48.4118138404587</v>
      </c>
      <c r="C667" s="13" t="n">
        <f aca="false">L$2*A667+L$3</f>
        <v>52.3857172671383</v>
      </c>
      <c r="D667" s="10" t="n">
        <f aca="false">ABS((B667-C667)/_xlfn.STDEV.S(B:B))</f>
        <v>0.0822728275796449</v>
      </c>
      <c r="E667" s="10" t="str">
        <f aca="false">IF(D667&gt;L$5,"Outlier","")</f>
        <v/>
      </c>
      <c r="F667" s="10" t="n">
        <f aca="false">'Solutions&amp;Grade'!H668</f>
        <v>48.4118138404587</v>
      </c>
    </row>
    <row r="668" customFormat="false" ht="12.75" hidden="false" customHeight="true" outlineLevel="0" collapsed="false">
      <c r="A668" s="10" t="n">
        <f aca="false">'Solutions&amp;Grade'!G669</f>
        <v>200.1</v>
      </c>
      <c r="B668" s="10" t="n">
        <f aca="false">'Solutions&amp;Grade'!H669</f>
        <v>62.5678605911192</v>
      </c>
      <c r="C668" s="13" t="n">
        <f aca="false">L$2*A668+L$3</f>
        <v>52.4591997334851</v>
      </c>
      <c r="D668" s="10" t="n">
        <f aca="false">ABS((B668-C668)/_xlfn.STDEV.S(B:B))</f>
        <v>0.209282416431578</v>
      </c>
      <c r="E668" s="10" t="str">
        <f aca="false">IF(D668&gt;L$5,"Outlier","")</f>
        <v/>
      </c>
      <c r="F668" s="10" t="n">
        <f aca="false">'Solutions&amp;Grade'!H669</f>
        <v>62.5678605911192</v>
      </c>
    </row>
    <row r="669" customFormat="false" ht="12.75" hidden="false" customHeight="true" outlineLevel="0" collapsed="false">
      <c r="A669" s="10" t="n">
        <f aca="false">'Solutions&amp;Grade'!G670</f>
        <v>200.4</v>
      </c>
      <c r="B669" s="10" t="n">
        <f aca="false">'Solutions&amp;Grade'!H670</f>
        <v>29.7537244973127</v>
      </c>
      <c r="C669" s="13" t="n">
        <f aca="false">L$2*A669+L$3</f>
        <v>52.5326821998318</v>
      </c>
      <c r="D669" s="10" t="n">
        <f aca="false">ABS((B669-C669)/_xlfn.STDEV.S(B:B))</f>
        <v>0.471599094965743</v>
      </c>
      <c r="E669" s="10" t="str">
        <f aca="false">IF(D669&gt;L$5,"Outlier","")</f>
        <v/>
      </c>
      <c r="F669" s="10" t="n">
        <f aca="false">'Solutions&amp;Grade'!H670</f>
        <v>29.7537244973127</v>
      </c>
    </row>
    <row r="670" customFormat="false" ht="12.75" hidden="false" customHeight="true" outlineLevel="0" collapsed="false">
      <c r="A670" s="10" t="n">
        <f aca="false">'Solutions&amp;Grade'!G671</f>
        <v>200.7</v>
      </c>
      <c r="B670" s="10" t="n">
        <f aca="false">'Solutions&amp;Grade'!H671</f>
        <v>23.8563780159548</v>
      </c>
      <c r="C670" s="13" t="n">
        <f aca="false">L$2*A670+L$3</f>
        <v>52.6061646661785</v>
      </c>
      <c r="D670" s="10" t="n">
        <f aca="false">ABS((B670-C670)/_xlfn.STDEV.S(B:B))</f>
        <v>0.595214826848917</v>
      </c>
      <c r="E670" s="10" t="str">
        <f aca="false">IF(D670&gt;L$5,"Outlier","")</f>
        <v/>
      </c>
      <c r="F670" s="10" t="n">
        <f aca="false">'Solutions&amp;Grade'!H671</f>
        <v>23.8563780159548</v>
      </c>
    </row>
    <row r="671" customFormat="false" ht="12.75" hidden="false" customHeight="true" outlineLevel="0" collapsed="false">
      <c r="A671" s="10" t="n">
        <f aca="false">'Solutions&amp;Grade'!G672</f>
        <v>201</v>
      </c>
      <c r="B671" s="10" t="n">
        <f aca="false">'Solutions&amp;Grade'!H672</f>
        <v>64.6735488704556</v>
      </c>
      <c r="C671" s="13" t="n">
        <f aca="false">L$2*A671+L$3</f>
        <v>52.6796471325253</v>
      </c>
      <c r="D671" s="10" t="n">
        <f aca="false">ABS((B671-C671)/_xlfn.STDEV.S(B:B))</f>
        <v>0.248313082564374</v>
      </c>
      <c r="E671" s="10" t="str">
        <f aca="false">IF(D671&gt;L$5,"Outlier","")</f>
        <v/>
      </c>
      <c r="F671" s="10" t="n">
        <f aca="false">'Solutions&amp;Grade'!H672</f>
        <v>64.6735488704556</v>
      </c>
    </row>
    <row r="672" customFormat="false" ht="12.75" hidden="false" customHeight="true" outlineLevel="0" collapsed="false">
      <c r="A672" s="10" t="n">
        <f aca="false">'Solutions&amp;Grade'!G673</f>
        <v>201.3</v>
      </c>
      <c r="B672" s="10" t="n">
        <f aca="false">'Solutions&amp;Grade'!H673</f>
        <v>66.8393063920383</v>
      </c>
      <c r="C672" s="13" t="n">
        <f aca="false">L$2*A672+L$3</f>
        <v>52.753129598872</v>
      </c>
      <c r="D672" s="10" t="n">
        <f aca="false">ABS((B672-C672)/_xlfn.STDEV.S(B:B))</f>
        <v>0.291630034786448</v>
      </c>
      <c r="E672" s="10" t="str">
        <f aca="false">IF(D672&gt;L$5,"Outlier","")</f>
        <v/>
      </c>
      <c r="F672" s="10" t="n">
        <f aca="false">'Solutions&amp;Grade'!H673</f>
        <v>66.8393063920383</v>
      </c>
    </row>
    <row r="673" customFormat="false" ht="12.75" hidden="false" customHeight="true" outlineLevel="0" collapsed="false">
      <c r="A673" s="10" t="n">
        <f aca="false">'Solutions&amp;Grade'!G674</f>
        <v>201.6</v>
      </c>
      <c r="B673" s="10" t="n">
        <f aca="false">'Solutions&amp;Grade'!H674</f>
        <v>58.1076821478173</v>
      </c>
      <c r="C673" s="13" t="n">
        <f aca="false">L$2*A673+L$3</f>
        <v>52.8266120652187</v>
      </c>
      <c r="D673" s="10" t="n">
        <f aca="false">ABS((B673-C673)/_xlfn.STDEV.S(B:B))</f>
        <v>0.109335462312602</v>
      </c>
      <c r="E673" s="10" t="str">
        <f aca="false">IF(D673&gt;L$5,"Outlier","")</f>
        <v/>
      </c>
      <c r="F673" s="10" t="n">
        <f aca="false">'Solutions&amp;Grade'!H674</f>
        <v>58.1076821478173</v>
      </c>
    </row>
    <row r="674" customFormat="false" ht="12.75" hidden="false" customHeight="true" outlineLevel="0" collapsed="false">
      <c r="A674" s="10" t="n">
        <f aca="false">'Solutions&amp;Grade'!G675</f>
        <v>201.9</v>
      </c>
      <c r="B674" s="10" t="n">
        <f aca="false">'Solutions&amp;Grade'!H675</f>
        <v>36.9087592067358</v>
      </c>
      <c r="C674" s="13" t="n">
        <f aca="false">L$2*A674+L$3</f>
        <v>52.9000945315655</v>
      </c>
      <c r="D674" s="10" t="n">
        <f aca="false">ABS((B674-C674)/_xlfn.STDEV.S(B:B))</f>
        <v>0.331073061593568</v>
      </c>
      <c r="E674" s="10" t="str">
        <f aca="false">IF(D674&gt;L$5,"Outlier","")</f>
        <v/>
      </c>
      <c r="F674" s="10" t="n">
        <f aca="false">'Solutions&amp;Grade'!H675</f>
        <v>36.9087592067358</v>
      </c>
    </row>
    <row r="675" customFormat="false" ht="12.75" hidden="false" customHeight="true" outlineLevel="0" collapsed="false">
      <c r="A675" s="10" t="n">
        <f aca="false">'Solutions&amp;Grade'!G676</f>
        <v>202.2</v>
      </c>
      <c r="B675" s="10" t="n">
        <f aca="false">'Solutions&amp;Grade'!H676</f>
        <v>48.6803714182697</v>
      </c>
      <c r="C675" s="13" t="n">
        <f aca="false">L$2*A675+L$3</f>
        <v>52.9735769979122</v>
      </c>
      <c r="D675" s="10" t="n">
        <f aca="false">ABS((B675-C675)/_xlfn.STDEV.S(B:B))</f>
        <v>0.0888834288338566</v>
      </c>
      <c r="E675" s="10" t="str">
        <f aca="false">IF(D675&gt;L$5,"Outlier","")</f>
        <v/>
      </c>
      <c r="F675" s="10" t="n">
        <f aca="false">'Solutions&amp;Grade'!H676</f>
        <v>48.6803714182697</v>
      </c>
    </row>
    <row r="676" customFormat="false" ht="12.75" hidden="false" customHeight="true" outlineLevel="0" collapsed="false">
      <c r="A676" s="10" t="n">
        <f aca="false">'Solutions&amp;Grade'!G677</f>
        <v>202.5</v>
      </c>
      <c r="B676" s="10" t="n">
        <f aca="false">'Solutions&amp;Grade'!H677</f>
        <v>36.2199070952909</v>
      </c>
      <c r="C676" s="13" t="n">
        <f aca="false">L$2*A676+L$3</f>
        <v>53.047059464259</v>
      </c>
      <c r="D676" s="10" t="n">
        <f aca="false">ABS((B676-C676)/_xlfn.STDEV.S(B:B))</f>
        <v>0.348377214255874</v>
      </c>
      <c r="E676" s="10" t="str">
        <f aca="false">IF(D676&gt;L$5,"Outlier","")</f>
        <v/>
      </c>
      <c r="F676" s="10" t="n">
        <f aca="false">'Solutions&amp;Grade'!H677</f>
        <v>36.2199070952909</v>
      </c>
    </row>
    <row r="677" customFormat="false" ht="12.75" hidden="false" customHeight="true" outlineLevel="0" collapsed="false">
      <c r="A677" s="10" t="n">
        <f aca="false">'Solutions&amp;Grade'!G678</f>
        <v>202.8</v>
      </c>
      <c r="B677" s="10" t="n">
        <f aca="false">'Solutions&amp;Grade'!H678</f>
        <v>46.5284437701011</v>
      </c>
      <c r="C677" s="13" t="n">
        <f aca="false">L$2*A677+L$3</f>
        <v>53.1205419306057</v>
      </c>
      <c r="D677" s="10" t="n">
        <f aca="false">ABS((B677-C677)/_xlfn.STDEV.S(B:B))</f>
        <v>0.136478041138621</v>
      </c>
      <c r="E677" s="10" t="str">
        <f aca="false">IF(D677&gt;L$5,"Outlier","")</f>
        <v/>
      </c>
      <c r="F677" s="10" t="n">
        <f aca="false">'Solutions&amp;Grade'!H678</f>
        <v>46.5284437701011</v>
      </c>
    </row>
    <row r="678" customFormat="false" ht="12.75" hidden="false" customHeight="true" outlineLevel="0" collapsed="false">
      <c r="A678" s="10" t="n">
        <f aca="false">'Solutions&amp;Grade'!G679</f>
        <v>203.1</v>
      </c>
      <c r="B678" s="10" t="n">
        <f aca="false">'Solutions&amp;Grade'!H679</f>
        <v>64.5308473798363</v>
      </c>
      <c r="C678" s="13" t="n">
        <f aca="false">L$2*A678+L$3</f>
        <v>53.1940243969524</v>
      </c>
      <c r="D678" s="10" t="n">
        <f aca="false">ABS((B678-C678)/_xlfn.STDEV.S(B:B))</f>
        <v>0.234709398399015</v>
      </c>
      <c r="E678" s="10" t="str">
        <f aca="false">IF(D678&gt;L$5,"Outlier","")</f>
        <v/>
      </c>
      <c r="F678" s="10" t="n">
        <f aca="false">'Solutions&amp;Grade'!H679</f>
        <v>64.5308473798363</v>
      </c>
    </row>
    <row r="679" customFormat="false" ht="12.75" hidden="false" customHeight="true" outlineLevel="0" collapsed="false">
      <c r="A679" s="10" t="n">
        <f aca="false">'Solutions&amp;Grade'!G680</f>
        <v>203.4</v>
      </c>
      <c r="B679" s="10" t="n">
        <f aca="false">'Solutions&amp;Grade'!H680</f>
        <v>62.5063725561387</v>
      </c>
      <c r="C679" s="13" t="n">
        <f aca="false">L$2*A679+L$3</f>
        <v>53.2675068632992</v>
      </c>
      <c r="D679" s="10" t="n">
        <f aca="false">ABS((B679-C679)/_xlfn.STDEV.S(B:B))</f>
        <v>0.191274805289767</v>
      </c>
      <c r="E679" s="10" t="str">
        <f aca="false">IF(D679&gt;L$5,"Outlier","")</f>
        <v/>
      </c>
      <c r="F679" s="10" t="n">
        <f aca="false">'Solutions&amp;Grade'!H680</f>
        <v>62.5063725561387</v>
      </c>
    </row>
    <row r="680" customFormat="false" ht="12.75" hidden="false" customHeight="true" outlineLevel="0" collapsed="false">
      <c r="A680" s="10" t="n">
        <f aca="false">'Solutions&amp;Grade'!G681</f>
        <v>203.7</v>
      </c>
      <c r="B680" s="10" t="n">
        <f aca="false">'Solutions&amp;Grade'!H681</f>
        <v>50.7572734892067</v>
      </c>
      <c r="C680" s="13" t="n">
        <f aca="false">L$2*A680+L$3</f>
        <v>53.3409893296459</v>
      </c>
      <c r="D680" s="10" t="n">
        <f aca="false">ABS((B680-C680)/_xlfn.STDEV.S(B:B))</f>
        <v>0.0534913874424125</v>
      </c>
      <c r="E680" s="10" t="str">
        <f aca="false">IF(D680&gt;L$5,"Outlier","")</f>
        <v/>
      </c>
      <c r="F680" s="10" t="n">
        <f aca="false">'Solutions&amp;Grade'!H681</f>
        <v>50.7572734892067</v>
      </c>
    </row>
    <row r="681" customFormat="false" ht="12.75" hidden="false" customHeight="true" outlineLevel="0" collapsed="false">
      <c r="A681" s="10" t="n">
        <f aca="false">'Solutions&amp;Grade'!G682</f>
        <v>204</v>
      </c>
      <c r="B681" s="10" t="n">
        <f aca="false">'Solutions&amp;Grade'!H682</f>
        <v>48.1110943230782</v>
      </c>
      <c r="C681" s="13" t="n">
        <f aca="false">L$2*A681+L$3</f>
        <v>53.4144717959926</v>
      </c>
      <c r="D681" s="10" t="n">
        <f aca="false">ABS((B681-C681)/_xlfn.STDEV.S(B:B))</f>
        <v>0.109797298416844</v>
      </c>
      <c r="E681" s="10" t="str">
        <f aca="false">IF(D681&gt;L$5,"Outlier","")</f>
        <v/>
      </c>
      <c r="F681" s="10" t="n">
        <f aca="false">'Solutions&amp;Grade'!H682</f>
        <v>48.1110943230782</v>
      </c>
    </row>
    <row r="682" customFormat="false" ht="12.75" hidden="false" customHeight="true" outlineLevel="0" collapsed="false">
      <c r="A682" s="10" t="n">
        <f aca="false">'Solutions&amp;Grade'!G683</f>
        <v>204.3</v>
      </c>
      <c r="B682" s="10" t="n">
        <f aca="false">'Solutions&amp;Grade'!H683</f>
        <v>40.3203159796812</v>
      </c>
      <c r="C682" s="13" t="n">
        <f aca="false">L$2*A682+L$3</f>
        <v>53.4879542623394</v>
      </c>
      <c r="D682" s="10" t="n">
        <f aca="false">ABS((B682-C682)/_xlfn.STDEV.S(B:B))</f>
        <v>0.272613276605326</v>
      </c>
      <c r="E682" s="10" t="str">
        <f aca="false">IF(D682&gt;L$5,"Outlier","")</f>
        <v/>
      </c>
      <c r="F682" s="10" t="n">
        <f aca="false">'Solutions&amp;Grade'!H683</f>
        <v>40.3203159796812</v>
      </c>
    </row>
    <row r="683" customFormat="false" ht="12.75" hidden="false" customHeight="true" outlineLevel="0" collapsed="false">
      <c r="A683" s="10" t="n">
        <f aca="false">'Solutions&amp;Grade'!G684</f>
        <v>204.6</v>
      </c>
      <c r="B683" s="10" t="n">
        <f aca="false">'Solutions&amp;Grade'!H684</f>
        <v>57.6033781042847</v>
      </c>
      <c r="C683" s="13" t="n">
        <f aca="false">L$2*A683+L$3</f>
        <v>53.5614367286861</v>
      </c>
      <c r="D683" s="10" t="n">
        <f aca="false">ABS((B683-C683)/_xlfn.STDEV.S(B:B))</f>
        <v>0.0836814361539504</v>
      </c>
      <c r="E683" s="10" t="str">
        <f aca="false">IF(D683&gt;L$5,"Outlier","")</f>
        <v/>
      </c>
      <c r="F683" s="10" t="n">
        <f aca="false">'Solutions&amp;Grade'!H684</f>
        <v>57.6033781042847</v>
      </c>
    </row>
    <row r="684" customFormat="false" ht="12.75" hidden="false" customHeight="true" outlineLevel="0" collapsed="false">
      <c r="A684" s="10" t="n">
        <f aca="false">'Solutions&amp;Grade'!G685</f>
        <v>204.9</v>
      </c>
      <c r="B684" s="10" t="n">
        <f aca="false">'Solutions&amp;Grade'!H685</f>
        <v>46.5687620660998</v>
      </c>
      <c r="C684" s="13" t="n">
        <f aca="false">L$2*A684+L$3</f>
        <v>53.6349191950328</v>
      </c>
      <c r="D684" s="10" t="n">
        <f aca="false">ABS((B684-C684)/_xlfn.STDEV.S(B:B))</f>
        <v>0.146292615773286</v>
      </c>
      <c r="E684" s="10" t="str">
        <f aca="false">IF(D684&gt;L$5,"Outlier","")</f>
        <v/>
      </c>
      <c r="F684" s="10" t="n">
        <f aca="false">'Solutions&amp;Grade'!H685</f>
        <v>46.5687620660998</v>
      </c>
    </row>
    <row r="685" customFormat="false" ht="12.75" hidden="false" customHeight="true" outlineLevel="0" collapsed="false">
      <c r="A685" s="10" t="n">
        <f aca="false">'Solutions&amp;Grade'!G686</f>
        <v>205.2</v>
      </c>
      <c r="B685" s="10" t="n">
        <f aca="false">'Solutions&amp;Grade'!H686</f>
        <v>49.7272185663714</v>
      </c>
      <c r="C685" s="13" t="n">
        <f aca="false">L$2*A685+L$3</f>
        <v>53.7084016613796</v>
      </c>
      <c r="D685" s="10" t="n">
        <f aca="false">ABS((B685-C685)/_xlfn.STDEV.S(B:B))</f>
        <v>0.0824235405771502</v>
      </c>
      <c r="E685" s="10" t="str">
        <f aca="false">IF(D685&gt;L$5,"Outlier","")</f>
        <v/>
      </c>
      <c r="F685" s="10" t="n">
        <f aca="false">'Solutions&amp;Grade'!H686</f>
        <v>49.7272185663714</v>
      </c>
    </row>
    <row r="686" customFormat="false" ht="12.75" hidden="false" customHeight="true" outlineLevel="0" collapsed="false">
      <c r="A686" s="10" t="n">
        <f aca="false">'Solutions&amp;Grade'!G687</f>
        <v>205.5</v>
      </c>
      <c r="B686" s="10" t="n">
        <f aca="false">'Solutions&amp;Grade'!H687</f>
        <v>69.226201123864</v>
      </c>
      <c r="C686" s="13" t="n">
        <f aca="false">L$2*A686+L$3</f>
        <v>53.7818841277263</v>
      </c>
      <c r="D686" s="10" t="n">
        <f aca="false">ABS((B686-C686)/_xlfn.STDEV.S(B:B))</f>
        <v>0.319747989037141</v>
      </c>
      <c r="E686" s="10" t="str">
        <f aca="false">IF(D686&gt;L$5,"Outlier","")</f>
        <v/>
      </c>
      <c r="F686" s="10" t="n">
        <f aca="false">'Solutions&amp;Grade'!H687</f>
        <v>69.226201123864</v>
      </c>
    </row>
    <row r="687" customFormat="false" ht="12.75" hidden="false" customHeight="true" outlineLevel="0" collapsed="false">
      <c r="A687" s="10" t="n">
        <f aca="false">'Solutions&amp;Grade'!G688</f>
        <v>205.8</v>
      </c>
      <c r="B687" s="10" t="n">
        <f aca="false">'Solutions&amp;Grade'!H688</f>
        <v>42.4469385745855</v>
      </c>
      <c r="C687" s="13" t="n">
        <f aca="false">L$2*A687+L$3</f>
        <v>53.8553665940731</v>
      </c>
      <c r="D687" s="10" t="n">
        <f aca="false">ABS((B687-C687)/_xlfn.STDEV.S(B:B))</f>
        <v>0.23619185738148</v>
      </c>
      <c r="E687" s="10" t="str">
        <f aca="false">IF(D687&gt;L$5,"Outlier","")</f>
        <v/>
      </c>
      <c r="F687" s="10" t="n">
        <f aca="false">'Solutions&amp;Grade'!H688</f>
        <v>42.4469385745855</v>
      </c>
    </row>
    <row r="688" customFormat="false" ht="12.75" hidden="false" customHeight="true" outlineLevel="0" collapsed="false">
      <c r="A688" s="10" t="n">
        <f aca="false">'Solutions&amp;Grade'!G689</f>
        <v>206.1</v>
      </c>
      <c r="B688" s="10" t="n">
        <f aca="false">'Solutions&amp;Grade'!H689</f>
        <v>55.2698614349009</v>
      </c>
      <c r="C688" s="13" t="n">
        <f aca="false">L$2*A688+L$3</f>
        <v>53.9288490604198</v>
      </c>
      <c r="D688" s="10" t="n">
        <f aca="false">ABS((B688-C688)/_xlfn.STDEV.S(B:B))</f>
        <v>0.0277633520550951</v>
      </c>
      <c r="E688" s="10" t="str">
        <f aca="false">IF(D688&gt;L$5,"Outlier","")</f>
        <v/>
      </c>
      <c r="F688" s="10" t="n">
        <f aca="false">'Solutions&amp;Grade'!H689</f>
        <v>55.2698614349009</v>
      </c>
    </row>
    <row r="689" customFormat="false" ht="12.75" hidden="false" customHeight="true" outlineLevel="0" collapsed="false">
      <c r="A689" s="10" t="n">
        <f aca="false">'Solutions&amp;Grade'!G690</f>
        <v>206.4</v>
      </c>
      <c r="B689" s="10" t="n">
        <f aca="false">'Solutions&amp;Grade'!H690</f>
        <v>72.1311728573591</v>
      </c>
      <c r="C689" s="13" t="n">
        <f aca="false">L$2*A689+L$3</f>
        <v>54.0023315267665</v>
      </c>
      <c r="D689" s="10" t="n">
        <f aca="false">ABS((B689-C689)/_xlfn.STDEV.S(B:B))</f>
        <v>0.375326442760791</v>
      </c>
      <c r="E689" s="10" t="str">
        <f aca="false">IF(D689&gt;L$5,"Outlier","")</f>
        <v/>
      </c>
      <c r="F689" s="10" t="n">
        <f aca="false">'Solutions&amp;Grade'!H690</f>
        <v>72.1311728573591</v>
      </c>
    </row>
    <row r="690" customFormat="false" ht="12.75" hidden="false" customHeight="true" outlineLevel="0" collapsed="false">
      <c r="A690" s="10" t="n">
        <f aca="false">'Solutions&amp;Grade'!G691</f>
        <v>206.7</v>
      </c>
      <c r="B690" s="10" t="n">
        <f aca="false">'Solutions&amp;Grade'!H691</f>
        <v>63.4253044661</v>
      </c>
      <c r="C690" s="13" t="n">
        <f aca="false">L$2*A690+L$3</f>
        <v>54.0758139931133</v>
      </c>
      <c r="D690" s="10" t="n">
        <f aca="false">ABS((B690-C690)/_xlfn.STDEV.S(B:B))</f>
        <v>0.193565100872187</v>
      </c>
      <c r="E690" s="10" t="str">
        <f aca="false">IF(D690&gt;L$5,"Outlier","")</f>
        <v/>
      </c>
      <c r="F690" s="10" t="n">
        <f aca="false">'Solutions&amp;Grade'!H691</f>
        <v>63.4253044661</v>
      </c>
    </row>
    <row r="691" customFormat="false" ht="12.75" hidden="false" customHeight="true" outlineLevel="0" collapsed="false">
      <c r="A691" s="10" t="n">
        <f aca="false">'Solutions&amp;Grade'!G692</f>
        <v>207</v>
      </c>
      <c r="B691" s="10" t="n">
        <f aca="false">'Solutions&amp;Grade'!H692</f>
        <v>55.1777979269067</v>
      </c>
      <c r="C691" s="13" t="n">
        <f aca="false">L$2*A691+L$3</f>
        <v>54.14929645946</v>
      </c>
      <c r="D691" s="10" t="n">
        <f aca="false">ABS((B691-C691)/_xlfn.STDEV.S(B:B))</f>
        <v>0.0212933518536348</v>
      </c>
      <c r="E691" s="10" t="str">
        <f aca="false">IF(D691&gt;L$5,"Outlier","")</f>
        <v/>
      </c>
      <c r="F691" s="10" t="n">
        <f aca="false">'Solutions&amp;Grade'!H692</f>
        <v>55.1777979269067</v>
      </c>
    </row>
    <row r="692" customFormat="false" ht="12.75" hidden="false" customHeight="true" outlineLevel="0" collapsed="false">
      <c r="A692" s="10" t="n">
        <f aca="false">'Solutions&amp;Grade'!G693</f>
        <v>207.3</v>
      </c>
      <c r="B692" s="10" t="n">
        <f aca="false">'Solutions&amp;Grade'!H693</f>
        <v>55.7915780482415</v>
      </c>
      <c r="C692" s="13" t="n">
        <f aca="false">L$2*A692+L$3</f>
        <v>54.2227789258067</v>
      </c>
      <c r="D692" s="10" t="n">
        <f aca="false">ABS((B692-C692)/_xlfn.STDEV.S(B:B))</f>
        <v>0.0324792844336976</v>
      </c>
      <c r="E692" s="10" t="str">
        <f aca="false">IF(D692&gt;L$5,"Outlier","")</f>
        <v/>
      </c>
      <c r="F692" s="10" t="n">
        <f aca="false">'Solutions&amp;Grade'!H693</f>
        <v>55.7915780482415</v>
      </c>
    </row>
    <row r="693" customFormat="false" ht="12.75" hidden="false" customHeight="true" outlineLevel="0" collapsed="false">
      <c r="A693" s="10" t="n">
        <f aca="false">'Solutions&amp;Grade'!G694</f>
        <v>207.6</v>
      </c>
      <c r="B693" s="10" t="n">
        <f aca="false">'Solutions&amp;Grade'!H694</f>
        <v>65.0675634478992</v>
      </c>
      <c r="C693" s="13" t="n">
        <f aca="false">L$2*A693+L$3</f>
        <v>54.2962613921535</v>
      </c>
      <c r="D693" s="10" t="n">
        <f aca="false">ABS((B693-C693)/_xlfn.STDEV.S(B:B))</f>
        <v>0.223001261402341</v>
      </c>
      <c r="E693" s="10" t="str">
        <f aca="false">IF(D693&gt;L$5,"Outlier","")</f>
        <v/>
      </c>
      <c r="F693" s="10" t="n">
        <f aca="false">'Solutions&amp;Grade'!H694</f>
        <v>65.0675634478992</v>
      </c>
    </row>
    <row r="694" customFormat="false" ht="12.75" hidden="false" customHeight="true" outlineLevel="0" collapsed="false">
      <c r="A694" s="10" t="n">
        <f aca="false">'Solutions&amp;Grade'!G695</f>
        <v>207.9</v>
      </c>
      <c r="B694" s="10" t="n">
        <f aca="false">'Solutions&amp;Grade'!H695</f>
        <v>53.6621803803216</v>
      </c>
      <c r="C694" s="13" t="n">
        <f aca="false">L$2*A694+L$3</f>
        <v>54.3697438585002</v>
      </c>
      <c r="D694" s="10" t="n">
        <f aca="false">ABS((B694-C694)/_xlfn.STDEV.S(B:B))</f>
        <v>0.0146488834255547</v>
      </c>
      <c r="E694" s="10" t="str">
        <f aca="false">IF(D694&gt;L$5,"Outlier","")</f>
        <v/>
      </c>
      <c r="F694" s="10" t="n">
        <f aca="false">'Solutions&amp;Grade'!H695</f>
        <v>53.6621803803216</v>
      </c>
    </row>
    <row r="695" customFormat="false" ht="12.75" hidden="false" customHeight="true" outlineLevel="0" collapsed="false">
      <c r="A695" s="10" t="n">
        <f aca="false">'Solutions&amp;Grade'!G696</f>
        <v>208.2</v>
      </c>
      <c r="B695" s="10" t="n">
        <f aca="false">'Solutions&amp;Grade'!H696</f>
        <v>92.1766014538899</v>
      </c>
      <c r="C695" s="13" t="n">
        <f aca="false">L$2*A695+L$3</f>
        <v>54.4432263248469</v>
      </c>
      <c r="D695" s="10" t="n">
        <f aca="false">ABS((B695-C695)/_xlfn.STDEV.S(B:B))</f>
        <v>0.781204556997426</v>
      </c>
      <c r="E695" s="10" t="str">
        <f aca="false">IF(D695&gt;L$5,"Outlier","")</f>
        <v/>
      </c>
      <c r="F695" s="10" t="n">
        <f aca="false">'Solutions&amp;Grade'!H696</f>
        <v>92.1766014538899</v>
      </c>
    </row>
    <row r="696" customFormat="false" ht="12.75" hidden="false" customHeight="true" outlineLevel="0" collapsed="false">
      <c r="A696" s="10" t="n">
        <f aca="false">'Solutions&amp;Grade'!G697</f>
        <v>208.5</v>
      </c>
      <c r="B696" s="10" t="n">
        <f aca="false">'Solutions&amp;Grade'!H697</f>
        <v>63.3401789948392</v>
      </c>
      <c r="C696" s="13" t="n">
        <f aca="false">L$2*A696+L$3</f>
        <v>54.5167087911937</v>
      </c>
      <c r="D696" s="10" t="n">
        <f aca="false">ABS((B696-C696)/_xlfn.STDEV.S(B:B))</f>
        <v>0.182674756976973</v>
      </c>
      <c r="E696" s="10" t="str">
        <f aca="false">IF(D696&gt;L$5,"Outlier","")</f>
        <v/>
      </c>
      <c r="F696" s="10" t="n">
        <f aca="false">'Solutions&amp;Grade'!H697</f>
        <v>63.3401789948392</v>
      </c>
    </row>
    <row r="697" customFormat="false" ht="12.75" hidden="false" customHeight="true" outlineLevel="0" collapsed="false">
      <c r="A697" s="10" t="n">
        <f aca="false">'Solutions&amp;Grade'!G698</f>
        <v>208.8</v>
      </c>
      <c r="B697" s="10" t="n">
        <f aca="false">'Solutions&amp;Grade'!H698</f>
        <v>45.6084123783077</v>
      </c>
      <c r="C697" s="13" t="n">
        <f aca="false">L$2*A697+L$3</f>
        <v>54.5901912575404</v>
      </c>
      <c r="D697" s="10" t="n">
        <f aca="false">ABS((B697-C697)/_xlfn.STDEV.S(B:B))</f>
        <v>0.185952265505113</v>
      </c>
      <c r="E697" s="10" t="str">
        <f aca="false">IF(D697&gt;L$5,"Outlier","")</f>
        <v/>
      </c>
      <c r="F697" s="10" t="n">
        <f aca="false">'Solutions&amp;Grade'!H698</f>
        <v>45.6084123783077</v>
      </c>
    </row>
    <row r="698" customFormat="false" ht="12.75" hidden="false" customHeight="true" outlineLevel="0" collapsed="false">
      <c r="A698" s="10" t="n">
        <f aca="false">'Solutions&amp;Grade'!G699</f>
        <v>209.1</v>
      </c>
      <c r="B698" s="10" t="n">
        <f aca="false">'Solutions&amp;Grade'!H699</f>
        <v>55.1003056287209</v>
      </c>
      <c r="C698" s="13" t="n">
        <f aca="false">L$2*A698+L$3</f>
        <v>54.6636737238872</v>
      </c>
      <c r="D698" s="10" t="n">
        <f aca="false">ABS((B698-C698)/_xlfn.STDEV.S(B:B))</f>
        <v>0.00903971173053254</v>
      </c>
      <c r="E698" s="10" t="str">
        <f aca="false">IF(D698&gt;L$5,"Outlier","")</f>
        <v/>
      </c>
      <c r="F698" s="10" t="n">
        <f aca="false">'Solutions&amp;Grade'!H699</f>
        <v>55.1003056287209</v>
      </c>
    </row>
    <row r="699" customFormat="false" ht="12.75" hidden="false" customHeight="true" outlineLevel="0" collapsed="false">
      <c r="A699" s="10" t="n">
        <f aca="false">'Solutions&amp;Grade'!G700</f>
        <v>209.4</v>
      </c>
      <c r="B699" s="10" t="n">
        <f aca="false">'Solutions&amp;Grade'!H700</f>
        <v>51.2515005629985</v>
      </c>
      <c r="C699" s="13" t="n">
        <f aca="false">L$2*A699+L$3</f>
        <v>54.7371561902339</v>
      </c>
      <c r="D699" s="10" t="n">
        <f aca="false">ABS((B699-C699)/_xlfn.STDEV.S(B:B))</f>
        <v>0.0721644976312796</v>
      </c>
      <c r="E699" s="10" t="str">
        <f aca="false">IF(D699&gt;L$5,"Outlier","")</f>
        <v/>
      </c>
      <c r="F699" s="10" t="n">
        <f aca="false">'Solutions&amp;Grade'!H700</f>
        <v>51.2515005629985</v>
      </c>
    </row>
    <row r="700" customFormat="false" ht="12.75" hidden="false" customHeight="true" outlineLevel="0" collapsed="false">
      <c r="A700" s="10" t="n">
        <f aca="false">'Solutions&amp;Grade'!G701</f>
        <v>209.7</v>
      </c>
      <c r="B700" s="10" t="n">
        <f aca="false">'Solutions&amp;Grade'!H701</f>
        <v>77.2691409433046</v>
      </c>
      <c r="C700" s="13" t="n">
        <f aca="false">L$2*A700+L$3</f>
        <v>54.8106386565806</v>
      </c>
      <c r="D700" s="10" t="n">
        <f aca="false">ABS((B700-C700)/_xlfn.STDEV.S(B:B))</f>
        <v>0.464964617390453</v>
      </c>
      <c r="E700" s="10" t="str">
        <f aca="false">IF(D700&gt;L$5,"Outlier","")</f>
        <v/>
      </c>
      <c r="F700" s="10" t="n">
        <f aca="false">'Solutions&amp;Grade'!H701</f>
        <v>77.2691409433046</v>
      </c>
    </row>
    <row r="701" customFormat="false" ht="12.75" hidden="false" customHeight="true" outlineLevel="0" collapsed="false">
      <c r="A701" s="10" t="n">
        <f aca="false">'Solutions&amp;Grade'!G702</f>
        <v>210</v>
      </c>
      <c r="B701" s="10" t="n">
        <f aca="false">'Solutions&amp;Grade'!H702</f>
        <v>78.8210792977988</v>
      </c>
      <c r="C701" s="13" t="n">
        <f aca="false">L$2*A701+L$3</f>
        <v>54.8841211229274</v>
      </c>
      <c r="D701" s="10" t="n">
        <f aca="false">ABS((B701-C701)/_xlfn.STDEV.S(B:B))</f>
        <v>0.495573500724918</v>
      </c>
      <c r="E701" s="10" t="str">
        <f aca="false">IF(D701&gt;L$5,"Outlier","")</f>
        <v/>
      </c>
      <c r="F701" s="10" t="n">
        <f aca="false">'Solutions&amp;Grade'!H702</f>
        <v>78.8210792977988</v>
      </c>
    </row>
    <row r="702" customFormat="false" ht="12.75" hidden="false" customHeight="true" outlineLevel="0" collapsed="false">
      <c r="A702" s="10" t="n">
        <f aca="false">'Solutions&amp;Grade'!G703</f>
        <v>210.3</v>
      </c>
      <c r="B702" s="10" t="n">
        <f aca="false">'Solutions&amp;Grade'!H703</f>
        <v>47.9708934548562</v>
      </c>
      <c r="C702" s="13" t="n">
        <f aca="false">L$2*A702+L$3</f>
        <v>54.9576035892741</v>
      </c>
      <c r="D702" s="10" t="n">
        <f aca="false">ABS((B702-C702)/_xlfn.STDEV.S(B:B))</f>
        <v>0.144647802555737</v>
      </c>
      <c r="E702" s="10" t="str">
        <f aca="false">IF(D702&gt;L$5,"Outlier","")</f>
        <v/>
      </c>
      <c r="F702" s="10" t="n">
        <f aca="false">'Solutions&amp;Grade'!H703</f>
        <v>47.9708934548562</v>
      </c>
    </row>
    <row r="703" customFormat="false" ht="12.75" hidden="false" customHeight="true" outlineLevel="0" collapsed="false">
      <c r="A703" s="10" t="n">
        <f aca="false">'Solutions&amp;Grade'!G704</f>
        <v>210.6</v>
      </c>
      <c r="B703" s="10" t="n">
        <f aca="false">'Solutions&amp;Grade'!H704</f>
        <v>75.6025855806859</v>
      </c>
      <c r="C703" s="13" t="n">
        <f aca="false">L$2*A703+L$3</f>
        <v>55.0310860556208</v>
      </c>
      <c r="D703" s="10" t="n">
        <f aca="false">ABS((B703-C703)/_xlfn.STDEV.S(B:B))</f>
        <v>0.425897474537916</v>
      </c>
      <c r="E703" s="10" t="str">
        <f aca="false">IF(D703&gt;L$5,"Outlier","")</f>
        <v/>
      </c>
      <c r="F703" s="10" t="n">
        <f aca="false">'Solutions&amp;Grade'!H704</f>
        <v>75.6025855806859</v>
      </c>
    </row>
    <row r="704" customFormat="false" ht="12.75" hidden="false" customHeight="true" outlineLevel="0" collapsed="false">
      <c r="A704" s="10" t="n">
        <f aca="false">'Solutions&amp;Grade'!G705</f>
        <v>210.9</v>
      </c>
      <c r="B704" s="10" t="n">
        <f aca="false">'Solutions&amp;Grade'!H705</f>
        <v>53.9192023698606</v>
      </c>
      <c r="C704" s="13" t="n">
        <f aca="false">L$2*A704+L$3</f>
        <v>55.1045685219676</v>
      </c>
      <c r="D704" s="10" t="n">
        <f aca="false">ABS((B704-C704)/_xlfn.STDEV.S(B:B))</f>
        <v>0.0245409650361154</v>
      </c>
      <c r="E704" s="10" t="str">
        <f aca="false">IF(D704&gt;L$5,"Outlier","")</f>
        <v/>
      </c>
      <c r="F704" s="10" t="n">
        <f aca="false">'Solutions&amp;Grade'!H705</f>
        <v>53.9192023698606</v>
      </c>
    </row>
    <row r="705" customFormat="false" ht="12.75" hidden="false" customHeight="true" outlineLevel="0" collapsed="false">
      <c r="A705" s="10" t="n">
        <f aca="false">'Solutions&amp;Grade'!G706</f>
        <v>211.2</v>
      </c>
      <c r="B705" s="10" t="n">
        <f aca="false">'Solutions&amp;Grade'!H706</f>
        <v>61.580437412973</v>
      </c>
      <c r="C705" s="13" t="n">
        <f aca="false">L$2*A705+L$3</f>
        <v>55.1780509883143</v>
      </c>
      <c r="D705" s="10" t="n">
        <f aca="false">ABS((B705-C705)/_xlfn.STDEV.S(B:B))</f>
        <v>0.132550386322377</v>
      </c>
      <c r="E705" s="10" t="str">
        <f aca="false">IF(D705&gt;L$5,"Outlier","")</f>
        <v/>
      </c>
      <c r="F705" s="10" t="n">
        <f aca="false">'Solutions&amp;Grade'!H706</f>
        <v>61.580437412973</v>
      </c>
    </row>
    <row r="706" customFormat="false" ht="12.75" hidden="false" customHeight="true" outlineLevel="0" collapsed="false">
      <c r="A706" s="10" t="n">
        <f aca="false">'Solutions&amp;Grade'!G707</f>
        <v>211.5</v>
      </c>
      <c r="B706" s="10" t="n">
        <f aca="false">'Solutions&amp;Grade'!H707</f>
        <v>37.7803887336468</v>
      </c>
      <c r="C706" s="13" t="n">
        <f aca="false">L$2*A706+L$3</f>
        <v>55.251533454661</v>
      </c>
      <c r="D706" s="10" t="n">
        <f aca="false">ABS((B706-C706)/_xlfn.STDEV.S(B:B))</f>
        <v>0.361709966981266</v>
      </c>
      <c r="E706" s="10" t="str">
        <f aca="false">IF(D706&gt;L$5,"Outlier","")</f>
        <v/>
      </c>
      <c r="F706" s="10" t="n">
        <f aca="false">'Solutions&amp;Grade'!H707</f>
        <v>37.7803887336468</v>
      </c>
    </row>
    <row r="707" customFormat="false" ht="12.75" hidden="false" customHeight="true" outlineLevel="0" collapsed="false">
      <c r="A707" s="10" t="n">
        <f aca="false">'Solutions&amp;Grade'!G708</f>
        <v>211.8</v>
      </c>
      <c r="B707" s="10" t="n">
        <f aca="false">'Solutions&amp;Grade'!H708</f>
        <v>53.0439974239442</v>
      </c>
      <c r="C707" s="13" t="n">
        <f aca="false">L$2*A707+L$3</f>
        <v>55.3250159210078</v>
      </c>
      <c r="D707" s="10" t="n">
        <f aca="false">ABS((B707-C707)/_xlfn.STDEV.S(B:B))</f>
        <v>0.0472245601780253</v>
      </c>
      <c r="E707" s="10" t="str">
        <f aca="false">IF(D707&gt;L$5,"Outlier","")</f>
        <v/>
      </c>
      <c r="F707" s="10" t="n">
        <f aca="false">'Solutions&amp;Grade'!H708</f>
        <v>53.0439974239442</v>
      </c>
    </row>
    <row r="708" customFormat="false" ht="12.75" hidden="false" customHeight="true" outlineLevel="0" collapsed="false">
      <c r="A708" s="10" t="n">
        <f aca="false">'Solutions&amp;Grade'!G709</f>
        <v>212.1</v>
      </c>
      <c r="B708" s="10" t="n">
        <f aca="false">'Solutions&amp;Grade'!H709</f>
        <v>53.1982789129341</v>
      </c>
      <c r="C708" s="13" t="n">
        <f aca="false">L$2*A708+L$3</f>
        <v>55.3984983873545</v>
      </c>
      <c r="D708" s="10" t="n">
        <f aca="false">ABS((B708-C708)/_xlfn.STDEV.S(B:B))</f>
        <v>0.0455517555462128</v>
      </c>
      <c r="E708" s="10" t="str">
        <f aca="false">IF(D708&gt;L$5,"Outlier","")</f>
        <v/>
      </c>
      <c r="F708" s="10" t="n">
        <f aca="false">'Solutions&amp;Grade'!H709</f>
        <v>53.1982789129341</v>
      </c>
    </row>
    <row r="709" customFormat="false" ht="12.75" hidden="false" customHeight="true" outlineLevel="0" collapsed="false">
      <c r="A709" s="10" t="n">
        <f aca="false">'Solutions&amp;Grade'!G710</f>
        <v>212.4</v>
      </c>
      <c r="B709" s="10" t="n">
        <f aca="false">'Solutions&amp;Grade'!H710</f>
        <v>39.6607782758981</v>
      </c>
      <c r="C709" s="13" t="n">
        <f aca="false">L$2*A709+L$3</f>
        <v>55.4719808537013</v>
      </c>
      <c r="D709" s="10" t="n">
        <f aca="false">ABS((B709-C709)/_xlfn.STDEV.S(B:B))</f>
        <v>0.327343723246274</v>
      </c>
      <c r="E709" s="10" t="str">
        <f aca="false">IF(D709&gt;L$5,"Outlier","")</f>
        <v/>
      </c>
      <c r="F709" s="10" t="n">
        <f aca="false">'Solutions&amp;Grade'!H710</f>
        <v>39.6607782758981</v>
      </c>
    </row>
    <row r="710" customFormat="false" ht="12.75" hidden="false" customHeight="true" outlineLevel="0" collapsed="false">
      <c r="A710" s="10" t="n">
        <f aca="false">'Solutions&amp;Grade'!G711</f>
        <v>212.7</v>
      </c>
      <c r="B710" s="10" t="n">
        <f aca="false">'Solutions&amp;Grade'!H711</f>
        <v>48.6845702410842</v>
      </c>
      <c r="C710" s="13" t="n">
        <f aca="false">L$2*A710+L$3</f>
        <v>55.545463320048</v>
      </c>
      <c r="D710" s="10" t="n">
        <f aca="false">ABS((B710-C710)/_xlfn.STDEV.S(B:B))</f>
        <v>0.142042977073452</v>
      </c>
      <c r="E710" s="10" t="str">
        <f aca="false">IF(D710&gt;L$5,"Outlier","")</f>
        <v/>
      </c>
      <c r="F710" s="10" t="n">
        <f aca="false">'Solutions&amp;Grade'!H711</f>
        <v>48.6845702410842</v>
      </c>
    </row>
    <row r="711" customFormat="false" ht="12.75" hidden="false" customHeight="true" outlineLevel="0" collapsed="false">
      <c r="A711" s="10" t="n">
        <f aca="false">'Solutions&amp;Grade'!G712</f>
        <v>213</v>
      </c>
      <c r="B711" s="10" t="n">
        <f aca="false">'Solutions&amp;Grade'!H712</f>
        <v>55.3264045231854</v>
      </c>
      <c r="C711" s="13" t="n">
        <f aca="false">L$2*A711+L$3</f>
        <v>55.6189457863947</v>
      </c>
      <c r="D711" s="10" t="n">
        <f aca="false">ABS((B711-C711)/_xlfn.STDEV.S(B:B))</f>
        <v>0.00605656311282385</v>
      </c>
      <c r="E711" s="10" t="str">
        <f aca="false">IF(D711&gt;L$5,"Outlier","")</f>
        <v/>
      </c>
      <c r="F711" s="10" t="n">
        <f aca="false">'Solutions&amp;Grade'!H712</f>
        <v>55.3264045231854</v>
      </c>
    </row>
    <row r="712" customFormat="false" ht="12.75" hidden="false" customHeight="true" outlineLevel="0" collapsed="false">
      <c r="A712" s="10" t="n">
        <f aca="false">'Solutions&amp;Grade'!G713</f>
        <v>213.3</v>
      </c>
      <c r="B712" s="10" t="n">
        <f aca="false">'Solutions&amp;Grade'!H713</f>
        <v>35.4350321830336</v>
      </c>
      <c r="C712" s="13" t="n">
        <f aca="false">L$2*A712+L$3</f>
        <v>55.6924282527415</v>
      </c>
      <c r="D712" s="10" t="n">
        <f aca="false">ABS((B712-C712)/_xlfn.STDEV.S(B:B))</f>
        <v>0.419394503365724</v>
      </c>
      <c r="E712" s="10" t="str">
        <f aca="false">IF(D712&gt;L$5,"Outlier","")</f>
        <v/>
      </c>
      <c r="F712" s="10" t="n">
        <f aca="false">'Solutions&amp;Grade'!H713</f>
        <v>35.4350321830336</v>
      </c>
    </row>
    <row r="713" customFormat="false" ht="12.75" hidden="false" customHeight="true" outlineLevel="0" collapsed="false">
      <c r="A713" s="10" t="n">
        <f aca="false">'Solutions&amp;Grade'!G714</f>
        <v>213.6</v>
      </c>
      <c r="B713" s="10" t="n">
        <f aca="false">'Solutions&amp;Grade'!H714</f>
        <v>45.3839771383889</v>
      </c>
      <c r="C713" s="13" t="n">
        <f aca="false">L$2*A713+L$3</f>
        <v>55.7659107190882</v>
      </c>
      <c r="D713" s="10" t="n">
        <f aca="false">ABS((B713-C713)/_xlfn.STDEV.S(B:B))</f>
        <v>0.214940057600212</v>
      </c>
      <c r="E713" s="10" t="str">
        <f aca="false">IF(D713&gt;L$5,"Outlier","")</f>
        <v/>
      </c>
      <c r="F713" s="10" t="n">
        <f aca="false">'Solutions&amp;Grade'!H714</f>
        <v>45.3839771383889</v>
      </c>
    </row>
    <row r="714" customFormat="false" ht="12.75" hidden="false" customHeight="true" outlineLevel="0" collapsed="false">
      <c r="A714" s="10" t="n">
        <f aca="false">'Solutions&amp;Grade'!G715</f>
        <v>213.9</v>
      </c>
      <c r="B714" s="10" t="n">
        <f aca="false">'Solutions&amp;Grade'!H715</f>
        <v>56.2055480529323</v>
      </c>
      <c r="C714" s="13" t="n">
        <f aca="false">L$2*A714+L$3</f>
        <v>55.8393931854349</v>
      </c>
      <c r="D714" s="10" t="n">
        <f aca="false">ABS((B714-C714)/_xlfn.STDEV.S(B:B))</f>
        <v>0.00758060603053679</v>
      </c>
      <c r="E714" s="10" t="str">
        <f aca="false">IF(D714&gt;L$5,"Outlier","")</f>
        <v/>
      </c>
      <c r="F714" s="10" t="n">
        <f aca="false">'Solutions&amp;Grade'!H715</f>
        <v>56.2055480529323</v>
      </c>
    </row>
    <row r="715" customFormat="false" ht="12.75" hidden="false" customHeight="true" outlineLevel="0" collapsed="false">
      <c r="A715" s="10" t="n">
        <f aca="false">'Solutions&amp;Grade'!G716</f>
        <v>214.2</v>
      </c>
      <c r="B715" s="10" t="n">
        <f aca="false">'Solutions&amp;Grade'!H716</f>
        <v>68.7031478153068</v>
      </c>
      <c r="C715" s="13" t="n">
        <f aca="false">L$2*A715+L$3</f>
        <v>55.9128756517817</v>
      </c>
      <c r="D715" s="10" t="n">
        <f aca="false">ABS((B715-C715)/_xlfn.STDEV.S(B:B))</f>
        <v>0.264800560914907</v>
      </c>
      <c r="E715" s="10" t="str">
        <f aca="false">IF(D715&gt;L$5,"Outlier","")</f>
        <v/>
      </c>
      <c r="F715" s="10" t="n">
        <f aca="false">'Solutions&amp;Grade'!H716</f>
        <v>68.7031478153068</v>
      </c>
    </row>
    <row r="716" customFormat="false" ht="12.75" hidden="false" customHeight="true" outlineLevel="0" collapsed="false">
      <c r="A716" s="10" t="n">
        <f aca="false">'Solutions&amp;Grade'!G717</f>
        <v>214.5</v>
      </c>
      <c r="B716" s="10" t="n">
        <f aca="false">'Solutions&amp;Grade'!H717</f>
        <v>44.3392102119944</v>
      </c>
      <c r="C716" s="13" t="n">
        <f aca="false">L$2*A716+L$3</f>
        <v>55.9863581181284</v>
      </c>
      <c r="D716" s="10" t="n">
        <f aca="false">ABS((B716-C716)/_xlfn.STDEV.S(B:B))</f>
        <v>0.24113414157038</v>
      </c>
      <c r="E716" s="10" t="str">
        <f aca="false">IF(D716&gt;L$5,"Outlier","")</f>
        <v/>
      </c>
      <c r="F716" s="10" t="n">
        <f aca="false">'Solutions&amp;Grade'!H717</f>
        <v>44.3392102119944</v>
      </c>
    </row>
    <row r="717" customFormat="false" ht="12.75" hidden="false" customHeight="true" outlineLevel="0" collapsed="false">
      <c r="A717" s="10" t="n">
        <f aca="false">'Solutions&amp;Grade'!G718</f>
        <v>214.8</v>
      </c>
      <c r="B717" s="10" t="n">
        <f aca="false">'Solutions&amp;Grade'!H718</f>
        <v>57.0594331458767</v>
      </c>
      <c r="C717" s="13" t="n">
        <f aca="false">L$2*A717+L$3</f>
        <v>56.0598405844752</v>
      </c>
      <c r="D717" s="10" t="n">
        <f aca="false">ABS((B717-C717)/_xlfn.STDEV.S(B:B))</f>
        <v>0.0206948427337099</v>
      </c>
      <c r="E717" s="10" t="str">
        <f aca="false">IF(D717&gt;L$5,"Outlier","")</f>
        <v/>
      </c>
      <c r="F717" s="10" t="n">
        <f aca="false">'Solutions&amp;Grade'!H718</f>
        <v>57.0594331458767</v>
      </c>
    </row>
    <row r="718" customFormat="false" ht="12.75" hidden="false" customHeight="true" outlineLevel="0" collapsed="false">
      <c r="A718" s="10" t="n">
        <f aca="false">'Solutions&amp;Grade'!G719</f>
        <v>215.1</v>
      </c>
      <c r="B718" s="10" t="n">
        <f aca="false">'Solutions&amp;Grade'!H719</f>
        <v>53.2306837053654</v>
      </c>
      <c r="C718" s="13" t="n">
        <f aca="false">L$2*A718+L$3</f>
        <v>56.1333230508219</v>
      </c>
      <c r="D718" s="10" t="n">
        <f aca="false">ABS((B718-C718)/_xlfn.STDEV.S(B:B))</f>
        <v>0.0600941494429242</v>
      </c>
      <c r="E718" s="10" t="str">
        <f aca="false">IF(D718&gt;L$5,"Outlier","")</f>
        <v/>
      </c>
      <c r="F718" s="10" t="n">
        <f aca="false">'Solutions&amp;Grade'!H719</f>
        <v>53.2306837053654</v>
      </c>
    </row>
    <row r="719" customFormat="false" ht="12.75" hidden="false" customHeight="true" outlineLevel="0" collapsed="false">
      <c r="A719" s="10" t="n">
        <f aca="false">'Solutions&amp;Grade'!G720</f>
        <v>215.4</v>
      </c>
      <c r="B719" s="10" t="n">
        <f aca="false">'Solutions&amp;Grade'!H720</f>
        <v>36.9099206569315</v>
      </c>
      <c r="C719" s="13" t="n">
        <f aca="false">L$2*A719+L$3</f>
        <v>56.2068055171686</v>
      </c>
      <c r="D719" s="10" t="n">
        <f aca="false">ABS((B719-C719)/_xlfn.STDEV.S(B:B))</f>
        <v>0.399508772727541</v>
      </c>
      <c r="E719" s="10" t="str">
        <f aca="false">IF(D719&gt;L$5,"Outlier","")</f>
        <v/>
      </c>
      <c r="F719" s="10" t="n">
        <f aca="false">'Solutions&amp;Grade'!H720</f>
        <v>36.9099206569315</v>
      </c>
    </row>
    <row r="720" customFormat="false" ht="12.75" hidden="false" customHeight="true" outlineLevel="0" collapsed="false">
      <c r="A720" s="10" t="n">
        <f aca="false">'Solutions&amp;Grade'!G721</f>
        <v>215.7</v>
      </c>
      <c r="B720" s="10" t="n">
        <f aca="false">'Solutions&amp;Grade'!H721</f>
        <v>14.4343730603023</v>
      </c>
      <c r="C720" s="13" t="n">
        <f aca="false">L$2*A720+L$3</f>
        <v>56.2802879835154</v>
      </c>
      <c r="D720" s="10" t="n">
        <f aca="false">ABS((B720-C720)/_xlfn.STDEV.S(B:B))</f>
        <v>0.866347611840832</v>
      </c>
      <c r="E720" s="10" t="str">
        <f aca="false">IF(D720&gt;L$5,"Outlier","")</f>
        <v/>
      </c>
      <c r="F720" s="10" t="n">
        <f aca="false">'Solutions&amp;Grade'!H721</f>
        <v>14.4343730603023</v>
      </c>
    </row>
    <row r="721" customFormat="false" ht="12.75" hidden="false" customHeight="true" outlineLevel="0" collapsed="false">
      <c r="A721" s="10" t="n">
        <f aca="false">'Solutions&amp;Grade'!G722</f>
        <v>216</v>
      </c>
      <c r="B721" s="10" t="n">
        <f aca="false">'Solutions&amp;Grade'!H722</f>
        <v>53.6824848549996</v>
      </c>
      <c r="C721" s="13" t="n">
        <f aca="false">L$2*A721+L$3</f>
        <v>56.3537704498621</v>
      </c>
      <c r="D721" s="10" t="n">
        <f aca="false">ABS((B721-C721)/_xlfn.STDEV.S(B:B))</f>
        <v>0.0553043684168595</v>
      </c>
      <c r="E721" s="10" t="str">
        <f aca="false">IF(D721&gt;L$5,"Outlier","")</f>
        <v/>
      </c>
      <c r="F721" s="10" t="n">
        <f aca="false">'Solutions&amp;Grade'!H722</f>
        <v>53.6824848549996</v>
      </c>
    </row>
    <row r="722" customFormat="false" ht="12.75" hidden="false" customHeight="true" outlineLevel="0" collapsed="false">
      <c r="A722" s="10" t="n">
        <f aca="false">'Solutions&amp;Grade'!G723</f>
        <v>216.3</v>
      </c>
      <c r="B722" s="10" t="n">
        <f aca="false">'Solutions&amp;Grade'!H723</f>
        <v>57.2289334442653</v>
      </c>
      <c r="C722" s="13" t="n">
        <f aca="false">L$2*A722+L$3</f>
        <v>56.4272529162088</v>
      </c>
      <c r="D722" s="10" t="n">
        <f aca="false">ABS((B722-C722)/_xlfn.STDEV.S(B:B))</f>
        <v>0.016597414878262</v>
      </c>
      <c r="E722" s="10" t="str">
        <f aca="false">IF(D722&gt;L$5,"Outlier","")</f>
        <v/>
      </c>
      <c r="F722" s="10" t="n">
        <f aca="false">'Solutions&amp;Grade'!H723</f>
        <v>57.2289334442653</v>
      </c>
    </row>
    <row r="723" customFormat="false" ht="12.75" hidden="false" customHeight="true" outlineLevel="0" collapsed="false">
      <c r="A723" s="10" t="n">
        <f aca="false">'Solutions&amp;Grade'!G724</f>
        <v>216.6</v>
      </c>
      <c r="B723" s="10" t="n">
        <f aca="false">'Solutions&amp;Grade'!H724</f>
        <v>57.8556396372259</v>
      </c>
      <c r="C723" s="13" t="n">
        <f aca="false">L$2*A723+L$3</f>
        <v>56.5007353825556</v>
      </c>
      <c r="D723" s="10" t="n">
        <f aca="false">ABS((B723-C723)/_xlfn.STDEV.S(B:B))</f>
        <v>0.028050959513266</v>
      </c>
      <c r="E723" s="10" t="str">
        <f aca="false">IF(D723&gt;L$5,"Outlier","")</f>
        <v/>
      </c>
      <c r="F723" s="10" t="n">
        <f aca="false">'Solutions&amp;Grade'!H724</f>
        <v>57.8556396372259</v>
      </c>
    </row>
    <row r="724" customFormat="false" ht="12.75" hidden="false" customHeight="true" outlineLevel="0" collapsed="false">
      <c r="A724" s="10" t="n">
        <f aca="false">'Solutions&amp;Grade'!G725</f>
        <v>216.9</v>
      </c>
      <c r="B724" s="10" t="n">
        <f aca="false">'Solutions&amp;Grade'!H725</f>
        <v>39.2547913237648</v>
      </c>
      <c r="C724" s="13" t="n">
        <f aca="false">L$2*A724+L$3</f>
        <v>56.5742178489023</v>
      </c>
      <c r="D724" s="10" t="n">
        <f aca="false">ABS((B724-C724)/_xlfn.STDEV.S(B:B))</f>
        <v>0.358568902987043</v>
      </c>
      <c r="E724" s="10" t="str">
        <f aca="false">IF(D724&gt;L$5,"Outlier","")</f>
        <v/>
      </c>
      <c r="F724" s="10" t="n">
        <f aca="false">'Solutions&amp;Grade'!H725</f>
        <v>39.2547913237648</v>
      </c>
    </row>
    <row r="725" customFormat="false" ht="12.75" hidden="false" customHeight="true" outlineLevel="0" collapsed="false">
      <c r="A725" s="10" t="n">
        <f aca="false">'Solutions&amp;Grade'!G726</f>
        <v>217.2</v>
      </c>
      <c r="B725" s="10" t="n">
        <f aca="false">'Solutions&amp;Grade'!H726</f>
        <v>51.155393620977</v>
      </c>
      <c r="C725" s="13" t="n">
        <f aca="false">L$2*A725+L$3</f>
        <v>56.647700315249</v>
      </c>
      <c r="D725" s="10" t="n">
        <f aca="false">ABS((B725-C725)/_xlfn.STDEV.S(B:B))</f>
        <v>0.11370875261806</v>
      </c>
      <c r="E725" s="10" t="str">
        <f aca="false">IF(D725&gt;L$5,"Outlier","")</f>
        <v/>
      </c>
      <c r="F725" s="10" t="n">
        <f aca="false">'Solutions&amp;Grade'!H726</f>
        <v>51.155393620977</v>
      </c>
    </row>
    <row r="726" customFormat="false" ht="12.75" hidden="false" customHeight="true" outlineLevel="0" collapsed="false">
      <c r="A726" s="10" t="n">
        <f aca="false">'Solutions&amp;Grade'!G727</f>
        <v>217.5</v>
      </c>
      <c r="B726" s="10" t="n">
        <f aca="false">'Solutions&amp;Grade'!H727</f>
        <v>58.7893771440537</v>
      </c>
      <c r="C726" s="13" t="n">
        <f aca="false">L$2*A726+L$3</f>
        <v>56.7211827815958</v>
      </c>
      <c r="D726" s="10" t="n">
        <f aca="false">ABS((B726-C726)/_xlfn.STDEV.S(B:B))</f>
        <v>0.0428184029438952</v>
      </c>
      <c r="E726" s="10" t="str">
        <f aca="false">IF(D726&gt;L$5,"Outlier","")</f>
        <v/>
      </c>
      <c r="F726" s="10" t="n">
        <f aca="false">'Solutions&amp;Grade'!H727</f>
        <v>58.7893771440537</v>
      </c>
    </row>
    <row r="727" customFormat="false" ht="12.75" hidden="false" customHeight="true" outlineLevel="0" collapsed="false">
      <c r="A727" s="10" t="n">
        <f aca="false">'Solutions&amp;Grade'!G728</f>
        <v>217.8</v>
      </c>
      <c r="B727" s="10" t="n">
        <f aca="false">'Solutions&amp;Grade'!H728</f>
        <v>29.1136585163413</v>
      </c>
      <c r="C727" s="13" t="n">
        <f aca="false">L$2*A727+L$3</f>
        <v>56.7946652479425</v>
      </c>
      <c r="D727" s="10" t="n">
        <f aca="false">ABS((B727-C727)/_xlfn.STDEV.S(B:B))</f>
        <v>0.573087579021235</v>
      </c>
      <c r="E727" s="10" t="str">
        <f aca="false">IF(D727&gt;L$5,"Outlier","")</f>
        <v/>
      </c>
      <c r="F727" s="10" t="n">
        <f aca="false">'Solutions&amp;Grade'!H728</f>
        <v>29.1136585163413</v>
      </c>
    </row>
    <row r="728" customFormat="false" ht="12.75" hidden="false" customHeight="true" outlineLevel="0" collapsed="false">
      <c r="A728" s="10" t="n">
        <f aca="false">'Solutions&amp;Grade'!G729</f>
        <v>218.1</v>
      </c>
      <c r="B728" s="10" t="n">
        <f aca="false">'Solutions&amp;Grade'!H729</f>
        <v>79.3016567128846</v>
      </c>
      <c r="C728" s="13" t="n">
        <f aca="false">L$2*A728+L$3</f>
        <v>56.8681477142893</v>
      </c>
      <c r="D728" s="10" t="n">
        <f aca="false">ABS((B728-C728)/_xlfn.STDEV.S(B:B))</f>
        <v>0.464447174396984</v>
      </c>
      <c r="E728" s="10" t="str">
        <f aca="false">IF(D728&gt;L$5,"Outlier","")</f>
        <v/>
      </c>
      <c r="F728" s="10" t="n">
        <f aca="false">'Solutions&amp;Grade'!H729</f>
        <v>79.3016567128846</v>
      </c>
    </row>
    <row r="729" customFormat="false" ht="12.75" hidden="false" customHeight="true" outlineLevel="0" collapsed="false">
      <c r="A729" s="10" t="n">
        <f aca="false">'Solutions&amp;Grade'!G730</f>
        <v>218.4</v>
      </c>
      <c r="B729" s="10" t="n">
        <f aca="false">'Solutions&amp;Grade'!H730</f>
        <v>26.0464267652725</v>
      </c>
      <c r="C729" s="13" t="n">
        <f aca="false">L$2*A729+L$3</f>
        <v>56.941630180636</v>
      </c>
      <c r="D729" s="10" t="n">
        <f aca="false">ABS((B729-C729)/_xlfn.STDEV.S(B:B))</f>
        <v>0.639631986667092</v>
      </c>
      <c r="E729" s="10" t="str">
        <f aca="false">IF(D729&gt;L$5,"Outlier","")</f>
        <v/>
      </c>
      <c r="F729" s="10" t="n">
        <f aca="false">'Solutions&amp;Grade'!H730</f>
        <v>26.0464267652725</v>
      </c>
    </row>
    <row r="730" customFormat="false" ht="12.75" hidden="false" customHeight="true" outlineLevel="0" collapsed="false">
      <c r="A730" s="10" t="n">
        <f aca="false">'Solutions&amp;Grade'!G731</f>
        <v>218.7</v>
      </c>
      <c r="B730" s="10" t="n">
        <f aca="false">'Solutions&amp;Grade'!H731</f>
        <v>51.7706281524235</v>
      </c>
      <c r="C730" s="13" t="n">
        <f aca="false">L$2*A730+L$3</f>
        <v>57.0151126469827</v>
      </c>
      <c r="D730" s="10" t="n">
        <f aca="false">ABS((B730-C730)/_xlfn.STDEV.S(B:B))</f>
        <v>0.108578020710863</v>
      </c>
      <c r="E730" s="10" t="str">
        <f aca="false">IF(D730&gt;L$5,"Outlier","")</f>
        <v/>
      </c>
      <c r="F730" s="10" t="n">
        <f aca="false">'Solutions&amp;Grade'!H731</f>
        <v>51.7706281524235</v>
      </c>
    </row>
    <row r="731" customFormat="false" ht="12.75" hidden="false" customHeight="true" outlineLevel="0" collapsed="false">
      <c r="A731" s="10" t="n">
        <f aca="false">'Solutions&amp;Grade'!G732</f>
        <v>219</v>
      </c>
      <c r="B731" s="10" t="n">
        <f aca="false">'Solutions&amp;Grade'!H732</f>
        <v>56.0055893268925</v>
      </c>
      <c r="C731" s="13" t="n">
        <f aca="false">L$2*A731+L$3</f>
        <v>57.0885951133295</v>
      </c>
      <c r="D731" s="10" t="n">
        <f aca="false">ABS((B731-C731)/_xlfn.STDEV.S(B:B))</f>
        <v>0.0224217699245235</v>
      </c>
      <c r="E731" s="10" t="str">
        <f aca="false">IF(D731&gt;L$5,"Outlier","")</f>
        <v/>
      </c>
      <c r="F731" s="10" t="n">
        <f aca="false">'Solutions&amp;Grade'!H732</f>
        <v>56.0055893268925</v>
      </c>
    </row>
    <row r="732" customFormat="false" ht="12.75" hidden="false" customHeight="true" outlineLevel="0" collapsed="false">
      <c r="A732" s="10" t="n">
        <f aca="false">'Solutions&amp;Grade'!G733</f>
        <v>219.3</v>
      </c>
      <c r="B732" s="10" t="n">
        <f aca="false">'Solutions&amp;Grade'!H733</f>
        <v>59.2388939626631</v>
      </c>
      <c r="C732" s="13" t="n">
        <f aca="false">L$2*A732+L$3</f>
        <v>57.1620775796762</v>
      </c>
      <c r="D732" s="10" t="n">
        <f aca="false">ABS((B732-C732)/_xlfn.STDEV.S(B:B))</f>
        <v>0.0429969070322448</v>
      </c>
      <c r="E732" s="10" t="str">
        <f aca="false">IF(D732&gt;L$5,"Outlier","")</f>
        <v/>
      </c>
      <c r="F732" s="10" t="n">
        <f aca="false">'Solutions&amp;Grade'!H733</f>
        <v>59.2388939626631</v>
      </c>
    </row>
    <row r="733" customFormat="false" ht="12.75" hidden="false" customHeight="true" outlineLevel="0" collapsed="false">
      <c r="A733" s="10" t="n">
        <f aca="false">'Solutions&amp;Grade'!G734</f>
        <v>219.6</v>
      </c>
      <c r="B733" s="10" t="n">
        <f aca="false">'Solutions&amp;Grade'!H734</f>
        <v>43.1328595711326</v>
      </c>
      <c r="C733" s="13" t="n">
        <f aca="false">L$2*A733+L$3</f>
        <v>57.2355600460229</v>
      </c>
      <c r="D733" s="10" t="n">
        <f aca="false">ABS((B733-C733)/_xlfn.STDEV.S(B:B))</f>
        <v>0.291972129163563</v>
      </c>
      <c r="E733" s="10" t="str">
        <f aca="false">IF(D733&gt;L$5,"Outlier","")</f>
        <v/>
      </c>
      <c r="F733" s="10" t="n">
        <f aca="false">'Solutions&amp;Grade'!H734</f>
        <v>43.1328595711326</v>
      </c>
    </row>
    <row r="734" customFormat="false" ht="12.75" hidden="false" customHeight="true" outlineLevel="0" collapsed="false">
      <c r="A734" s="10" t="n">
        <f aca="false">'Solutions&amp;Grade'!G735</f>
        <v>219.9</v>
      </c>
      <c r="B734" s="10" t="n">
        <f aca="false">'Solutions&amp;Grade'!H735</f>
        <v>30.1964600692672</v>
      </c>
      <c r="C734" s="13" t="n">
        <f aca="false">L$2*A734+L$3</f>
        <v>57.3090425123697</v>
      </c>
      <c r="D734" s="10" t="n">
        <f aca="false">ABS((B734-C734)/_xlfn.STDEV.S(B:B))</f>
        <v>0.561319332927037</v>
      </c>
      <c r="E734" s="10" t="str">
        <f aca="false">IF(D734&gt;L$5,"Outlier","")</f>
        <v/>
      </c>
      <c r="F734" s="10" t="n">
        <f aca="false">'Solutions&amp;Grade'!H735</f>
        <v>30.1964600692672</v>
      </c>
    </row>
    <row r="735" customFormat="false" ht="12.75" hidden="false" customHeight="true" outlineLevel="0" collapsed="false">
      <c r="A735" s="10" t="n">
        <f aca="false">'Solutions&amp;Grade'!G736</f>
        <v>220.2</v>
      </c>
      <c r="B735" s="10" t="n">
        <f aca="false">'Solutions&amp;Grade'!H736</f>
        <v>48.0848003401497</v>
      </c>
      <c r="C735" s="13" t="n">
        <f aca="false">L$2*A735+L$3</f>
        <v>57.3825249787164</v>
      </c>
      <c r="D735" s="10" t="n">
        <f aca="false">ABS((B735-C735)/_xlfn.STDEV.S(B:B))</f>
        <v>0.192493378408786</v>
      </c>
      <c r="E735" s="10" t="str">
        <f aca="false">IF(D735&gt;L$5,"Outlier","")</f>
        <v/>
      </c>
      <c r="F735" s="10" t="n">
        <f aca="false">'Solutions&amp;Grade'!H736</f>
        <v>48.0848003401497</v>
      </c>
    </row>
    <row r="736" customFormat="false" ht="12.75" hidden="false" customHeight="true" outlineLevel="0" collapsed="false">
      <c r="A736" s="10" t="n">
        <f aca="false">'Solutions&amp;Grade'!G737</f>
        <v>220.5</v>
      </c>
      <c r="B736" s="10" t="n">
        <f aca="false">'Solutions&amp;Grade'!H737</f>
        <v>62.6321061465183</v>
      </c>
      <c r="C736" s="13" t="n">
        <f aca="false">L$2*A736+L$3</f>
        <v>57.4560074450631</v>
      </c>
      <c r="D736" s="10" t="n">
        <f aca="false">ABS((B736-C736)/_xlfn.STDEV.S(B:B))</f>
        <v>0.107162210621676</v>
      </c>
      <c r="E736" s="10" t="str">
        <f aca="false">IF(D736&gt;L$5,"Outlier","")</f>
        <v/>
      </c>
      <c r="F736" s="10" t="n">
        <f aca="false">'Solutions&amp;Grade'!H737</f>
        <v>62.6321061465183</v>
      </c>
    </row>
    <row r="737" customFormat="false" ht="12.75" hidden="false" customHeight="true" outlineLevel="0" collapsed="false">
      <c r="A737" s="10" t="n">
        <f aca="false">'Solutions&amp;Grade'!G738</f>
        <v>220.8</v>
      </c>
      <c r="B737" s="10" t="n">
        <f aca="false">'Solutions&amp;Grade'!H738</f>
        <v>33.5561847831045</v>
      </c>
      <c r="C737" s="13" t="n">
        <f aca="false">L$2*A737+L$3</f>
        <v>57.5294899114099</v>
      </c>
      <c r="D737" s="10" t="n">
        <f aca="false">ABS((B737-C737)/_xlfn.STDEV.S(B:B))</f>
        <v>0.496326001808069</v>
      </c>
      <c r="E737" s="10" t="str">
        <f aca="false">IF(D737&gt;L$5,"Outlier","")</f>
        <v/>
      </c>
      <c r="F737" s="10" t="n">
        <f aca="false">'Solutions&amp;Grade'!H738</f>
        <v>33.5561847831045</v>
      </c>
    </row>
    <row r="738" customFormat="false" ht="12.75" hidden="false" customHeight="true" outlineLevel="0" collapsed="false">
      <c r="A738" s="10" t="n">
        <f aca="false">'Solutions&amp;Grade'!G739</f>
        <v>221.1</v>
      </c>
      <c r="B738" s="10" t="n">
        <f aca="false">'Solutions&amp;Grade'!H739</f>
        <v>44.198298062301</v>
      </c>
      <c r="C738" s="13" t="n">
        <f aca="false">L$2*A738+L$3</f>
        <v>57.6029723777566</v>
      </c>
      <c r="D738" s="10" t="n">
        <f aca="false">ABS((B738-C738)/_xlfn.STDEV.S(B:B))</f>
        <v>0.277520699499798</v>
      </c>
      <c r="E738" s="10" t="str">
        <f aca="false">IF(D738&gt;L$5,"Outlier","")</f>
        <v/>
      </c>
      <c r="F738" s="10" t="n">
        <f aca="false">'Solutions&amp;Grade'!H739</f>
        <v>44.198298062301</v>
      </c>
    </row>
    <row r="739" customFormat="false" ht="12.75" hidden="false" customHeight="true" outlineLevel="0" collapsed="false">
      <c r="A739" s="10" t="n">
        <f aca="false">'Solutions&amp;Grade'!G740</f>
        <v>221.4</v>
      </c>
      <c r="B739" s="10" t="n">
        <f aca="false">'Solutions&amp;Grade'!H740</f>
        <v>72.5129623896986</v>
      </c>
      <c r="C739" s="13" t="n">
        <f aca="false">L$2*A739+L$3</f>
        <v>57.6764548441034</v>
      </c>
      <c r="D739" s="10" t="n">
        <f aca="false">ABS((B739-C739)/_xlfn.STDEV.S(B:B))</f>
        <v>0.307164340982176</v>
      </c>
      <c r="E739" s="10" t="str">
        <f aca="false">IF(D739&gt;L$5,"Outlier","")</f>
        <v/>
      </c>
      <c r="F739" s="10" t="n">
        <f aca="false">'Solutions&amp;Grade'!H740</f>
        <v>72.5129623896986</v>
      </c>
    </row>
    <row r="740" customFormat="false" ht="12.75" hidden="false" customHeight="true" outlineLevel="0" collapsed="false">
      <c r="A740" s="10" t="n">
        <f aca="false">'Solutions&amp;Grade'!G741</f>
        <v>221.7</v>
      </c>
      <c r="B740" s="10" t="n">
        <f aca="false">'Solutions&amp;Grade'!H741</f>
        <v>73.9093759341834</v>
      </c>
      <c r="C740" s="13" t="n">
        <f aca="false">L$2*A740+L$3</f>
        <v>57.7499373104501</v>
      </c>
      <c r="D740" s="10" t="n">
        <f aca="false">ABS((B740-C740)/_xlfn.STDEV.S(B:B))</f>
        <v>0.334553350931607</v>
      </c>
      <c r="E740" s="10" t="str">
        <f aca="false">IF(D740&gt;L$5,"Outlier","")</f>
        <v/>
      </c>
      <c r="F740" s="10" t="n">
        <f aca="false">'Solutions&amp;Grade'!H741</f>
        <v>73.9093759341834</v>
      </c>
    </row>
    <row r="741" customFormat="false" ht="12.75" hidden="false" customHeight="true" outlineLevel="0" collapsed="false">
      <c r="A741" s="10" t="n">
        <f aca="false">'Solutions&amp;Grade'!G742</f>
        <v>222</v>
      </c>
      <c r="B741" s="10" t="n">
        <f aca="false">'Solutions&amp;Grade'!H742</f>
        <v>94.8302141894529</v>
      </c>
      <c r="C741" s="13" t="n">
        <f aca="false">L$2*A741+L$3</f>
        <v>57.8234197767968</v>
      </c>
      <c r="D741" s="10" t="n">
        <f aca="false">ABS((B741-C741)/_xlfn.STDEV.S(B:B))</f>
        <v>0.766161954401535</v>
      </c>
      <c r="E741" s="10" t="str">
        <f aca="false">IF(D741&gt;L$5,"Outlier","")</f>
        <v/>
      </c>
      <c r="F741" s="10" t="n">
        <f aca="false">'Solutions&amp;Grade'!H742</f>
        <v>94.8302141894529</v>
      </c>
    </row>
    <row r="742" customFormat="false" ht="12.75" hidden="false" customHeight="true" outlineLevel="0" collapsed="false">
      <c r="A742" s="10" t="n">
        <f aca="false">'Solutions&amp;Grade'!G743</f>
        <v>222.3</v>
      </c>
      <c r="B742" s="10" t="n">
        <f aca="false">'Solutions&amp;Grade'!H743</f>
        <v>63.2910115780588</v>
      </c>
      <c r="C742" s="13" t="n">
        <f aca="false">L$2*A742+L$3</f>
        <v>57.8969022431436</v>
      </c>
      <c r="D742" s="10" t="n">
        <f aca="false">ABS((B742-C742)/_xlfn.STDEV.S(B:B))</f>
        <v>0.111675745383687</v>
      </c>
      <c r="E742" s="10" t="str">
        <f aca="false">IF(D742&gt;L$5,"Outlier","")</f>
        <v/>
      </c>
      <c r="F742" s="10" t="n">
        <f aca="false">'Solutions&amp;Grade'!H743</f>
        <v>63.2910115780588</v>
      </c>
    </row>
    <row r="743" customFormat="false" ht="12.75" hidden="false" customHeight="true" outlineLevel="0" collapsed="false">
      <c r="A743" s="10" t="n">
        <f aca="false">'Solutions&amp;Grade'!G744</f>
        <v>222.6</v>
      </c>
      <c r="B743" s="10" t="n">
        <f aca="false">'Solutions&amp;Grade'!H744</f>
        <v>63.6652119233433</v>
      </c>
      <c r="C743" s="13" t="n">
        <f aca="false">L$2*A743+L$3</f>
        <v>57.9703847094903</v>
      </c>
      <c r="D743" s="10" t="n">
        <f aca="false">ABS((B743-C743)/_xlfn.STDEV.S(B:B))</f>
        <v>0.117901591245431</v>
      </c>
      <c r="E743" s="10" t="str">
        <f aca="false">IF(D743&gt;L$5,"Outlier","")</f>
        <v/>
      </c>
      <c r="F743" s="10" t="n">
        <f aca="false">'Solutions&amp;Grade'!H744</f>
        <v>63.6652119233433</v>
      </c>
    </row>
    <row r="744" customFormat="false" ht="12.75" hidden="false" customHeight="true" outlineLevel="0" collapsed="false">
      <c r="A744" s="10" t="n">
        <f aca="false">'Solutions&amp;Grade'!G745</f>
        <v>222.9</v>
      </c>
      <c r="B744" s="10" t="n">
        <f aca="false">'Solutions&amp;Grade'!H745</f>
        <v>68.2862522256904</v>
      </c>
      <c r="C744" s="13" t="n">
        <f aca="false">L$2*A744+L$3</f>
        <v>58.043867175837</v>
      </c>
      <c r="D744" s="10" t="n">
        <f aca="false">ABS((B744-C744)/_xlfn.STDEV.S(B:B))</f>
        <v>0.212050945564877</v>
      </c>
      <c r="E744" s="10" t="str">
        <f aca="false">IF(D744&gt;L$5,"Outlier","")</f>
        <v/>
      </c>
      <c r="F744" s="10" t="n">
        <f aca="false">'Solutions&amp;Grade'!H745</f>
        <v>68.2862522256904</v>
      </c>
    </row>
    <row r="745" customFormat="false" ht="12.75" hidden="false" customHeight="true" outlineLevel="0" collapsed="false">
      <c r="A745" s="10" t="n">
        <f aca="false">'Solutions&amp;Grade'!G746</f>
        <v>223.2</v>
      </c>
      <c r="B745" s="10" t="n">
        <f aca="false">'Solutions&amp;Grade'!H746</f>
        <v>59.2570585693618</v>
      </c>
      <c r="C745" s="13" t="n">
        <f aca="false">L$2*A745+L$3</f>
        <v>58.1173496421838</v>
      </c>
      <c r="D745" s="10" t="n">
        <f aca="false">ABS((B745-C745)/_xlfn.STDEV.S(B:B))</f>
        <v>0.0235957108134978</v>
      </c>
      <c r="E745" s="10" t="str">
        <f aca="false">IF(D745&gt;L$5,"Outlier","")</f>
        <v/>
      </c>
      <c r="F745" s="10" t="n">
        <f aca="false">'Solutions&amp;Grade'!H746</f>
        <v>59.2570585693618</v>
      </c>
    </row>
    <row r="746" customFormat="false" ht="12.75" hidden="false" customHeight="true" outlineLevel="0" collapsed="false">
      <c r="A746" s="10" t="n">
        <f aca="false">'Solutions&amp;Grade'!G747</f>
        <v>223.5</v>
      </c>
      <c r="B746" s="10" t="n">
        <f aca="false">'Solutions&amp;Grade'!H747</f>
        <v>56.1474555019029</v>
      </c>
      <c r="C746" s="13" t="n">
        <f aca="false">L$2*A746+L$3</f>
        <v>58.1908321085305</v>
      </c>
      <c r="D746" s="10" t="n">
        <f aca="false">ABS((B746-C746)/_xlfn.STDEV.S(B:B))</f>
        <v>0.0423045940444054</v>
      </c>
      <c r="E746" s="10" t="str">
        <f aca="false">IF(D746&gt;L$5,"Outlier","")</f>
        <v/>
      </c>
      <c r="F746" s="10" t="n">
        <f aca="false">'Solutions&amp;Grade'!H747</f>
        <v>56.1474555019029</v>
      </c>
    </row>
    <row r="747" customFormat="false" ht="12.75" hidden="false" customHeight="true" outlineLevel="0" collapsed="false">
      <c r="A747" s="10" t="n">
        <f aca="false">'Solutions&amp;Grade'!G748</f>
        <v>223.8</v>
      </c>
      <c r="B747" s="10" t="n">
        <f aca="false">'Solutions&amp;Grade'!H748</f>
        <v>67.506869567488</v>
      </c>
      <c r="C747" s="13" t="n">
        <f aca="false">L$2*A747+L$3</f>
        <v>58.2643145748772</v>
      </c>
      <c r="D747" s="10" t="n">
        <f aca="false">ABS((B747-C747)/_xlfn.STDEV.S(B:B))</f>
        <v>0.191351185888734</v>
      </c>
      <c r="E747" s="10" t="str">
        <f aca="false">IF(D747&gt;L$5,"Outlier","")</f>
        <v/>
      </c>
      <c r="F747" s="10" t="n">
        <f aca="false">'Solutions&amp;Grade'!H748</f>
        <v>67.506869567488</v>
      </c>
    </row>
    <row r="748" customFormat="false" ht="12.75" hidden="false" customHeight="true" outlineLevel="0" collapsed="false">
      <c r="A748" s="10" t="n">
        <f aca="false">'Solutions&amp;Grade'!G749</f>
        <v>224.1</v>
      </c>
      <c r="B748" s="10" t="n">
        <f aca="false">'Solutions&amp;Grade'!H749</f>
        <v>40.3796548452538</v>
      </c>
      <c r="C748" s="13" t="n">
        <f aca="false">L$2*A748+L$3</f>
        <v>58.337797041224</v>
      </c>
      <c r="D748" s="10" t="n">
        <f aca="false">ABS((B748-C748)/_xlfn.STDEV.S(B:B))</f>
        <v>0.371792411114099</v>
      </c>
      <c r="E748" s="10" t="str">
        <f aca="false">IF(D748&gt;L$5,"Outlier","")</f>
        <v/>
      </c>
      <c r="F748" s="10" t="n">
        <f aca="false">'Solutions&amp;Grade'!H749</f>
        <v>40.3796548452538</v>
      </c>
    </row>
    <row r="749" customFormat="false" ht="12.75" hidden="false" customHeight="true" outlineLevel="0" collapsed="false">
      <c r="A749" s="10" t="n">
        <f aca="false">'Solutions&amp;Grade'!G750</f>
        <v>224.4</v>
      </c>
      <c r="B749" s="10" t="n">
        <f aca="false">'Solutions&amp;Grade'!H750</f>
        <v>67.3177889256535</v>
      </c>
      <c r="C749" s="13" t="n">
        <f aca="false">L$2*A749+L$3</f>
        <v>58.4112795075707</v>
      </c>
      <c r="D749" s="10" t="n">
        <f aca="false">ABS((B749-C749)/_xlfn.STDEV.S(B:B))</f>
        <v>0.18439394092238</v>
      </c>
      <c r="E749" s="10" t="str">
        <f aca="false">IF(D749&gt;L$5,"Outlier","")</f>
        <v/>
      </c>
      <c r="F749" s="10" t="n">
        <f aca="false">'Solutions&amp;Grade'!H750</f>
        <v>67.3177889256535</v>
      </c>
    </row>
    <row r="750" customFormat="false" ht="12.75" hidden="false" customHeight="true" outlineLevel="0" collapsed="false">
      <c r="A750" s="10" t="n">
        <f aca="false">'Solutions&amp;Grade'!G751</f>
        <v>224.7</v>
      </c>
      <c r="B750" s="10" t="n">
        <f aca="false">'Solutions&amp;Grade'!H751</f>
        <v>37.2739924811418</v>
      </c>
      <c r="C750" s="13" t="n">
        <f aca="false">L$2*A750+L$3</f>
        <v>58.4847619739175</v>
      </c>
      <c r="D750" s="10" t="n">
        <f aca="false">ABS((B750-C750)/_xlfn.STDEV.S(B:B))</f>
        <v>0.439132458427357</v>
      </c>
      <c r="E750" s="10" t="str">
        <f aca="false">IF(D750&gt;L$5,"Outlier","")</f>
        <v/>
      </c>
      <c r="F750" s="10" t="n">
        <f aca="false">'Solutions&amp;Grade'!H751</f>
        <v>37.2739924811418</v>
      </c>
    </row>
    <row r="751" customFormat="false" ht="12.75" hidden="false" customHeight="true" outlineLevel="0" collapsed="false">
      <c r="A751" s="10" t="n">
        <f aca="false">'Solutions&amp;Grade'!G752</f>
        <v>225</v>
      </c>
      <c r="B751" s="10" t="n">
        <f aca="false">'Solutions&amp;Grade'!H752</f>
        <v>69.0925670536545</v>
      </c>
      <c r="C751" s="13" t="n">
        <f aca="false">L$2*A751+L$3</f>
        <v>58.5582444402642</v>
      </c>
      <c r="D751" s="10" t="n">
        <f aca="false">ABS((B751-C751)/_xlfn.STDEV.S(B:B))</f>
        <v>0.218095010115526</v>
      </c>
      <c r="E751" s="10" t="str">
        <f aca="false">IF(D751&gt;L$5,"Outlier","")</f>
        <v/>
      </c>
      <c r="F751" s="10" t="n">
        <f aca="false">'Solutions&amp;Grade'!H752</f>
        <v>69.0925670536545</v>
      </c>
    </row>
    <row r="752" customFormat="false" ht="12.75" hidden="false" customHeight="true" outlineLevel="0" collapsed="false">
      <c r="A752" s="10" t="n">
        <f aca="false">'Solutions&amp;Grade'!G753</f>
        <v>225.3</v>
      </c>
      <c r="B752" s="10" t="n">
        <f aca="false">'Solutions&amp;Grade'!H753</f>
        <v>58.6308170537263</v>
      </c>
      <c r="C752" s="13" t="n">
        <f aca="false">L$2*A752+L$3</f>
        <v>58.6317269066109</v>
      </c>
      <c r="D752" s="10" t="n">
        <f aca="false">ABS((B752-C752)/_xlfn.STDEV.S(B:B))</f>
        <v>1.88369372535913E-005</v>
      </c>
      <c r="E752" s="10" t="str">
        <f aca="false">IF(D752&gt;L$5,"Outlier","")</f>
        <v/>
      </c>
      <c r="F752" s="10" t="n">
        <f aca="false">'Solutions&amp;Grade'!H753</f>
        <v>58.6308170537263</v>
      </c>
    </row>
    <row r="753" customFormat="false" ht="12.75" hidden="false" customHeight="true" outlineLevel="0" collapsed="false">
      <c r="A753" s="10" t="n">
        <f aca="false">'Solutions&amp;Grade'!G754</f>
        <v>225.6</v>
      </c>
      <c r="B753" s="10" t="n">
        <f aca="false">'Solutions&amp;Grade'!H754</f>
        <v>63.4128890032993</v>
      </c>
      <c r="C753" s="13" t="n">
        <f aca="false">L$2*A753+L$3</f>
        <v>58.7052093729577</v>
      </c>
      <c r="D753" s="10" t="n">
        <f aca="false">ABS((B753-C753)/_xlfn.STDEV.S(B:B))</f>
        <v>0.0974644003492863</v>
      </c>
      <c r="E753" s="10" t="str">
        <f aca="false">IF(D753&gt;L$5,"Outlier","")</f>
        <v/>
      </c>
      <c r="F753" s="10" t="n">
        <f aca="false">'Solutions&amp;Grade'!H754</f>
        <v>63.4128890032993</v>
      </c>
    </row>
    <row r="754" customFormat="false" ht="12.75" hidden="false" customHeight="true" outlineLevel="0" collapsed="false">
      <c r="A754" s="10" t="n">
        <f aca="false">'Solutions&amp;Grade'!G755</f>
        <v>225.9</v>
      </c>
      <c r="B754" s="10" t="n">
        <f aca="false">'Solutions&amp;Grade'!H755</f>
        <v>80.3268747642285</v>
      </c>
      <c r="C754" s="13" t="n">
        <f aca="false">L$2*A754+L$3</f>
        <v>58.7786918393044</v>
      </c>
      <c r="D754" s="10" t="n">
        <f aca="false">ABS((B754-C754)/_xlfn.STDEV.S(B:B))</f>
        <v>0.446118022530358</v>
      </c>
      <c r="E754" s="10" t="str">
        <f aca="false">IF(D754&gt;L$5,"Outlier","")</f>
        <v/>
      </c>
      <c r="F754" s="10" t="n">
        <f aca="false">'Solutions&amp;Grade'!H755</f>
        <v>80.3268747642285</v>
      </c>
    </row>
    <row r="755" customFormat="false" ht="12.75" hidden="false" customHeight="true" outlineLevel="0" collapsed="false">
      <c r="A755" s="10" t="n">
        <f aca="false">'Solutions&amp;Grade'!G756</f>
        <v>226.2</v>
      </c>
      <c r="B755" s="10" t="n">
        <f aca="false">'Solutions&amp;Grade'!H756</f>
        <v>46.6239513512121</v>
      </c>
      <c r="C755" s="13" t="n">
        <f aca="false">L$2*A755+L$3</f>
        <v>58.8521743056511</v>
      </c>
      <c r="D755" s="10" t="n">
        <f aca="false">ABS((B755-C755)/_xlfn.STDEV.S(B:B))</f>
        <v>0.253164299862369</v>
      </c>
      <c r="E755" s="10" t="str">
        <f aca="false">IF(D755&gt;L$5,"Outlier","")</f>
        <v/>
      </c>
      <c r="F755" s="10" t="n">
        <f aca="false">'Solutions&amp;Grade'!H756</f>
        <v>46.6239513512121</v>
      </c>
    </row>
    <row r="756" customFormat="false" ht="12.75" hidden="false" customHeight="true" outlineLevel="0" collapsed="false">
      <c r="A756" s="10" t="n">
        <f aca="false">'Solutions&amp;Grade'!G757</f>
        <v>226.5</v>
      </c>
      <c r="B756" s="10" t="n">
        <f aca="false">'Solutions&amp;Grade'!H757</f>
        <v>64.4996752894999</v>
      </c>
      <c r="C756" s="13" t="n">
        <f aca="false">L$2*A756+L$3</f>
        <v>58.9256567719979</v>
      </c>
      <c r="D756" s="10" t="n">
        <f aca="false">ABS((B756-C756)/_xlfn.STDEV.S(B:B))</f>
        <v>0.115400455214224</v>
      </c>
      <c r="E756" s="10" t="str">
        <f aca="false">IF(D756&gt;L$5,"Outlier","")</f>
        <v/>
      </c>
      <c r="F756" s="10" t="n">
        <f aca="false">'Solutions&amp;Grade'!H757</f>
        <v>64.4996752894999</v>
      </c>
    </row>
    <row r="757" customFormat="false" ht="12.75" hidden="false" customHeight="true" outlineLevel="0" collapsed="false">
      <c r="A757" s="10" t="n">
        <f aca="false">'Solutions&amp;Grade'!G758</f>
        <v>226.8</v>
      </c>
      <c r="B757" s="10" t="n">
        <f aca="false">'Solutions&amp;Grade'!H758</f>
        <v>52.9940733896161</v>
      </c>
      <c r="C757" s="13" t="n">
        <f aca="false">L$2*A757+L$3</f>
        <v>58.9991392383446</v>
      </c>
      <c r="D757" s="10" t="n">
        <f aca="false">ABS((B757-C757)/_xlfn.STDEV.S(B:B))</f>
        <v>0.124324547964584</v>
      </c>
      <c r="E757" s="10" t="str">
        <f aca="false">IF(D757&gt;L$5,"Outlier","")</f>
        <v/>
      </c>
      <c r="F757" s="10" t="n">
        <f aca="false">'Solutions&amp;Grade'!H758</f>
        <v>52.9940733896161</v>
      </c>
    </row>
    <row r="758" customFormat="false" ht="12.75" hidden="false" customHeight="true" outlineLevel="0" collapsed="false">
      <c r="A758" s="10" t="n">
        <f aca="false">'Solutions&amp;Grade'!G759</f>
        <v>227.1</v>
      </c>
      <c r="B758" s="10" t="n">
        <f aca="false">'Solutions&amp;Grade'!H759</f>
        <v>49.2938081621897</v>
      </c>
      <c r="C758" s="13" t="n">
        <f aca="false">L$2*A758+L$3</f>
        <v>59.0726217046913</v>
      </c>
      <c r="D758" s="10" t="n">
        <f aca="false">ABS((B758-C758)/_xlfn.STDEV.S(B:B))</f>
        <v>0.202453495752904</v>
      </c>
      <c r="E758" s="10" t="str">
        <f aca="false">IF(D758&gt;L$5,"Outlier","")</f>
        <v/>
      </c>
      <c r="F758" s="10" t="n">
        <f aca="false">'Solutions&amp;Grade'!H759</f>
        <v>49.2938081621897</v>
      </c>
    </row>
    <row r="759" customFormat="false" ht="12.75" hidden="false" customHeight="true" outlineLevel="0" collapsed="false">
      <c r="A759" s="10" t="n">
        <f aca="false">'Solutions&amp;Grade'!G760</f>
        <v>227.4</v>
      </c>
      <c r="B759" s="10" t="n">
        <f aca="false">'Solutions&amp;Grade'!H760</f>
        <v>36.2549476267587</v>
      </c>
      <c r="C759" s="13" t="n">
        <f aca="false">L$2*A759+L$3</f>
        <v>59.1461041710381</v>
      </c>
      <c r="D759" s="10" t="n">
        <f aca="false">ABS((B759-C759)/_xlfn.STDEV.S(B:B))</f>
        <v>0.473921978783404</v>
      </c>
      <c r="E759" s="10" t="str">
        <f aca="false">IF(D759&gt;L$5,"Outlier","")</f>
        <v/>
      </c>
      <c r="F759" s="10" t="n">
        <f aca="false">'Solutions&amp;Grade'!H760</f>
        <v>36.2549476267587</v>
      </c>
    </row>
    <row r="760" customFormat="false" ht="12.75" hidden="false" customHeight="true" outlineLevel="0" collapsed="false">
      <c r="A760" s="10" t="n">
        <f aca="false">'Solutions&amp;Grade'!G761</f>
        <v>227.7</v>
      </c>
      <c r="B760" s="10" t="n">
        <f aca="false">'Solutions&amp;Grade'!H761</f>
        <v>49.1498610739596</v>
      </c>
      <c r="C760" s="13" t="n">
        <f aca="false">L$2*A760+L$3</f>
        <v>59.2195866373848</v>
      </c>
      <c r="D760" s="10" t="n">
        <f aca="false">ABS((B760-C760)/_xlfn.STDEV.S(B:B))</f>
        <v>0.208476328209678</v>
      </c>
      <c r="E760" s="10" t="str">
        <f aca="false">IF(D760&gt;L$5,"Outlier","")</f>
        <v/>
      </c>
      <c r="F760" s="10" t="n">
        <f aca="false">'Solutions&amp;Grade'!H761</f>
        <v>49.1498610739596</v>
      </c>
    </row>
    <row r="761" customFormat="false" ht="12.75" hidden="false" customHeight="true" outlineLevel="0" collapsed="false">
      <c r="A761" s="10" t="n">
        <f aca="false">'Solutions&amp;Grade'!G762</f>
        <v>228</v>
      </c>
      <c r="B761" s="10" t="n">
        <f aca="false">'Solutions&amp;Grade'!H762</f>
        <v>55.2400625710802</v>
      </c>
      <c r="C761" s="13" t="n">
        <f aca="false">L$2*A761+L$3</f>
        <v>59.2930691037316</v>
      </c>
      <c r="D761" s="10" t="n">
        <f aca="false">ABS((B761-C761)/_xlfn.STDEV.S(B:B))</f>
        <v>0.0839105211770617</v>
      </c>
      <c r="E761" s="10" t="str">
        <f aca="false">IF(D761&gt;L$5,"Outlier","")</f>
        <v/>
      </c>
      <c r="F761" s="10" t="n">
        <f aca="false">'Solutions&amp;Grade'!H762</f>
        <v>55.2400625710802</v>
      </c>
    </row>
    <row r="762" customFormat="false" ht="12.75" hidden="false" customHeight="true" outlineLevel="0" collapsed="false">
      <c r="A762" s="10" t="n">
        <f aca="false">'Solutions&amp;Grade'!G763</f>
        <v>228.3</v>
      </c>
      <c r="B762" s="10" t="n">
        <f aca="false">'Solutions&amp;Grade'!H763</f>
        <v>43.0900692791467</v>
      </c>
      <c r="C762" s="13" t="n">
        <f aca="false">L$2*A762+L$3</f>
        <v>59.3665515700783</v>
      </c>
      <c r="D762" s="10" t="n">
        <f aca="false">ABS((B762-C762)/_xlfn.STDEV.S(B:B))</f>
        <v>0.336976538517406</v>
      </c>
      <c r="E762" s="10" t="str">
        <f aca="false">IF(D762&gt;L$5,"Outlier","")</f>
        <v/>
      </c>
      <c r="F762" s="10" t="n">
        <f aca="false">'Solutions&amp;Grade'!H763</f>
        <v>43.0900692791467</v>
      </c>
    </row>
    <row r="763" customFormat="false" ht="12.75" hidden="false" customHeight="true" outlineLevel="0" collapsed="false">
      <c r="A763" s="10" t="n">
        <f aca="false">'Solutions&amp;Grade'!G764</f>
        <v>228.6</v>
      </c>
      <c r="B763" s="10" t="n">
        <f aca="false">'Solutions&amp;Grade'!H764</f>
        <v>50.7008176769843</v>
      </c>
      <c r="C763" s="13" t="n">
        <f aca="false">L$2*A763+L$3</f>
        <v>59.440034036425</v>
      </c>
      <c r="D763" s="10" t="n">
        <f aca="false">ABS((B763-C763)/_xlfn.STDEV.S(B:B))</f>
        <v>0.180930426213763</v>
      </c>
      <c r="E763" s="10" t="str">
        <f aca="false">IF(D763&gt;L$5,"Outlier","")</f>
        <v/>
      </c>
      <c r="F763" s="10" t="n">
        <f aca="false">'Solutions&amp;Grade'!H764</f>
        <v>50.7008176769843</v>
      </c>
    </row>
    <row r="764" customFormat="false" ht="12.75" hidden="false" customHeight="true" outlineLevel="0" collapsed="false">
      <c r="A764" s="10" t="n">
        <f aca="false">'Solutions&amp;Grade'!G765</f>
        <v>228.9</v>
      </c>
      <c r="B764" s="10" t="n">
        <f aca="false">'Solutions&amp;Grade'!H765</f>
        <v>59.4205307373213</v>
      </c>
      <c r="C764" s="13" t="n">
        <f aca="false">L$2*A764+L$3</f>
        <v>59.5135165027718</v>
      </c>
      <c r="D764" s="10" t="n">
        <f aca="false">ABS((B764-C764)/_xlfn.STDEV.S(B:B))</f>
        <v>0.00192511015665508</v>
      </c>
      <c r="E764" s="10" t="str">
        <f aca="false">IF(D764&gt;L$5,"Outlier","")</f>
        <v/>
      </c>
      <c r="F764" s="10" t="n">
        <f aca="false">'Solutions&amp;Grade'!H765</f>
        <v>59.4205307373213</v>
      </c>
    </row>
    <row r="765" customFormat="false" ht="12.75" hidden="false" customHeight="true" outlineLevel="0" collapsed="false">
      <c r="A765" s="10" t="n">
        <f aca="false">'Solutions&amp;Grade'!G766</f>
        <v>229.2</v>
      </c>
      <c r="B765" s="10" t="n">
        <f aca="false">'Solutions&amp;Grade'!H766</f>
        <v>69.7529820169941</v>
      </c>
      <c r="C765" s="13" t="n">
        <f aca="false">L$2*A765+L$3</f>
        <v>59.5869989691185</v>
      </c>
      <c r="D765" s="10" t="n">
        <f aca="false">ABS((B765-C765)/_xlfn.STDEV.S(B:B))</f>
        <v>0.210469173674484</v>
      </c>
      <c r="E765" s="10" t="str">
        <f aca="false">IF(D765&gt;L$5,"Outlier","")</f>
        <v/>
      </c>
      <c r="F765" s="10" t="n">
        <f aca="false">'Solutions&amp;Grade'!H766</f>
        <v>69.7529820169941</v>
      </c>
    </row>
    <row r="766" customFormat="false" ht="12.75" hidden="false" customHeight="true" outlineLevel="0" collapsed="false">
      <c r="A766" s="10" t="n">
        <f aca="false">'Solutions&amp;Grade'!G767</f>
        <v>229.5</v>
      </c>
      <c r="B766" s="10" t="n">
        <f aca="false">'Solutions&amp;Grade'!H767</f>
        <v>55.8186113892498</v>
      </c>
      <c r="C766" s="13" t="n">
        <f aca="false">L$2*A766+L$3</f>
        <v>59.6604814354652</v>
      </c>
      <c r="D766" s="10" t="n">
        <f aca="false">ABS((B766-C766)/_xlfn.STDEV.S(B:B))</f>
        <v>0.0795393037922375</v>
      </c>
      <c r="E766" s="10" t="str">
        <f aca="false">IF(D766&gt;L$5,"Outlier","")</f>
        <v/>
      </c>
      <c r="F766" s="10" t="n">
        <f aca="false">'Solutions&amp;Grade'!H767</f>
        <v>55.8186113892498</v>
      </c>
    </row>
    <row r="767" customFormat="false" ht="12.75" hidden="false" customHeight="true" outlineLevel="0" collapsed="false">
      <c r="A767" s="10" t="n">
        <f aca="false">'Solutions&amp;Grade'!G768</f>
        <v>229.8</v>
      </c>
      <c r="B767" s="10" t="n">
        <f aca="false">'Solutions&amp;Grade'!H768</f>
        <v>67.6582399166947</v>
      </c>
      <c r="C767" s="13" t="n">
        <f aca="false">L$2*A767+L$3</f>
        <v>59.733963901812</v>
      </c>
      <c r="D767" s="10" t="n">
        <f aca="false">ABS((B767-C767)/_xlfn.STDEV.S(B:B))</f>
        <v>0.1640584896676</v>
      </c>
      <c r="E767" s="10" t="str">
        <f aca="false">IF(D767&gt;L$5,"Outlier","")</f>
        <v/>
      </c>
      <c r="F767" s="10" t="n">
        <f aca="false">'Solutions&amp;Grade'!H768</f>
        <v>67.6582399166947</v>
      </c>
    </row>
    <row r="768" customFormat="false" ht="12.75" hidden="false" customHeight="true" outlineLevel="0" collapsed="false">
      <c r="A768" s="10" t="n">
        <f aca="false">'Solutions&amp;Grade'!G769</f>
        <v>230.1</v>
      </c>
      <c r="B768" s="10" t="n">
        <f aca="false">'Solutions&amp;Grade'!H769</f>
        <v>69.2210382842139</v>
      </c>
      <c r="C768" s="13" t="n">
        <f aca="false">L$2*A768+L$3</f>
        <v>59.8074463681587</v>
      </c>
      <c r="D768" s="10" t="n">
        <f aca="false">ABS((B768-C768)/_xlfn.STDEV.S(B:B))</f>
        <v>0.19489221087133</v>
      </c>
      <c r="E768" s="10" t="str">
        <f aca="false">IF(D768&gt;L$5,"Outlier","")</f>
        <v/>
      </c>
      <c r="F768" s="10" t="n">
        <f aca="false">'Solutions&amp;Grade'!H769</f>
        <v>69.2210382842139</v>
      </c>
    </row>
    <row r="769" customFormat="false" ht="12.75" hidden="false" customHeight="true" outlineLevel="0" collapsed="false">
      <c r="A769" s="10" t="n">
        <f aca="false">'Solutions&amp;Grade'!G770</f>
        <v>230.4</v>
      </c>
      <c r="B769" s="10" t="n">
        <f aca="false">'Solutions&amp;Grade'!H770</f>
        <v>57.0205122000153</v>
      </c>
      <c r="C769" s="13" t="n">
        <f aca="false">L$2*A769+L$3</f>
        <v>59.8809288345055</v>
      </c>
      <c r="D769" s="10" t="n">
        <f aca="false">ABS((B769-C769)/_xlfn.STDEV.S(B:B))</f>
        <v>0.0592200009178352</v>
      </c>
      <c r="E769" s="10" t="str">
        <f aca="false">IF(D769&gt;L$5,"Outlier","")</f>
        <v/>
      </c>
      <c r="F769" s="10" t="n">
        <f aca="false">'Solutions&amp;Grade'!H770</f>
        <v>57.0205122000153</v>
      </c>
    </row>
    <row r="770" customFormat="false" ht="12.75" hidden="false" customHeight="true" outlineLevel="0" collapsed="false">
      <c r="A770" s="10" t="n">
        <f aca="false">'Solutions&amp;Grade'!G771</f>
        <v>230.7</v>
      </c>
      <c r="B770" s="10" t="n">
        <f aca="false">'Solutions&amp;Grade'!H771</f>
        <v>76.2406794717419</v>
      </c>
      <c r="C770" s="13" t="n">
        <f aca="false">L$2*A770+L$3</f>
        <v>59.9544113008522</v>
      </c>
      <c r="D770" s="10" t="n">
        <f aca="false">ABS((B770-C770)/_xlfn.STDEV.S(B:B))</f>
        <v>0.337179138311126</v>
      </c>
      <c r="E770" s="10" t="str">
        <f aca="false">IF(D770&gt;L$5,"Outlier","")</f>
        <v/>
      </c>
      <c r="F770" s="10" t="n">
        <f aca="false">'Solutions&amp;Grade'!H771</f>
        <v>76.2406794717419</v>
      </c>
    </row>
    <row r="771" customFormat="false" ht="12.75" hidden="false" customHeight="true" outlineLevel="0" collapsed="false">
      <c r="A771" s="10" t="n">
        <f aca="false">'Solutions&amp;Grade'!G772</f>
        <v>231</v>
      </c>
      <c r="B771" s="10" t="n">
        <f aca="false">'Solutions&amp;Grade'!H772</f>
        <v>58.647216857116</v>
      </c>
      <c r="C771" s="13" t="n">
        <f aca="false">L$2*A771+L$3</f>
        <v>60.0278937671989</v>
      </c>
      <c r="D771" s="10" t="n">
        <f aca="false">ABS((B771-C771)/_xlfn.STDEV.S(B:B))</f>
        <v>0.0285845379643159</v>
      </c>
      <c r="E771" s="10" t="str">
        <f aca="false">IF(D771&gt;L$5,"Outlier","")</f>
        <v/>
      </c>
      <c r="F771" s="10" t="n">
        <f aca="false">'Solutions&amp;Grade'!H772</f>
        <v>58.647216857116</v>
      </c>
    </row>
    <row r="772" customFormat="false" ht="12.75" hidden="false" customHeight="true" outlineLevel="0" collapsed="false">
      <c r="A772" s="10" t="n">
        <f aca="false">'Solutions&amp;Grade'!G773</f>
        <v>231.3</v>
      </c>
      <c r="B772" s="10" t="n">
        <f aca="false">'Solutions&amp;Grade'!H773</f>
        <v>57.8720408192593</v>
      </c>
      <c r="C772" s="13" t="n">
        <f aca="false">L$2*A772+L$3</f>
        <v>60.1013762335457</v>
      </c>
      <c r="D772" s="10" t="n">
        <f aca="false">ABS((B772-C772)/_xlfn.STDEV.S(B:B))</f>
        <v>0.0461545509448951</v>
      </c>
      <c r="E772" s="10" t="str">
        <f aca="false">IF(D772&gt;L$5,"Outlier","")</f>
        <v/>
      </c>
      <c r="F772" s="10" t="n">
        <f aca="false">'Solutions&amp;Grade'!H773</f>
        <v>57.8720408192593</v>
      </c>
    </row>
    <row r="773" customFormat="false" ht="12.75" hidden="false" customHeight="true" outlineLevel="0" collapsed="false">
      <c r="A773" s="10" t="n">
        <f aca="false">'Solutions&amp;Grade'!G774</f>
        <v>231.6</v>
      </c>
      <c r="B773" s="10" t="n">
        <f aca="false">'Solutions&amp;Grade'!H774</f>
        <v>63.83606606672</v>
      </c>
      <c r="C773" s="13" t="n">
        <f aca="false">L$2*A773+L$3</f>
        <v>60.1748586998924</v>
      </c>
      <c r="D773" s="10" t="n">
        <f aca="false">ABS((B773-C773)/_xlfn.STDEV.S(B:B))</f>
        <v>0.0757989941079204</v>
      </c>
      <c r="E773" s="10" t="str">
        <f aca="false">IF(D773&gt;L$5,"Outlier","")</f>
        <v/>
      </c>
      <c r="F773" s="10" t="n">
        <f aca="false">'Solutions&amp;Grade'!H774</f>
        <v>63.83606606672</v>
      </c>
    </row>
    <row r="774" customFormat="false" ht="12.75" hidden="false" customHeight="true" outlineLevel="0" collapsed="false">
      <c r="A774" s="10" t="n">
        <f aca="false">'Solutions&amp;Grade'!G775</f>
        <v>231.9</v>
      </c>
      <c r="B774" s="10" t="n">
        <f aca="false">'Solutions&amp;Grade'!H775</f>
        <v>57.2812889324206</v>
      </c>
      <c r="C774" s="13" t="n">
        <f aca="false">L$2*A774+L$3</f>
        <v>60.2483411662391</v>
      </c>
      <c r="D774" s="10" t="n">
        <f aca="false">ABS((B774-C774)/_xlfn.STDEV.S(B:B))</f>
        <v>0.0614277073805779</v>
      </c>
      <c r="E774" s="10" t="str">
        <f aca="false">IF(D774&gt;L$5,"Outlier","")</f>
        <v/>
      </c>
      <c r="F774" s="10" t="n">
        <f aca="false">'Solutions&amp;Grade'!H775</f>
        <v>57.2812889324206</v>
      </c>
    </row>
    <row r="775" customFormat="false" ht="12.75" hidden="false" customHeight="true" outlineLevel="0" collapsed="false">
      <c r="A775" s="10" t="n">
        <f aca="false">'Solutions&amp;Grade'!G776</f>
        <v>232.2</v>
      </c>
      <c r="B775" s="10" t="n">
        <f aca="false">'Solutions&amp;Grade'!H776</f>
        <v>49.9863386570303</v>
      </c>
      <c r="C775" s="13" t="n">
        <f aca="false">L$2*A775+L$3</f>
        <v>60.3218236325859</v>
      </c>
      <c r="D775" s="10" t="n">
        <f aca="false">ABS((B775-C775)/_xlfn.STDEV.S(B:B))</f>
        <v>0.213978419212965</v>
      </c>
      <c r="E775" s="10" t="str">
        <f aca="false">IF(D775&gt;L$5,"Outlier","")</f>
        <v/>
      </c>
      <c r="F775" s="10" t="n">
        <f aca="false">'Solutions&amp;Grade'!H776</f>
        <v>49.9863386570303</v>
      </c>
    </row>
    <row r="776" customFormat="false" ht="12.75" hidden="false" customHeight="true" outlineLevel="0" collapsed="false">
      <c r="A776" s="10" t="n">
        <f aca="false">'Solutions&amp;Grade'!G777</f>
        <v>232.5</v>
      </c>
      <c r="B776" s="10" t="n">
        <f aca="false">'Solutions&amp;Grade'!H777</f>
        <v>40.5017041578932</v>
      </c>
      <c r="C776" s="13" t="n">
        <f aca="false">L$2*A776+L$3</f>
        <v>60.3953060989326</v>
      </c>
      <c r="D776" s="10" t="n">
        <f aca="false">ABS((B776-C776)/_xlfn.STDEV.S(B:B))</f>
        <v>0.411862772367561</v>
      </c>
      <c r="E776" s="10" t="str">
        <f aca="false">IF(D776&gt;L$5,"Outlier","")</f>
        <v/>
      </c>
      <c r="F776" s="10" t="n">
        <f aca="false">'Solutions&amp;Grade'!H777</f>
        <v>40.5017041578932</v>
      </c>
    </row>
    <row r="777" customFormat="false" ht="12.75" hidden="false" customHeight="true" outlineLevel="0" collapsed="false">
      <c r="A777" s="10" t="n">
        <f aca="false">'Solutions&amp;Grade'!G778</f>
        <v>232.8</v>
      </c>
      <c r="B777" s="10" t="n">
        <f aca="false">'Solutions&amp;Grade'!H778</f>
        <v>56.3820171731318</v>
      </c>
      <c r="C777" s="13" t="n">
        <f aca="false">L$2*A777+L$3</f>
        <v>60.4687885652793</v>
      </c>
      <c r="D777" s="10" t="n">
        <f aca="false">ABS((B777-C777)/_xlfn.STDEV.S(B:B))</f>
        <v>0.0846095644514731</v>
      </c>
      <c r="E777" s="10" t="str">
        <f aca="false">IF(D777&gt;L$5,"Outlier","")</f>
        <v/>
      </c>
      <c r="F777" s="10" t="n">
        <f aca="false">'Solutions&amp;Grade'!H778</f>
        <v>56.3820171731318</v>
      </c>
    </row>
    <row r="778" customFormat="false" ht="12.75" hidden="false" customHeight="true" outlineLevel="0" collapsed="false">
      <c r="A778" s="10" t="n">
        <f aca="false">'Solutions&amp;Grade'!G779</f>
        <v>233.1</v>
      </c>
      <c r="B778" s="10" t="n">
        <f aca="false">'Solutions&amp;Grade'!H779</f>
        <v>62.3130642194831</v>
      </c>
      <c r="C778" s="13" t="n">
        <f aca="false">L$2*A778+L$3</f>
        <v>60.5422710316261</v>
      </c>
      <c r="D778" s="10" t="n">
        <f aca="false">ABS((B778-C778)/_xlfn.STDEV.S(B:B))</f>
        <v>0.0366612237342416</v>
      </c>
      <c r="E778" s="10" t="str">
        <f aca="false">IF(D778&gt;L$5,"Outlier","")</f>
        <v/>
      </c>
      <c r="F778" s="10" t="n">
        <f aca="false">'Solutions&amp;Grade'!H779</f>
        <v>62.3130642194831</v>
      </c>
    </row>
    <row r="779" customFormat="false" ht="12.75" hidden="false" customHeight="true" outlineLevel="0" collapsed="false">
      <c r="A779" s="10" t="n">
        <f aca="false">'Solutions&amp;Grade'!G780</f>
        <v>233.4</v>
      </c>
      <c r="B779" s="10" t="n">
        <f aca="false">'Solutions&amp;Grade'!H780</f>
        <v>67.0746514072692</v>
      </c>
      <c r="C779" s="13" t="n">
        <f aca="false">L$2*A779+L$3</f>
        <v>60.6157534979728</v>
      </c>
      <c r="D779" s="10" t="n">
        <f aca="false">ABS((B779-C779)/_xlfn.STDEV.S(B:B))</f>
        <v>0.133720359301754</v>
      </c>
      <c r="E779" s="10" t="str">
        <f aca="false">IF(D779&gt;L$5,"Outlier","")</f>
        <v/>
      </c>
      <c r="F779" s="10" t="n">
        <f aca="false">'Solutions&amp;Grade'!H780</f>
        <v>67.0746514072692</v>
      </c>
    </row>
    <row r="780" customFormat="false" ht="12.75" hidden="false" customHeight="true" outlineLevel="0" collapsed="false">
      <c r="A780" s="10" t="n">
        <f aca="false">'Solutions&amp;Grade'!G781</f>
        <v>233.7</v>
      </c>
      <c r="B780" s="10" t="n">
        <f aca="false">'Solutions&amp;Grade'!H781</f>
        <v>71.8577583388114</v>
      </c>
      <c r="C780" s="13" t="n">
        <f aca="false">L$2*A780+L$3</f>
        <v>60.6892359643195</v>
      </c>
      <c r="D780" s="10" t="n">
        <f aca="false">ABS((B780-C780)/_xlfn.STDEV.S(B:B))</f>
        <v>0.231225024107777</v>
      </c>
      <c r="E780" s="10" t="str">
        <f aca="false">IF(D780&gt;L$5,"Outlier","")</f>
        <v/>
      </c>
      <c r="F780" s="10" t="n">
        <f aca="false">'Solutions&amp;Grade'!H781</f>
        <v>71.8577583388114</v>
      </c>
    </row>
    <row r="781" customFormat="false" ht="12.75" hidden="false" customHeight="true" outlineLevel="0" collapsed="false">
      <c r="A781" s="10" t="n">
        <f aca="false">'Solutions&amp;Grade'!G782</f>
        <v>234</v>
      </c>
      <c r="B781" s="10" t="n">
        <f aca="false">'Solutions&amp;Grade'!H782</f>
        <v>37.8138691846367</v>
      </c>
      <c r="C781" s="13" t="n">
        <f aca="false">L$2*A781+L$3</f>
        <v>60.7627184306663</v>
      </c>
      <c r="D781" s="10" t="n">
        <f aca="false">ABS((B781-C781)/_xlfn.STDEV.S(B:B))</f>
        <v>0.475116406829096</v>
      </c>
      <c r="E781" s="10" t="str">
        <f aca="false">IF(D781&gt;L$5,"Outlier","")</f>
        <v/>
      </c>
      <c r="F781" s="10" t="n">
        <f aca="false">'Solutions&amp;Grade'!H782</f>
        <v>37.8138691846367</v>
      </c>
    </row>
    <row r="782" customFormat="false" ht="12.75" hidden="false" customHeight="true" outlineLevel="0" collapsed="false">
      <c r="A782" s="10" t="n">
        <f aca="false">'Solutions&amp;Grade'!G783</f>
        <v>234.3</v>
      </c>
      <c r="B782" s="10" t="n">
        <f aca="false">'Solutions&amp;Grade'!H783</f>
        <v>49.8713816080958</v>
      </c>
      <c r="C782" s="13" t="n">
        <f aca="false">L$2*A782+L$3</f>
        <v>60.836200897013</v>
      </c>
      <c r="D782" s="10" t="n">
        <f aca="false">ABS((B782-C782)/_xlfn.STDEV.S(B:B))</f>
        <v>0.227007702487828</v>
      </c>
      <c r="E782" s="10" t="str">
        <f aca="false">IF(D782&gt;L$5,"Outlier","")</f>
        <v/>
      </c>
      <c r="F782" s="10" t="n">
        <f aca="false">'Solutions&amp;Grade'!H783</f>
        <v>49.8713816080958</v>
      </c>
    </row>
    <row r="783" customFormat="false" ht="12.75" hidden="false" customHeight="true" outlineLevel="0" collapsed="false">
      <c r="A783" s="10" t="n">
        <f aca="false">'Solutions&amp;Grade'!G784</f>
        <v>234.6</v>
      </c>
      <c r="B783" s="10" t="n">
        <f aca="false">'Solutions&amp;Grade'!H784</f>
        <v>38.1557577182333</v>
      </c>
      <c r="C783" s="13" t="n">
        <f aca="false">L$2*A783+L$3</f>
        <v>60.9096833633598</v>
      </c>
      <c r="D783" s="10" t="n">
        <f aca="false">ABS((B783-C783)/_xlfn.STDEV.S(B:B))</f>
        <v>0.471080849321422</v>
      </c>
      <c r="E783" s="10" t="str">
        <f aca="false">IF(D783&gt;L$5,"Outlier","")</f>
        <v/>
      </c>
      <c r="F783" s="10" t="n">
        <f aca="false">'Solutions&amp;Grade'!H784</f>
        <v>38.1557577182333</v>
      </c>
    </row>
    <row r="784" customFormat="false" ht="12.75" hidden="false" customHeight="true" outlineLevel="0" collapsed="false">
      <c r="A784" s="10" t="n">
        <f aca="false">'Solutions&amp;Grade'!G785</f>
        <v>234.9</v>
      </c>
      <c r="B784" s="10" t="n">
        <f aca="false">'Solutions&amp;Grade'!H785</f>
        <v>37.5753575177153</v>
      </c>
      <c r="C784" s="13" t="n">
        <f aca="false">L$2*A784+L$3</f>
        <v>60.9831658297065</v>
      </c>
      <c r="D784" s="10" t="n">
        <f aca="false">ABS((B784-C784)/_xlfn.STDEV.S(B:B))</f>
        <v>0.484618363984488</v>
      </c>
      <c r="E784" s="10" t="str">
        <f aca="false">IF(D784&gt;L$5,"Outlier","")</f>
        <v/>
      </c>
      <c r="F784" s="10" t="n">
        <f aca="false">'Solutions&amp;Grade'!H785</f>
        <v>37.5753575177153</v>
      </c>
    </row>
    <row r="785" customFormat="false" ht="12.75" hidden="false" customHeight="true" outlineLevel="0" collapsed="false">
      <c r="A785" s="10" t="n">
        <f aca="false">'Solutions&amp;Grade'!G786</f>
        <v>235.2</v>
      </c>
      <c r="B785" s="10" t="n">
        <f aca="false">'Solutions&amp;Grade'!H786</f>
        <v>82.6313185278504</v>
      </c>
      <c r="C785" s="13" t="n">
        <f aca="false">L$2*A785+L$3</f>
        <v>61.0566482960532</v>
      </c>
      <c r="D785" s="10" t="n">
        <f aca="false">ABS((B785-C785)/_xlfn.STDEV.S(B:B))</f>
        <v>0.446666396609302</v>
      </c>
      <c r="E785" s="10" t="str">
        <f aca="false">IF(D785&gt;L$5,"Outlier","")</f>
        <v/>
      </c>
      <c r="F785" s="10" t="n">
        <f aca="false">'Solutions&amp;Grade'!H786</f>
        <v>82.6313185278504</v>
      </c>
    </row>
    <row r="786" customFormat="false" ht="12.75" hidden="false" customHeight="true" outlineLevel="0" collapsed="false">
      <c r="A786" s="10" t="n">
        <f aca="false">'Solutions&amp;Grade'!G787</f>
        <v>235.5</v>
      </c>
      <c r="B786" s="10" t="n">
        <f aca="false">'Solutions&amp;Grade'!H787</f>
        <v>55.3811736927512</v>
      </c>
      <c r="C786" s="13" t="n">
        <f aca="false">L$2*A786+L$3</f>
        <v>61.1301307624</v>
      </c>
      <c r="D786" s="10" t="n">
        <f aca="false">ABS((B786-C786)/_xlfn.STDEV.S(B:B))</f>
        <v>0.119022256700685</v>
      </c>
      <c r="E786" s="10" t="str">
        <f aca="false">IF(D786&gt;L$5,"Outlier","")</f>
        <v/>
      </c>
      <c r="F786" s="10" t="n">
        <f aca="false">'Solutions&amp;Grade'!H787</f>
        <v>55.3811736927512</v>
      </c>
    </row>
    <row r="787" customFormat="false" ht="12.75" hidden="false" customHeight="true" outlineLevel="0" collapsed="false">
      <c r="A787" s="10" t="n">
        <f aca="false">'Solutions&amp;Grade'!G788</f>
        <v>235.8</v>
      </c>
      <c r="B787" s="10" t="n">
        <f aca="false">'Solutions&amp;Grade'!H788</f>
        <v>62.6202153834004</v>
      </c>
      <c r="C787" s="13" t="n">
        <f aca="false">L$2*A787+L$3</f>
        <v>61.2036132287467</v>
      </c>
      <c r="D787" s="10" t="n">
        <f aca="false">ABS((B787-C787)/_xlfn.STDEV.S(B:B))</f>
        <v>0.0293283082916179</v>
      </c>
      <c r="E787" s="10" t="str">
        <f aca="false">IF(D787&gt;L$5,"Outlier","")</f>
        <v/>
      </c>
      <c r="F787" s="10" t="n">
        <f aca="false">'Solutions&amp;Grade'!H788</f>
        <v>62.6202153834004</v>
      </c>
    </row>
    <row r="788" customFormat="false" ht="12.75" hidden="false" customHeight="true" outlineLevel="0" collapsed="false">
      <c r="A788" s="10" t="n">
        <f aca="false">'Solutions&amp;Grade'!G789</f>
        <v>236.1</v>
      </c>
      <c r="B788" s="10" t="n">
        <f aca="false">'Solutions&amp;Grade'!H789</f>
        <v>64.5134160944054</v>
      </c>
      <c r="C788" s="13" t="n">
        <f aca="false">L$2*A788+L$3</f>
        <v>61.2770956950934</v>
      </c>
      <c r="D788" s="10" t="n">
        <f aca="false">ABS((B788-C788)/_xlfn.STDEV.S(B:B))</f>
        <v>0.0670024410803445</v>
      </c>
      <c r="E788" s="10" t="str">
        <f aca="false">IF(D788&gt;L$5,"Outlier","")</f>
        <v/>
      </c>
      <c r="F788" s="10" t="n">
        <f aca="false">'Solutions&amp;Grade'!H789</f>
        <v>64.5134160944054</v>
      </c>
    </row>
    <row r="789" customFormat="false" ht="12.75" hidden="false" customHeight="true" outlineLevel="0" collapsed="false">
      <c r="A789" s="10" t="n">
        <f aca="false">'Solutions&amp;Grade'!G790</f>
        <v>236.4</v>
      </c>
      <c r="B789" s="10" t="n">
        <f aca="false">'Solutions&amp;Grade'!H790</f>
        <v>68.9641089773374</v>
      </c>
      <c r="C789" s="13" t="n">
        <f aca="false">L$2*A789+L$3</f>
        <v>61.3505781614402</v>
      </c>
      <c r="D789" s="10" t="n">
        <f aca="false">ABS((B789-C789)/_xlfn.STDEV.S(B:B))</f>
        <v>0.157625045410829</v>
      </c>
      <c r="E789" s="10" t="str">
        <f aca="false">IF(D789&gt;L$5,"Outlier","")</f>
        <v/>
      </c>
      <c r="F789" s="10" t="n">
        <f aca="false">'Solutions&amp;Grade'!H790</f>
        <v>68.9641089773374</v>
      </c>
    </row>
    <row r="790" customFormat="false" ht="12.75" hidden="false" customHeight="true" outlineLevel="0" collapsed="false">
      <c r="A790" s="10" t="n">
        <f aca="false">'Solutions&amp;Grade'!G791</f>
        <v>236.7</v>
      </c>
      <c r="B790" s="10" t="n">
        <f aca="false">'Solutions&amp;Grade'!H791</f>
        <v>69.9831002200203</v>
      </c>
      <c r="C790" s="13" t="n">
        <f aca="false">L$2*A790+L$3</f>
        <v>61.4240606277869</v>
      </c>
      <c r="D790" s="10" t="n">
        <f aca="false">ABS((B790-C790)/_xlfn.STDEV.S(B:B))</f>
        <v>0.177200176504426</v>
      </c>
      <c r="E790" s="10" t="str">
        <f aca="false">IF(D790&gt;L$5,"Outlier","")</f>
        <v/>
      </c>
      <c r="F790" s="10" t="n">
        <f aca="false">'Solutions&amp;Grade'!H791</f>
        <v>69.9831002200203</v>
      </c>
    </row>
    <row r="791" customFormat="false" ht="12.75" hidden="false" customHeight="true" outlineLevel="0" collapsed="false">
      <c r="A791" s="10" t="n">
        <f aca="false">'Solutions&amp;Grade'!G792</f>
        <v>237</v>
      </c>
      <c r="B791" s="10" t="n">
        <f aca="false">'Solutions&amp;Grade'!H792</f>
        <v>69.7175027294179</v>
      </c>
      <c r="C791" s="13" t="n">
        <f aca="false">L$2*A791+L$3</f>
        <v>61.4975430941337</v>
      </c>
      <c r="D791" s="10" t="n">
        <f aca="false">ABS((B791-C791)/_xlfn.STDEV.S(B:B))</f>
        <v>0.170180109875102</v>
      </c>
      <c r="E791" s="10" t="str">
        <f aca="false">IF(D791&gt;L$5,"Outlier","")</f>
        <v/>
      </c>
      <c r="F791" s="10" t="n">
        <f aca="false">'Solutions&amp;Grade'!H792</f>
        <v>69.7175027294179</v>
      </c>
    </row>
    <row r="792" customFormat="false" ht="12.75" hidden="false" customHeight="true" outlineLevel="0" collapsed="false">
      <c r="A792" s="10" t="n">
        <f aca="false">'Solutions&amp;Grade'!G793</f>
        <v>237.3</v>
      </c>
      <c r="B792" s="10" t="n">
        <f aca="false">'Solutions&amp;Grade'!H793</f>
        <v>69.1596218318686</v>
      </c>
      <c r="C792" s="13" t="n">
        <f aca="false">L$2*A792+L$3</f>
        <v>61.5710255604804</v>
      </c>
      <c r="D792" s="10" t="n">
        <f aca="false">ABS((B792-C792)/_xlfn.STDEV.S(B:B))</f>
        <v>0.157108818602851</v>
      </c>
      <c r="E792" s="10" t="str">
        <f aca="false">IF(D792&gt;L$5,"Outlier","")</f>
        <v/>
      </c>
      <c r="F792" s="10" t="n">
        <f aca="false">'Solutions&amp;Grade'!H793</f>
        <v>69.1596218318686</v>
      </c>
    </row>
    <row r="793" customFormat="false" ht="12.75" hidden="false" customHeight="true" outlineLevel="0" collapsed="false">
      <c r="A793" s="10" t="n">
        <f aca="false">'Solutions&amp;Grade'!G794</f>
        <v>237.6</v>
      </c>
      <c r="B793" s="10" t="n">
        <f aca="false">'Solutions&amp;Grade'!H794</f>
        <v>54.1561869604946</v>
      </c>
      <c r="C793" s="13" t="n">
        <f aca="false">L$2*A793+L$3</f>
        <v>61.6445080268271</v>
      </c>
      <c r="D793" s="10" t="n">
        <f aca="false">ABS((B793-C793)/_xlfn.STDEV.S(B:B))</f>
        <v>0.155032793151233</v>
      </c>
      <c r="E793" s="10" t="str">
        <f aca="false">IF(D793&gt;L$5,"Outlier","")</f>
        <v/>
      </c>
      <c r="F793" s="10" t="n">
        <f aca="false">'Solutions&amp;Grade'!H794</f>
        <v>54.1561869604946</v>
      </c>
    </row>
    <row r="794" customFormat="false" ht="12.75" hidden="false" customHeight="true" outlineLevel="0" collapsed="false">
      <c r="A794" s="10" t="n">
        <f aca="false">'Solutions&amp;Grade'!G795</f>
        <v>237.9</v>
      </c>
      <c r="B794" s="10" t="n">
        <f aca="false">'Solutions&amp;Grade'!H795</f>
        <v>55.7211815710962</v>
      </c>
      <c r="C794" s="13" t="n">
        <f aca="false">L$2*A794+L$3</f>
        <v>61.7179904931739</v>
      </c>
      <c r="D794" s="10" t="n">
        <f aca="false">ABS((B794-C794)/_xlfn.STDEV.S(B:B))</f>
        <v>0.124153602516307</v>
      </c>
      <c r="E794" s="10" t="str">
        <f aca="false">IF(D794&gt;L$5,"Outlier","")</f>
        <v/>
      </c>
      <c r="F794" s="10" t="n">
        <f aca="false">'Solutions&amp;Grade'!H795</f>
        <v>55.7211815710962</v>
      </c>
    </row>
    <row r="795" customFormat="false" ht="12.75" hidden="false" customHeight="true" outlineLevel="0" collapsed="false">
      <c r="A795" s="10" t="n">
        <f aca="false">'Solutions&amp;Grade'!G796</f>
        <v>238.2</v>
      </c>
      <c r="B795" s="10" t="n">
        <f aca="false">'Solutions&amp;Grade'!H796</f>
        <v>50.2594653131766</v>
      </c>
      <c r="C795" s="13" t="n">
        <f aca="false">L$2*A795+L$3</f>
        <v>61.7914729595206</v>
      </c>
      <c r="D795" s="10" t="n">
        <f aca="false">ABS((B795-C795)/_xlfn.STDEV.S(B:B))</f>
        <v>0.238750360757394</v>
      </c>
      <c r="E795" s="10" t="str">
        <f aca="false">IF(D795&gt;L$5,"Outlier","")</f>
        <v/>
      </c>
      <c r="F795" s="10" t="n">
        <f aca="false">'Solutions&amp;Grade'!H796</f>
        <v>50.2594653131766</v>
      </c>
    </row>
    <row r="796" customFormat="false" ht="12.75" hidden="false" customHeight="true" outlineLevel="0" collapsed="false">
      <c r="A796" s="10" t="n">
        <f aca="false">'Solutions&amp;Grade'!G797</f>
        <v>238.5</v>
      </c>
      <c r="B796" s="10" t="n">
        <f aca="false">'Solutions&amp;Grade'!H797</f>
        <v>61.7575999928912</v>
      </c>
      <c r="C796" s="13" t="n">
        <f aca="false">L$2*A796+L$3</f>
        <v>61.8649554258673</v>
      </c>
      <c r="D796" s="10" t="n">
        <f aca="false">ABS((B796-C796)/_xlfn.STDEV.S(B:B))</f>
        <v>0.00222260937890053</v>
      </c>
      <c r="E796" s="10" t="str">
        <f aca="false">IF(D796&gt;L$5,"Outlier","")</f>
        <v/>
      </c>
      <c r="F796" s="10" t="n">
        <f aca="false">'Solutions&amp;Grade'!H797</f>
        <v>61.7575999928912</v>
      </c>
    </row>
    <row r="797" customFormat="false" ht="12.75" hidden="false" customHeight="true" outlineLevel="0" collapsed="false">
      <c r="A797" s="10" t="n">
        <f aca="false">'Solutions&amp;Grade'!G798</f>
        <v>238.8</v>
      </c>
      <c r="B797" s="10" t="n">
        <f aca="false">'Solutions&amp;Grade'!H798</f>
        <v>51.1469662841596</v>
      </c>
      <c r="C797" s="13" t="n">
        <f aca="false">L$2*A797+L$3</f>
        <v>61.9384378922141</v>
      </c>
      <c r="D797" s="10" t="n">
        <f aca="false">ABS((B797-C797)/_xlfn.STDEV.S(B:B))</f>
        <v>0.223418837251899</v>
      </c>
      <c r="E797" s="10" t="str">
        <f aca="false">IF(D797&gt;L$5,"Outlier","")</f>
        <v/>
      </c>
      <c r="F797" s="10" t="n">
        <f aca="false">'Solutions&amp;Grade'!H798</f>
        <v>51.1469662841596</v>
      </c>
    </row>
    <row r="798" customFormat="false" ht="12.75" hidden="false" customHeight="true" outlineLevel="0" collapsed="false">
      <c r="A798" s="10" t="n">
        <f aca="false">'Solutions&amp;Grade'!G799</f>
        <v>239.1</v>
      </c>
      <c r="B798" s="10" t="n">
        <f aca="false">'Solutions&amp;Grade'!H799</f>
        <v>65.1110217628064</v>
      </c>
      <c r="C798" s="13" t="n">
        <f aca="false">L$2*A798+L$3</f>
        <v>62.0119203585608</v>
      </c>
      <c r="D798" s="10" t="n">
        <f aca="false">ABS((B798-C798)/_xlfn.STDEV.S(B:B))</f>
        <v>0.0641615580719771</v>
      </c>
      <c r="E798" s="10" t="str">
        <f aca="false">IF(D798&gt;L$5,"Outlier","")</f>
        <v/>
      </c>
      <c r="F798" s="10" t="n">
        <f aca="false">'Solutions&amp;Grade'!H799</f>
        <v>65.1110217628064</v>
      </c>
    </row>
    <row r="799" customFormat="false" ht="12.75" hidden="false" customHeight="true" outlineLevel="0" collapsed="false">
      <c r="A799" s="10" t="n">
        <f aca="false">'Solutions&amp;Grade'!G800</f>
        <v>239.4</v>
      </c>
      <c r="B799" s="10" t="n">
        <f aca="false">'Solutions&amp;Grade'!H800</f>
        <v>58.897883792607</v>
      </c>
      <c r="C799" s="13" t="n">
        <f aca="false">L$2*A799+L$3</f>
        <v>62.0854028249075</v>
      </c>
      <c r="D799" s="10" t="n">
        <f aca="false">ABS((B799-C799)/_xlfn.STDEV.S(B:B))</f>
        <v>0.0659920928099698</v>
      </c>
      <c r="E799" s="10" t="str">
        <f aca="false">IF(D799&gt;L$5,"Outlier","")</f>
        <v/>
      </c>
      <c r="F799" s="10" t="n">
        <f aca="false">'Solutions&amp;Grade'!H800</f>
        <v>58.897883792607</v>
      </c>
    </row>
    <row r="800" customFormat="false" ht="12.75" hidden="false" customHeight="true" outlineLevel="0" collapsed="false">
      <c r="A800" s="10" t="n">
        <f aca="false">'Solutions&amp;Grade'!G801</f>
        <v>239.7</v>
      </c>
      <c r="B800" s="10" t="n">
        <f aca="false">'Solutions&amp;Grade'!H801</f>
        <v>52.1534217833368</v>
      </c>
      <c r="C800" s="13" t="n">
        <f aca="false">L$2*A800+L$3</f>
        <v>62.1588852912543</v>
      </c>
      <c r="D800" s="10" t="n">
        <f aca="false">ABS((B800-C800)/_xlfn.STDEV.S(B:B))</f>
        <v>0.207145893006546</v>
      </c>
      <c r="E800" s="10" t="str">
        <f aca="false">IF(D800&gt;L$5,"Outlier","")</f>
        <v/>
      </c>
      <c r="F800" s="10" t="n">
        <f aca="false">'Solutions&amp;Grade'!H801</f>
        <v>52.1534217833368</v>
      </c>
    </row>
    <row r="801" customFormat="false" ht="12.75" hidden="false" customHeight="true" outlineLevel="0" collapsed="false">
      <c r="A801" s="10" t="n">
        <f aca="false">'Solutions&amp;Grade'!G802</f>
        <v>240</v>
      </c>
      <c r="B801" s="10" t="n">
        <f aca="false">'Solutions&amp;Grade'!H802</f>
        <v>68.8915602132781</v>
      </c>
      <c r="C801" s="13" t="n">
        <f aca="false">L$2*A801+L$3</f>
        <v>62.232367757601</v>
      </c>
      <c r="D801" s="10" t="n">
        <f aca="false">ABS((B801-C801)/_xlfn.STDEV.S(B:B))</f>
        <v>0.137867112987032</v>
      </c>
      <c r="E801" s="10" t="str">
        <f aca="false">IF(D801&gt;L$5,"Outlier","")</f>
        <v/>
      </c>
      <c r="F801" s="10" t="n">
        <f aca="false">'Solutions&amp;Grade'!H802</f>
        <v>68.8915602132781</v>
      </c>
    </row>
    <row r="802" customFormat="false" ht="12.75" hidden="false" customHeight="true" outlineLevel="0" collapsed="false">
      <c r="A802" s="10" t="n">
        <f aca="false">'Solutions&amp;Grade'!G803</f>
        <v>240.3</v>
      </c>
      <c r="B802" s="10" t="n">
        <f aca="false">'Solutions&amp;Grade'!H803</f>
        <v>69.585588247028</v>
      </c>
      <c r="C802" s="13" t="n">
        <f aca="false">L$2*A802+L$3</f>
        <v>62.3058502239478</v>
      </c>
      <c r="D802" s="10" t="n">
        <f aca="false">ABS((B802-C802)/_xlfn.STDEV.S(B:B))</f>
        <v>0.15071444041062</v>
      </c>
      <c r="E802" s="10" t="str">
        <f aca="false">IF(D802&gt;L$5,"Outlier","")</f>
        <v/>
      </c>
      <c r="F802" s="10" t="n">
        <f aca="false">'Solutions&amp;Grade'!H803</f>
        <v>69.585588247028</v>
      </c>
    </row>
    <row r="803" customFormat="false" ht="12.75" hidden="false" customHeight="true" outlineLevel="0" collapsed="false">
      <c r="A803" s="10" t="n">
        <f aca="false">'Solutions&amp;Grade'!G804</f>
        <v>240.6</v>
      </c>
      <c r="B803" s="10" t="n">
        <f aca="false">'Solutions&amp;Grade'!H804</f>
        <v>90.6141950207003</v>
      </c>
      <c r="C803" s="13" t="n">
        <f aca="false">L$2*A803+L$3</f>
        <v>62.3793326902945</v>
      </c>
      <c r="D803" s="10" t="n">
        <f aca="false">ABS((B803-C803)/_xlfn.STDEV.S(B:B))</f>
        <v>0.584554205481894</v>
      </c>
      <c r="E803" s="10" t="str">
        <f aca="false">IF(D803&gt;L$5,"Outlier","")</f>
        <v/>
      </c>
      <c r="F803" s="10" t="n">
        <f aca="false">'Solutions&amp;Grade'!H804</f>
        <v>90.6141950207003</v>
      </c>
    </row>
    <row r="804" customFormat="false" ht="12.75" hidden="false" customHeight="true" outlineLevel="0" collapsed="false">
      <c r="A804" s="10" t="n">
        <f aca="false">'Solutions&amp;Grade'!G805</f>
        <v>240.9</v>
      </c>
      <c r="B804" s="10" t="n">
        <f aca="false">'Solutions&amp;Grade'!H805</f>
        <v>59.7804386871404</v>
      </c>
      <c r="C804" s="13" t="n">
        <f aca="false">L$2*A804+L$3</f>
        <v>62.4528151566412</v>
      </c>
      <c r="D804" s="10" t="n">
        <f aca="false">ABS((B804-C804)/_xlfn.STDEV.S(B:B))</f>
        <v>0.0553269530978127</v>
      </c>
      <c r="E804" s="10" t="str">
        <f aca="false">IF(D804&gt;L$5,"Outlier","")</f>
        <v/>
      </c>
      <c r="F804" s="10" t="n">
        <f aca="false">'Solutions&amp;Grade'!H805</f>
        <v>59.7804386871404</v>
      </c>
    </row>
    <row r="805" customFormat="false" ht="12.75" hidden="false" customHeight="true" outlineLevel="0" collapsed="false">
      <c r="A805" s="10" t="n">
        <f aca="false">'Solutions&amp;Grade'!G806</f>
        <v>241.2</v>
      </c>
      <c r="B805" s="10" t="n">
        <f aca="false">'Solutions&amp;Grade'!H806</f>
        <v>62.5323552893512</v>
      </c>
      <c r="C805" s="13" t="n">
        <f aca="false">L$2*A805+L$3</f>
        <v>62.526297622988</v>
      </c>
      <c r="D805" s="10" t="n">
        <f aca="false">ABS((B805-C805)/_xlfn.STDEV.S(B:B))</f>
        <v>0.000125413551042153</v>
      </c>
      <c r="E805" s="10" t="str">
        <f aca="false">IF(D805&gt;L$5,"Outlier","")</f>
        <v/>
      </c>
      <c r="F805" s="10" t="n">
        <f aca="false">'Solutions&amp;Grade'!H806</f>
        <v>62.5323552893512</v>
      </c>
    </row>
    <row r="806" customFormat="false" ht="12.75" hidden="false" customHeight="true" outlineLevel="0" collapsed="false">
      <c r="A806" s="10" t="n">
        <f aca="false">'Solutions&amp;Grade'!G807</f>
        <v>241.5</v>
      </c>
      <c r="B806" s="10" t="n">
        <f aca="false">'Solutions&amp;Grade'!H807</f>
        <v>70.4904443443913</v>
      </c>
      <c r="C806" s="13" t="n">
        <f aca="false">L$2*A806+L$3</f>
        <v>62.5997800893347</v>
      </c>
      <c r="D806" s="10" t="n">
        <f aca="false">ABS((B806-C806)/_xlfn.STDEV.S(B:B))</f>
        <v>0.163362616058228</v>
      </c>
      <c r="E806" s="10" t="str">
        <f aca="false">IF(D806&gt;L$5,"Outlier","")</f>
        <v/>
      </c>
      <c r="F806" s="10" t="n">
        <f aca="false">'Solutions&amp;Grade'!H807</f>
        <v>70.4904443443913</v>
      </c>
    </row>
    <row r="807" customFormat="false" ht="12.75" hidden="false" customHeight="true" outlineLevel="0" collapsed="false">
      <c r="A807" s="10" t="n">
        <f aca="false">'Solutions&amp;Grade'!G808</f>
        <v>241.8</v>
      </c>
      <c r="B807" s="10" t="n">
        <f aca="false">'Solutions&amp;Grade'!H808</f>
        <v>69.2525912546428</v>
      </c>
      <c r="C807" s="13" t="n">
        <f aca="false">L$2*A807+L$3</f>
        <v>62.6732625556814</v>
      </c>
      <c r="D807" s="10" t="n">
        <f aca="false">ABS((B807-C807)/_xlfn.STDEV.S(B:B))</f>
        <v>0.136213671425764</v>
      </c>
      <c r="E807" s="10" t="str">
        <f aca="false">IF(D807&gt;L$5,"Outlier","")</f>
        <v/>
      </c>
      <c r="F807" s="10" t="n">
        <f aca="false">'Solutions&amp;Grade'!H808</f>
        <v>69.2525912546428</v>
      </c>
    </row>
    <row r="808" customFormat="false" ht="12.75" hidden="false" customHeight="true" outlineLevel="0" collapsed="false">
      <c r="A808" s="10" t="n">
        <f aca="false">'Solutions&amp;Grade'!G809</f>
        <v>242.1</v>
      </c>
      <c r="B808" s="10" t="n">
        <f aca="false">'Solutions&amp;Grade'!H809</f>
        <v>72.200719902317</v>
      </c>
      <c r="C808" s="13" t="n">
        <f aca="false">L$2*A808+L$3</f>
        <v>62.7467450220282</v>
      </c>
      <c r="D808" s="10" t="n">
        <f aca="false">ABS((B808-C808)/_xlfn.STDEV.S(B:B))</f>
        <v>0.195728270608274</v>
      </c>
      <c r="E808" s="10" t="str">
        <f aca="false">IF(D808&gt;L$5,"Outlier","")</f>
        <v/>
      </c>
      <c r="F808" s="10" t="n">
        <f aca="false">'Solutions&amp;Grade'!H809</f>
        <v>72.200719902317</v>
      </c>
    </row>
    <row r="809" customFormat="false" ht="12.75" hidden="false" customHeight="true" outlineLevel="0" collapsed="false">
      <c r="A809" s="10" t="n">
        <f aca="false">'Solutions&amp;Grade'!G810</f>
        <v>242.4</v>
      </c>
      <c r="B809" s="10" t="n">
        <f aca="false">'Solutions&amp;Grade'!H810</f>
        <v>41.7525027083193</v>
      </c>
      <c r="C809" s="13" t="n">
        <f aca="false">L$2*A809+L$3</f>
        <v>62.8202274883749</v>
      </c>
      <c r="D809" s="10" t="n">
        <f aca="false">ABS((B809-C809)/_xlfn.STDEV.S(B:B))</f>
        <v>0.436170963966574</v>
      </c>
      <c r="E809" s="10" t="str">
        <f aca="false">IF(D809&gt;L$5,"Outlier","")</f>
        <v/>
      </c>
      <c r="F809" s="10" t="n">
        <f aca="false">'Solutions&amp;Grade'!H810</f>
        <v>41.7525027083193</v>
      </c>
    </row>
    <row r="810" customFormat="false" ht="12.75" hidden="false" customHeight="true" outlineLevel="0" collapsed="false">
      <c r="A810" s="10" t="n">
        <f aca="false">'Solutions&amp;Grade'!G811</f>
        <v>242.7</v>
      </c>
      <c r="B810" s="10" t="n">
        <f aca="false">'Solutions&amp;Grade'!H811</f>
        <v>64.873148251977</v>
      </c>
      <c r="C810" s="13" t="n">
        <f aca="false">L$2*A810+L$3</f>
        <v>62.8937099547216</v>
      </c>
      <c r="D810" s="10" t="n">
        <f aca="false">ABS((B810-C810)/_xlfn.STDEV.S(B:B))</f>
        <v>0.0409808614475335</v>
      </c>
      <c r="E810" s="10" t="str">
        <f aca="false">IF(D810&gt;L$5,"Outlier","")</f>
        <v/>
      </c>
      <c r="F810" s="10" t="n">
        <f aca="false">'Solutions&amp;Grade'!H811</f>
        <v>64.873148251977</v>
      </c>
    </row>
    <row r="811" customFormat="false" ht="12.75" hidden="false" customHeight="true" outlineLevel="0" collapsed="false">
      <c r="A811" s="10" t="n">
        <f aca="false">'Solutions&amp;Grade'!G812</f>
        <v>243</v>
      </c>
      <c r="B811" s="10" t="n">
        <f aca="false">'Solutions&amp;Grade'!H812</f>
        <v>64.0592938060939</v>
      </c>
      <c r="C811" s="13" t="n">
        <f aca="false">L$2*A811+L$3</f>
        <v>62.9671924210684</v>
      </c>
      <c r="D811" s="10" t="n">
        <f aca="false">ABS((B811-C811)/_xlfn.STDEV.S(B:B))</f>
        <v>0.0226100786311183</v>
      </c>
      <c r="E811" s="10" t="str">
        <f aca="false">IF(D811&gt;L$5,"Outlier","")</f>
        <v/>
      </c>
      <c r="F811" s="10" t="n">
        <f aca="false">'Solutions&amp;Grade'!H812</f>
        <v>64.0592938060939</v>
      </c>
    </row>
    <row r="812" customFormat="false" ht="12.75" hidden="false" customHeight="true" outlineLevel="0" collapsed="false">
      <c r="A812" s="10" t="n">
        <f aca="false">'Solutions&amp;Grade'!G813</f>
        <v>243.3</v>
      </c>
      <c r="B812" s="10" t="n">
        <f aca="false">'Solutions&amp;Grade'!H813</f>
        <v>59.0072929586842</v>
      </c>
      <c r="C812" s="13" t="n">
        <f aca="false">L$2*A812+L$3</f>
        <v>63.0406748874151</v>
      </c>
      <c r="D812" s="10" t="n">
        <f aca="false">ABS((B812-C812)/_xlfn.STDEV.S(B:B))</f>
        <v>0.0835042275455092</v>
      </c>
      <c r="E812" s="10" t="str">
        <f aca="false">IF(D812&gt;L$5,"Outlier","")</f>
        <v/>
      </c>
      <c r="F812" s="10" t="n">
        <f aca="false">'Solutions&amp;Grade'!H813</f>
        <v>59.0072929586842</v>
      </c>
    </row>
    <row r="813" customFormat="false" ht="12.75" hidden="false" customHeight="true" outlineLevel="0" collapsed="false">
      <c r="A813" s="10" t="n">
        <f aca="false">'Solutions&amp;Grade'!G814</f>
        <v>243.6</v>
      </c>
      <c r="B813" s="10" t="n">
        <f aca="false">'Solutions&amp;Grade'!H814</f>
        <v>62.6734275258509</v>
      </c>
      <c r="C813" s="13" t="n">
        <f aca="false">L$2*A813+L$3</f>
        <v>63.1141573537619</v>
      </c>
      <c r="D813" s="10" t="n">
        <f aca="false">ABS((B813-C813)/_xlfn.STDEV.S(B:B))</f>
        <v>0.00912455217142029</v>
      </c>
      <c r="E813" s="10" t="str">
        <f aca="false">IF(D813&gt;L$5,"Outlier","")</f>
        <v/>
      </c>
      <c r="F813" s="10" t="n">
        <f aca="false">'Solutions&amp;Grade'!H814</f>
        <v>62.6734275258509</v>
      </c>
    </row>
    <row r="814" customFormat="false" ht="12.75" hidden="false" customHeight="true" outlineLevel="0" collapsed="false">
      <c r="A814" s="10" t="n">
        <f aca="false">'Solutions&amp;Grade'!G815</f>
        <v>243.9</v>
      </c>
      <c r="B814" s="10" t="n">
        <f aca="false">'Solutions&amp;Grade'!H815</f>
        <v>67.2643288084279</v>
      </c>
      <c r="C814" s="13" t="n">
        <f aca="false">L$2*A814+L$3</f>
        <v>63.1876398201086</v>
      </c>
      <c r="D814" s="10" t="n">
        <f aca="false">ABS((B814-C814)/_xlfn.STDEV.S(B:B))</f>
        <v>0.0844008256416222</v>
      </c>
      <c r="E814" s="10" t="str">
        <f aca="false">IF(D814&gt;L$5,"Outlier","")</f>
        <v/>
      </c>
      <c r="F814" s="10" t="n">
        <f aca="false">'Solutions&amp;Grade'!H815</f>
        <v>67.2643288084279</v>
      </c>
    </row>
    <row r="815" customFormat="false" ht="12.75" hidden="false" customHeight="true" outlineLevel="0" collapsed="false">
      <c r="A815" s="10" t="n">
        <f aca="false">'Solutions&amp;Grade'!G816</f>
        <v>244.2</v>
      </c>
      <c r="B815" s="10" t="n">
        <f aca="false">'Solutions&amp;Grade'!H816</f>
        <v>49.6531782627085</v>
      </c>
      <c r="C815" s="13" t="n">
        <f aca="false">L$2*A815+L$3</f>
        <v>63.2611222864553</v>
      </c>
      <c r="D815" s="10" t="n">
        <f aca="false">ABS((B815-C815)/_xlfn.STDEV.S(B:B))</f>
        <v>0.281729048789348</v>
      </c>
      <c r="E815" s="10" t="str">
        <f aca="false">IF(D815&gt;L$5,"Outlier","")</f>
        <v/>
      </c>
      <c r="F815" s="10" t="n">
        <f aca="false">'Solutions&amp;Grade'!H816</f>
        <v>49.6531782627085</v>
      </c>
    </row>
    <row r="816" customFormat="false" ht="12.75" hidden="false" customHeight="true" outlineLevel="0" collapsed="false">
      <c r="A816" s="10" t="n">
        <f aca="false">'Solutions&amp;Grade'!G817</f>
        <v>244.5</v>
      </c>
      <c r="B816" s="10" t="n">
        <f aca="false">'Solutions&amp;Grade'!H817</f>
        <v>50.4581752611824</v>
      </c>
      <c r="C816" s="13" t="n">
        <f aca="false">L$2*A816+L$3</f>
        <v>63.3346047528021</v>
      </c>
      <c r="D816" s="10" t="n">
        <f aca="false">ABS((B816-C816)/_xlfn.STDEV.S(B:B))</f>
        <v>0.266584300034346</v>
      </c>
      <c r="E816" s="10" t="str">
        <f aca="false">IF(D816&gt;L$5,"Outlier","")</f>
        <v/>
      </c>
      <c r="F816" s="10" t="n">
        <f aca="false">'Solutions&amp;Grade'!H817</f>
        <v>50.4581752611824</v>
      </c>
    </row>
    <row r="817" customFormat="false" ht="12.75" hidden="false" customHeight="true" outlineLevel="0" collapsed="false">
      <c r="A817" s="10" t="n">
        <f aca="false">'Solutions&amp;Grade'!G818</f>
        <v>244.8</v>
      </c>
      <c r="B817" s="10" t="n">
        <f aca="false">'Solutions&amp;Grade'!H818</f>
        <v>70.8283969429047</v>
      </c>
      <c r="C817" s="13" t="n">
        <f aca="false">L$2*A817+L$3</f>
        <v>63.4080872191488</v>
      </c>
      <c r="D817" s="10" t="n">
        <f aca="false">ABS((B817-C817)/_xlfn.STDEV.S(B:B))</f>
        <v>0.153624735415431</v>
      </c>
      <c r="E817" s="10" t="str">
        <f aca="false">IF(D817&gt;L$5,"Outlier","")</f>
        <v/>
      </c>
      <c r="F817" s="10" t="n">
        <f aca="false">'Solutions&amp;Grade'!H818</f>
        <v>70.8283969429047</v>
      </c>
    </row>
    <row r="818" customFormat="false" ht="12.75" hidden="false" customHeight="true" outlineLevel="0" collapsed="false">
      <c r="A818" s="10" t="n">
        <f aca="false">'Solutions&amp;Grade'!G819</f>
        <v>245.1</v>
      </c>
      <c r="B818" s="10" t="n">
        <f aca="false">'Solutions&amp;Grade'!H819</f>
        <v>36.5941181751478</v>
      </c>
      <c r="C818" s="13" t="n">
        <f aca="false">L$2*A818+L$3</f>
        <v>63.4815696854955</v>
      </c>
      <c r="D818" s="10" t="n">
        <f aca="false">ABS((B818-C818)/_xlfn.STDEV.S(B:B))</f>
        <v>0.556658384628943</v>
      </c>
      <c r="E818" s="10" t="str">
        <f aca="false">IF(D818&gt;L$5,"Outlier","")</f>
        <v/>
      </c>
      <c r="F818" s="10" t="n">
        <f aca="false">'Solutions&amp;Grade'!H819</f>
        <v>36.5941181751478</v>
      </c>
    </row>
    <row r="819" customFormat="false" ht="12.75" hidden="false" customHeight="true" outlineLevel="0" collapsed="false">
      <c r="A819" s="10" t="n">
        <f aca="false">'Solutions&amp;Grade'!G820</f>
        <v>245.4</v>
      </c>
      <c r="B819" s="10" t="n">
        <f aca="false">'Solutions&amp;Grade'!H820</f>
        <v>64.0402938298701</v>
      </c>
      <c r="C819" s="13" t="n">
        <f aca="false">L$2*A819+L$3</f>
        <v>63.5550521518423</v>
      </c>
      <c r="D819" s="10" t="n">
        <f aca="false">ABS((B819-C819)/_xlfn.STDEV.S(B:B))</f>
        <v>0.0100460933808343</v>
      </c>
      <c r="E819" s="10" t="str">
        <f aca="false">IF(D819&gt;L$5,"Outlier","")</f>
        <v/>
      </c>
      <c r="F819" s="10" t="n">
        <f aca="false">'Solutions&amp;Grade'!H820</f>
        <v>64.0402938298701</v>
      </c>
    </row>
    <row r="820" customFormat="false" ht="12.75" hidden="false" customHeight="true" outlineLevel="0" collapsed="false">
      <c r="A820" s="10" t="n">
        <f aca="false">'Solutions&amp;Grade'!G821</f>
        <v>245.7</v>
      </c>
      <c r="B820" s="10" t="n">
        <f aca="false">'Solutions&amp;Grade'!H821</f>
        <v>61.700334255008</v>
      </c>
      <c r="C820" s="13" t="n">
        <f aca="false">L$2*A820+L$3</f>
        <v>63.628534618189</v>
      </c>
      <c r="D820" s="10" t="n">
        <f aca="false">ABS((B820-C820)/_xlfn.STDEV.S(B:B))</f>
        <v>0.0399200682517714</v>
      </c>
      <c r="E820" s="10" t="str">
        <f aca="false">IF(D820&gt;L$5,"Outlier","")</f>
        <v/>
      </c>
      <c r="F820" s="10" t="n">
        <f aca="false">'Solutions&amp;Grade'!H821</f>
        <v>61.700334255008</v>
      </c>
    </row>
    <row r="821" customFormat="false" ht="12.75" hidden="false" customHeight="true" outlineLevel="0" collapsed="false">
      <c r="A821" s="10" t="n">
        <f aca="false">'Solutions&amp;Grade'!G822</f>
        <v>246</v>
      </c>
      <c r="B821" s="10" t="n">
        <f aca="false">'Solutions&amp;Grade'!H822</f>
        <v>48.6048561719512</v>
      </c>
      <c r="C821" s="13" t="n">
        <f aca="false">L$2*A821+L$3</f>
        <v>63.7020170845357</v>
      </c>
      <c r="D821" s="10" t="n">
        <f aca="false">ABS((B821-C821)/_xlfn.STDEV.S(B:B))</f>
        <v>0.312560720113181</v>
      </c>
      <c r="E821" s="10" t="str">
        <f aca="false">IF(D821&gt;L$5,"Outlier","")</f>
        <v/>
      </c>
      <c r="F821" s="10" t="n">
        <f aca="false">'Solutions&amp;Grade'!H822</f>
        <v>48.6048561719512</v>
      </c>
    </row>
    <row r="822" customFormat="false" ht="12.75" hidden="false" customHeight="true" outlineLevel="0" collapsed="false">
      <c r="A822" s="10" t="n">
        <f aca="false">'Solutions&amp;Grade'!G823</f>
        <v>246.3</v>
      </c>
      <c r="B822" s="10" t="n">
        <f aca="false">'Solutions&amp;Grade'!H823</f>
        <v>54.3008402094746</v>
      </c>
      <c r="C822" s="13" t="n">
        <f aca="false">L$2*A822+L$3</f>
        <v>63.7754995508825</v>
      </c>
      <c r="D822" s="10" t="n">
        <f aca="false">ABS((B822-C822)/_xlfn.STDEV.S(B:B))</f>
        <v>0.196156506758101</v>
      </c>
      <c r="E822" s="10" t="str">
        <f aca="false">IF(D822&gt;L$5,"Outlier","")</f>
        <v/>
      </c>
      <c r="F822" s="10" t="n">
        <f aca="false">'Solutions&amp;Grade'!H823</f>
        <v>54.3008402094746</v>
      </c>
    </row>
    <row r="823" customFormat="false" ht="12.75" hidden="false" customHeight="true" outlineLevel="0" collapsed="false">
      <c r="A823" s="10" t="n">
        <f aca="false">'Solutions&amp;Grade'!G824</f>
        <v>246.6</v>
      </c>
      <c r="B823" s="10" t="n">
        <f aca="false">'Solutions&amp;Grade'!H824</f>
        <v>59.6351875979623</v>
      </c>
      <c r="C823" s="13" t="n">
        <f aca="false">L$2*A823+L$3</f>
        <v>63.8489820172292</v>
      </c>
      <c r="D823" s="10" t="n">
        <f aca="false">ABS((B823-C823)/_xlfn.STDEV.S(B:B))</f>
        <v>0.0872393575004623</v>
      </c>
      <c r="E823" s="10" t="str">
        <f aca="false">IF(D823&gt;L$5,"Outlier","")</f>
        <v/>
      </c>
      <c r="F823" s="10" t="n">
        <f aca="false">'Solutions&amp;Grade'!H824</f>
        <v>59.6351875979623</v>
      </c>
    </row>
    <row r="824" customFormat="false" ht="12.75" hidden="false" customHeight="true" outlineLevel="0" collapsed="false">
      <c r="A824" s="10" t="n">
        <f aca="false">'Solutions&amp;Grade'!G825</f>
        <v>246.9</v>
      </c>
      <c r="B824" s="10" t="n">
        <f aca="false">'Solutions&amp;Grade'!H825</f>
        <v>68.8895980620959</v>
      </c>
      <c r="C824" s="13" t="n">
        <f aca="false">L$2*A824+L$3</f>
        <v>63.922464483576</v>
      </c>
      <c r="D824" s="10" t="n">
        <f aca="false">ABS((B824-C824)/_xlfn.STDEV.S(B:B))</f>
        <v>0.102835947579151</v>
      </c>
      <c r="E824" s="10" t="str">
        <f aca="false">IF(D824&gt;L$5,"Outlier","")</f>
        <v/>
      </c>
      <c r="F824" s="10" t="n">
        <f aca="false">'Solutions&amp;Grade'!H825</f>
        <v>68.8895980620959</v>
      </c>
    </row>
    <row r="825" customFormat="false" ht="12.75" hidden="false" customHeight="true" outlineLevel="0" collapsed="false">
      <c r="A825" s="10" t="n">
        <f aca="false">'Solutions&amp;Grade'!G826</f>
        <v>247.2</v>
      </c>
      <c r="B825" s="10" t="n">
        <f aca="false">'Solutions&amp;Grade'!H826</f>
        <v>52.0078673731996</v>
      </c>
      <c r="C825" s="13" t="n">
        <f aca="false">L$2*A825+L$3</f>
        <v>63.9959469499227</v>
      </c>
      <c r="D825" s="10" t="n">
        <f aca="false">ABS((B825-C825)/_xlfn.STDEV.S(B:B))</f>
        <v>0.248192544742058</v>
      </c>
      <c r="E825" s="10" t="str">
        <f aca="false">IF(D825&gt;L$5,"Outlier","")</f>
        <v/>
      </c>
      <c r="F825" s="10" t="n">
        <f aca="false">'Solutions&amp;Grade'!H826</f>
        <v>52.0078673731996</v>
      </c>
    </row>
    <row r="826" customFormat="false" ht="12.75" hidden="false" customHeight="true" outlineLevel="0" collapsed="false">
      <c r="A826" s="10" t="n">
        <f aca="false">'Solutions&amp;Grade'!G827</f>
        <v>247.5</v>
      </c>
      <c r="B826" s="10" t="n">
        <f aca="false">'Solutions&amp;Grade'!H827</f>
        <v>60.4701455005015</v>
      </c>
      <c r="C826" s="13" t="n">
        <f aca="false">L$2*A826+L$3</f>
        <v>64.0694294162694</v>
      </c>
      <c r="D826" s="10" t="n">
        <f aca="false">ABS((B826-C826)/_xlfn.STDEV.S(B:B))</f>
        <v>0.0745169756829214</v>
      </c>
      <c r="E826" s="10" t="str">
        <f aca="false">IF(D826&gt;L$5,"Outlier","")</f>
        <v/>
      </c>
      <c r="F826" s="10" t="n">
        <f aca="false">'Solutions&amp;Grade'!H827</f>
        <v>60.4701455005015</v>
      </c>
    </row>
    <row r="827" customFormat="false" ht="12.75" hidden="false" customHeight="true" outlineLevel="0" collapsed="false">
      <c r="A827" s="10" t="n">
        <f aca="false">'Solutions&amp;Grade'!G828</f>
        <v>247.8</v>
      </c>
      <c r="B827" s="10" t="n">
        <f aca="false">'Solutions&amp;Grade'!H828</f>
        <v>61.7958833563866</v>
      </c>
      <c r="C827" s="13" t="n">
        <f aca="false">L$2*A827+L$3</f>
        <v>64.1429118826162</v>
      </c>
      <c r="D827" s="10" t="n">
        <f aca="false">ABS((B827-C827)/_xlfn.STDEV.S(B:B))</f>
        <v>0.048591184165825</v>
      </c>
      <c r="E827" s="10" t="str">
        <f aca="false">IF(D827&gt;L$5,"Outlier","")</f>
        <v/>
      </c>
      <c r="F827" s="10" t="n">
        <f aca="false">'Solutions&amp;Grade'!H828</f>
        <v>61.7958833563866</v>
      </c>
    </row>
    <row r="828" customFormat="false" ht="12.75" hidden="false" customHeight="true" outlineLevel="0" collapsed="false">
      <c r="A828" s="10" t="n">
        <f aca="false">'Solutions&amp;Grade'!G829</f>
        <v>248.1</v>
      </c>
      <c r="B828" s="10" t="n">
        <f aca="false">'Solutions&amp;Grade'!H829</f>
        <v>55.4383381764392</v>
      </c>
      <c r="C828" s="13" t="n">
        <f aca="false">L$2*A828+L$3</f>
        <v>64.2163943489629</v>
      </c>
      <c r="D828" s="10" t="n">
        <f aca="false">ABS((B828-C828)/_xlfn.STDEV.S(B:B))</f>
        <v>0.181734537663364</v>
      </c>
      <c r="E828" s="10" t="str">
        <f aca="false">IF(D828&gt;L$5,"Outlier","")</f>
        <v/>
      </c>
      <c r="F828" s="10" t="n">
        <f aca="false">'Solutions&amp;Grade'!H829</f>
        <v>55.4383381764392</v>
      </c>
    </row>
    <row r="829" customFormat="false" ht="12.75" hidden="false" customHeight="true" outlineLevel="0" collapsed="false">
      <c r="A829" s="10" t="n">
        <f aca="false">'Solutions&amp;Grade'!G830</f>
        <v>248.4</v>
      </c>
      <c r="B829" s="10" t="n">
        <f aca="false">'Solutions&amp;Grade'!H830</f>
        <v>52.2142823218455</v>
      </c>
      <c r="C829" s="13" t="n">
        <f aca="false">L$2*A829+L$3</f>
        <v>64.2898768153096</v>
      </c>
      <c r="D829" s="10" t="n">
        <f aca="false">ABS((B829-C829)/_xlfn.STDEV.S(B:B))</f>
        <v>0.250004390396722</v>
      </c>
      <c r="E829" s="10" t="str">
        <f aca="false">IF(D829&gt;L$5,"Outlier","")</f>
        <v/>
      </c>
      <c r="F829" s="10" t="n">
        <f aca="false">'Solutions&amp;Grade'!H830</f>
        <v>52.2142823218455</v>
      </c>
    </row>
    <row r="830" customFormat="false" ht="12.75" hidden="false" customHeight="true" outlineLevel="0" collapsed="false">
      <c r="A830" s="10" t="n">
        <f aca="false">'Solutions&amp;Grade'!G831</f>
        <v>248.7</v>
      </c>
      <c r="B830" s="10" t="n">
        <f aca="false">'Solutions&amp;Grade'!H831</f>
        <v>45.2520363340599</v>
      </c>
      <c r="C830" s="13" t="n">
        <f aca="false">L$2*A830+L$3</f>
        <v>64.3633592816564</v>
      </c>
      <c r="D830" s="10" t="n">
        <f aca="false">ABS((B830-C830)/_xlfn.STDEV.S(B:B))</f>
        <v>0.395667032854967</v>
      </c>
      <c r="E830" s="10" t="str">
        <f aca="false">IF(D830&gt;L$5,"Outlier","")</f>
        <v/>
      </c>
      <c r="F830" s="10" t="n">
        <f aca="false">'Solutions&amp;Grade'!H831</f>
        <v>45.2520363340599</v>
      </c>
    </row>
    <row r="831" customFormat="false" ht="12.75" hidden="false" customHeight="true" outlineLevel="0" collapsed="false">
      <c r="A831" s="10" t="n">
        <f aca="false">'Solutions&amp;Grade'!G832</f>
        <v>249</v>
      </c>
      <c r="B831" s="10" t="n">
        <f aca="false">'Solutions&amp;Grade'!H832</f>
        <v>65.9532487712192</v>
      </c>
      <c r="C831" s="13" t="n">
        <f aca="false">L$2*A831+L$3</f>
        <v>64.4368417480031</v>
      </c>
      <c r="D831" s="10" t="n">
        <f aca="false">ABS((B831-C831)/_xlfn.STDEV.S(B:B))</f>
        <v>0.0313945962360393</v>
      </c>
      <c r="E831" s="10" t="str">
        <f aca="false">IF(D831&gt;L$5,"Outlier","")</f>
        <v/>
      </c>
      <c r="F831" s="10" t="n">
        <f aca="false">'Solutions&amp;Grade'!H832</f>
        <v>65.9532487712192</v>
      </c>
    </row>
    <row r="832" customFormat="false" ht="12.75" hidden="false" customHeight="true" outlineLevel="0" collapsed="false">
      <c r="A832" s="10" t="n">
        <f aca="false">'Solutions&amp;Grade'!G833</f>
        <v>249.3</v>
      </c>
      <c r="B832" s="10" t="n">
        <f aca="false">'Solutions&amp;Grade'!H833</f>
        <v>27.3281221236068</v>
      </c>
      <c r="C832" s="13" t="n">
        <f aca="false">L$2*A832+L$3</f>
        <v>64.5103242143499</v>
      </c>
      <c r="D832" s="10" t="n">
        <f aca="false">ABS((B832-C832)/_xlfn.STDEV.S(B:B))</f>
        <v>0.769793468332776</v>
      </c>
      <c r="E832" s="10" t="str">
        <f aca="false">IF(D832&gt;L$5,"Outlier","")</f>
        <v/>
      </c>
      <c r="F832" s="10" t="n">
        <f aca="false">'Solutions&amp;Grade'!H833</f>
        <v>27.3281221236068</v>
      </c>
    </row>
    <row r="833" customFormat="false" ht="12.75" hidden="false" customHeight="true" outlineLevel="0" collapsed="false">
      <c r="A833" s="10" t="n">
        <f aca="false">'Solutions&amp;Grade'!G834</f>
        <v>249.6</v>
      </c>
      <c r="B833" s="10" t="n">
        <f aca="false">'Solutions&amp;Grade'!H834</f>
        <v>55.5362529647536</v>
      </c>
      <c r="C833" s="13" t="n">
        <f aca="false">L$2*A833+L$3</f>
        <v>64.5838066806966</v>
      </c>
      <c r="D833" s="10" t="n">
        <f aca="false">ABS((B833-C833)/_xlfn.STDEV.S(B:B))</f>
        <v>0.187314020238107</v>
      </c>
      <c r="E833" s="10" t="str">
        <f aca="false">IF(D833&gt;L$5,"Outlier","")</f>
        <v/>
      </c>
      <c r="F833" s="10" t="n">
        <f aca="false">'Solutions&amp;Grade'!H834</f>
        <v>55.5362529647536</v>
      </c>
    </row>
    <row r="834" customFormat="false" ht="12.75" hidden="false" customHeight="true" outlineLevel="0" collapsed="false">
      <c r="A834" s="10" t="n">
        <f aca="false">'Solutions&amp;Grade'!G835</f>
        <v>249.9</v>
      </c>
      <c r="B834" s="10" t="n">
        <f aca="false">'Solutions&amp;Grade'!H835</f>
        <v>48.6998706997853</v>
      </c>
      <c r="C834" s="13" t="n">
        <f aca="false">L$2*A834+L$3</f>
        <v>64.6572891470433</v>
      </c>
      <c r="D834" s="10" t="n">
        <f aca="false">ABS((B834-C834)/_xlfn.STDEV.S(B:B))</f>
        <v>0.330370871046672</v>
      </c>
      <c r="E834" s="10" t="str">
        <f aca="false">IF(D834&gt;L$5,"Outlier","")</f>
        <v/>
      </c>
      <c r="F834" s="10" t="n">
        <f aca="false">'Solutions&amp;Grade'!H835</f>
        <v>48.6998706997853</v>
      </c>
    </row>
    <row r="835" customFormat="false" ht="12.75" hidden="false" customHeight="true" outlineLevel="0" collapsed="false">
      <c r="A835" s="10" t="n">
        <f aca="false">'Solutions&amp;Grade'!G836</f>
        <v>250.2</v>
      </c>
      <c r="B835" s="10" t="n">
        <f aca="false">'Solutions&amp;Grade'!H836</f>
        <v>59.7894862525913</v>
      </c>
      <c r="C835" s="13" t="n">
        <f aca="false">L$2*A835+L$3</f>
        <v>64.73077161339</v>
      </c>
      <c r="D835" s="10" t="n">
        <f aca="false">ABS((B835-C835)/_xlfn.STDEV.S(B:B))</f>
        <v>0.102300804740616</v>
      </c>
      <c r="E835" s="10" t="str">
        <f aca="false">IF(D835&gt;L$5,"Outlier","")</f>
        <v/>
      </c>
      <c r="F835" s="10" t="n">
        <f aca="false">'Solutions&amp;Grade'!H836</f>
        <v>59.7894862525913</v>
      </c>
    </row>
    <row r="836" customFormat="false" ht="12.75" hidden="false" customHeight="true" outlineLevel="0" collapsed="false">
      <c r="A836" s="10" t="n">
        <f aca="false">'Solutions&amp;Grade'!G837</f>
        <v>250.5</v>
      </c>
      <c r="B836" s="10" t="n">
        <f aca="false">'Solutions&amp;Grade'!H837</f>
        <v>74.6371108082182</v>
      </c>
      <c r="C836" s="13" t="n">
        <f aca="false">L$2*A836+L$3</f>
        <v>64.8042540797368</v>
      </c>
      <c r="D836" s="10" t="n">
        <f aca="false">ABS((B836-C836)/_xlfn.STDEV.S(B:B))</f>
        <v>0.203572366858859</v>
      </c>
      <c r="E836" s="10" t="str">
        <f aca="false">IF(D836&gt;L$5,"Outlier","")</f>
        <v/>
      </c>
      <c r="F836" s="10" t="n">
        <f aca="false">'Solutions&amp;Grade'!H837</f>
        <v>74.6371108082182</v>
      </c>
    </row>
    <row r="837" customFormat="false" ht="12.75" hidden="false" customHeight="true" outlineLevel="0" collapsed="false">
      <c r="A837" s="10" t="n">
        <f aca="false">'Solutions&amp;Grade'!G838</f>
        <v>250.8</v>
      </c>
      <c r="B837" s="10" t="n">
        <f aca="false">'Solutions&amp;Grade'!H838</f>
        <v>61.9117993414394</v>
      </c>
      <c r="C837" s="13" t="n">
        <f aca="false">L$2*A837+L$3</f>
        <v>64.8777365460835</v>
      </c>
      <c r="D837" s="10" t="n">
        <f aca="false">ABS((B837-C837)/_xlfn.STDEV.S(B:B))</f>
        <v>0.0614046226215483</v>
      </c>
      <c r="E837" s="10" t="str">
        <f aca="false">IF(D837&gt;L$5,"Outlier","")</f>
        <v/>
      </c>
      <c r="F837" s="10" t="n">
        <f aca="false">'Solutions&amp;Grade'!H838</f>
        <v>61.9117993414394</v>
      </c>
    </row>
    <row r="838" customFormat="false" ht="12.75" hidden="false" customHeight="true" outlineLevel="0" collapsed="false">
      <c r="A838" s="10" t="n">
        <f aca="false">'Solutions&amp;Grade'!G839</f>
        <v>251.1</v>
      </c>
      <c r="B838" s="10" t="n">
        <f aca="false">'Solutions&amp;Grade'!H839</f>
        <v>89.5241315089231</v>
      </c>
      <c r="C838" s="13" t="n">
        <f aca="false">L$2*A838+L$3</f>
        <v>64.9512190124303</v>
      </c>
      <c r="D838" s="10" t="n">
        <f aca="false">ABS((B838-C838)/_xlfn.STDEV.S(B:B))</f>
        <v>0.508739839871464</v>
      </c>
      <c r="E838" s="10" t="str">
        <f aca="false">IF(D838&gt;L$5,"Outlier","")</f>
        <v/>
      </c>
      <c r="F838" s="10" t="n">
        <f aca="false">'Solutions&amp;Grade'!H839</f>
        <v>89.5241315089231</v>
      </c>
    </row>
    <row r="839" customFormat="false" ht="12.75" hidden="false" customHeight="true" outlineLevel="0" collapsed="false">
      <c r="A839" s="10" t="n">
        <f aca="false">'Solutions&amp;Grade'!G840</f>
        <v>251.4</v>
      </c>
      <c r="B839" s="10" t="n">
        <f aca="false">'Solutions&amp;Grade'!H840</f>
        <v>50.891053693132</v>
      </c>
      <c r="C839" s="13" t="n">
        <f aca="false">L$2*A839+L$3</f>
        <v>65.024701478777</v>
      </c>
      <c r="D839" s="10" t="n">
        <f aca="false">ABS((B839-C839)/_xlfn.STDEV.S(B:B))</f>
        <v>0.292612839942963</v>
      </c>
      <c r="E839" s="10" t="str">
        <f aca="false">IF(D839&gt;L$5,"Outlier","")</f>
        <v/>
      </c>
      <c r="F839" s="10" t="n">
        <f aca="false">'Solutions&amp;Grade'!H840</f>
        <v>50.891053693132</v>
      </c>
    </row>
    <row r="840" customFormat="false" ht="12.75" hidden="false" customHeight="true" outlineLevel="0" collapsed="false">
      <c r="A840" s="10" t="n">
        <f aca="false">'Solutions&amp;Grade'!G841</f>
        <v>251.7</v>
      </c>
      <c r="B840" s="10" t="n">
        <f aca="false">'Solutions&amp;Grade'!H841</f>
        <v>78.2972148959561</v>
      </c>
      <c r="C840" s="13" t="n">
        <f aca="false">L$2*A840+L$3</f>
        <v>65.0981839451237</v>
      </c>
      <c r="D840" s="10" t="n">
        <f aca="false">ABS((B840-C840)/_xlfn.STDEV.S(B:B))</f>
        <v>0.273263207743215</v>
      </c>
      <c r="E840" s="10" t="str">
        <f aca="false">IF(D840&gt;L$5,"Outlier","")</f>
        <v/>
      </c>
      <c r="F840" s="10" t="n">
        <f aca="false">'Solutions&amp;Grade'!H841</f>
        <v>78.2972148959561</v>
      </c>
    </row>
    <row r="841" customFormat="false" ht="12.75" hidden="false" customHeight="true" outlineLevel="0" collapsed="false">
      <c r="A841" s="10" t="n">
        <f aca="false">'Solutions&amp;Grade'!G842</f>
        <v>252</v>
      </c>
      <c r="B841" s="10" t="n">
        <f aca="false">'Solutions&amp;Grade'!H842</f>
        <v>53.3749353213147</v>
      </c>
      <c r="C841" s="13" t="n">
        <f aca="false">L$2*A841+L$3</f>
        <v>65.1716664114705</v>
      </c>
      <c r="D841" s="10" t="n">
        <f aca="false">ABS((B841-C841)/_xlfn.STDEV.S(B:B))</f>
        <v>0.244231003820533</v>
      </c>
      <c r="E841" s="10" t="str">
        <f aca="false">IF(D841&gt;L$5,"Outlier","")</f>
        <v/>
      </c>
      <c r="F841" s="10" t="n">
        <f aca="false">'Solutions&amp;Grade'!H842</f>
        <v>53.3749353213147</v>
      </c>
    </row>
    <row r="842" customFormat="false" ht="12.75" hidden="false" customHeight="true" outlineLevel="0" collapsed="false">
      <c r="A842" s="10" t="n">
        <f aca="false">'Solutions&amp;Grade'!G843</f>
        <v>252.3</v>
      </c>
      <c r="B842" s="10" t="n">
        <f aca="false">'Solutions&amp;Grade'!H843</f>
        <v>73.7327639822547</v>
      </c>
      <c r="C842" s="13" t="n">
        <f aca="false">L$2*A842+L$3</f>
        <v>65.2451488778172</v>
      </c>
      <c r="D842" s="10" t="n">
        <f aca="false">ABS((B842-C842)/_xlfn.STDEV.S(B:B))</f>
        <v>0.17572145547413</v>
      </c>
      <c r="E842" s="10" t="str">
        <f aca="false">IF(D842&gt;L$5,"Outlier","")</f>
        <v/>
      </c>
      <c r="F842" s="10" t="n">
        <f aca="false">'Solutions&amp;Grade'!H843</f>
        <v>73.7327639822547</v>
      </c>
    </row>
    <row r="843" customFormat="false" ht="12.75" hidden="false" customHeight="true" outlineLevel="0" collapsed="false">
      <c r="A843" s="10" t="n">
        <f aca="false">'Solutions&amp;Grade'!G844</f>
        <v>252.6</v>
      </c>
      <c r="B843" s="10" t="n">
        <f aca="false">'Solutions&amp;Grade'!H844</f>
        <v>80.5182208222267</v>
      </c>
      <c r="C843" s="13" t="n">
        <f aca="false">L$2*A843+L$3</f>
        <v>65.318631344164</v>
      </c>
      <c r="D843" s="10" t="n">
        <f aca="false">ABS((B843-C843)/_xlfn.STDEV.S(B:B))</f>
        <v>0.314681327184365</v>
      </c>
      <c r="E843" s="10" t="str">
        <f aca="false">IF(D843&gt;L$5,"Outlier","")</f>
        <v/>
      </c>
      <c r="F843" s="10" t="n">
        <f aca="false">'Solutions&amp;Grade'!H844</f>
        <v>80.5182208222267</v>
      </c>
    </row>
    <row r="844" customFormat="false" ht="12.75" hidden="false" customHeight="true" outlineLevel="0" collapsed="false">
      <c r="A844" s="10" t="n">
        <f aca="false">'Solutions&amp;Grade'!G845</f>
        <v>252.9</v>
      </c>
      <c r="B844" s="10" t="n">
        <f aca="false">'Solutions&amp;Grade'!H845</f>
        <v>62.4625656740023</v>
      </c>
      <c r="C844" s="13" t="n">
        <f aca="false">L$2*A844+L$3</f>
        <v>65.3921138105107</v>
      </c>
      <c r="D844" s="10" t="n">
        <f aca="false">ABS((B844-C844)/_xlfn.STDEV.S(B:B))</f>
        <v>0.0606512496260154</v>
      </c>
      <c r="E844" s="10" t="str">
        <f aca="false">IF(D844&gt;L$5,"Outlier","")</f>
        <v/>
      </c>
      <c r="F844" s="10" t="n">
        <f aca="false">'Solutions&amp;Grade'!H845</f>
        <v>62.4625656740023</v>
      </c>
    </row>
    <row r="845" customFormat="false" ht="12.75" hidden="false" customHeight="true" outlineLevel="0" collapsed="false">
      <c r="A845" s="10" t="n">
        <f aca="false">'Solutions&amp;Grade'!G846</f>
        <v>253.2</v>
      </c>
      <c r="B845" s="10" t="n">
        <f aca="false">'Solutions&amp;Grade'!H846</f>
        <v>70.824492831576</v>
      </c>
      <c r="C845" s="13" t="n">
        <f aca="false">L$2*A845+L$3</f>
        <v>65.4655962768574</v>
      </c>
      <c r="D845" s="10" t="n">
        <f aca="false">ABS((B845-C845)/_xlfn.STDEV.S(B:B))</f>
        <v>0.110946725404422</v>
      </c>
      <c r="E845" s="10" t="str">
        <f aca="false">IF(D845&gt;L$5,"Outlier","")</f>
        <v/>
      </c>
      <c r="F845" s="10" t="n">
        <f aca="false">'Solutions&amp;Grade'!H846</f>
        <v>70.824492831576</v>
      </c>
    </row>
    <row r="846" customFormat="false" ht="12.75" hidden="false" customHeight="true" outlineLevel="0" collapsed="false">
      <c r="A846" s="10" t="n">
        <f aca="false">'Solutions&amp;Grade'!G847</f>
        <v>253.5</v>
      </c>
      <c r="B846" s="10" t="n">
        <f aca="false">'Solutions&amp;Grade'!H847</f>
        <v>69.4226710198729</v>
      </c>
      <c r="C846" s="13" t="n">
        <f aca="false">L$2*A846+L$3</f>
        <v>65.5390787432042</v>
      </c>
      <c r="D846" s="10" t="n">
        <f aca="false">ABS((B846-C846)/_xlfn.STDEV.S(B:B))</f>
        <v>0.0804030907301076</v>
      </c>
      <c r="E846" s="10" t="str">
        <f aca="false">IF(D846&gt;L$5,"Outlier","")</f>
        <v/>
      </c>
      <c r="F846" s="10" t="n">
        <f aca="false">'Solutions&amp;Grade'!H847</f>
        <v>69.4226710198729</v>
      </c>
    </row>
    <row r="847" customFormat="false" ht="12.75" hidden="false" customHeight="true" outlineLevel="0" collapsed="false">
      <c r="A847" s="10" t="n">
        <f aca="false">'Solutions&amp;Grade'!G848</f>
        <v>253.8</v>
      </c>
      <c r="B847" s="10" t="n">
        <f aca="false">'Solutions&amp;Grade'!H848</f>
        <v>57.3504492521572</v>
      </c>
      <c r="C847" s="13" t="n">
        <f aca="false">L$2*A847+L$3</f>
        <v>65.6125612095509</v>
      </c>
      <c r="D847" s="10" t="n">
        <f aca="false">ABS((B847-C847)/_xlfn.STDEV.S(B:B))</f>
        <v>0.171052801120115</v>
      </c>
      <c r="E847" s="10" t="str">
        <f aca="false">IF(D847&gt;L$5,"Outlier","")</f>
        <v/>
      </c>
      <c r="F847" s="10" t="n">
        <f aca="false">'Solutions&amp;Grade'!H848</f>
        <v>57.3504492521572</v>
      </c>
    </row>
    <row r="848" customFormat="false" ht="12.75" hidden="false" customHeight="true" outlineLevel="0" collapsed="false">
      <c r="A848" s="10" t="n">
        <f aca="false">'Solutions&amp;Grade'!G849</f>
        <v>254.1</v>
      </c>
      <c r="B848" s="10" t="n">
        <f aca="false">'Solutions&amp;Grade'!H849</f>
        <v>77.423485092162</v>
      </c>
      <c r="C848" s="13" t="n">
        <f aca="false">L$2*A848+L$3</f>
        <v>65.6860436758976</v>
      </c>
      <c r="D848" s="10" t="n">
        <f aca="false">ABS((B848-C848)/_xlfn.STDEV.S(B:B))</f>
        <v>0.243003513216566</v>
      </c>
      <c r="E848" s="10" t="str">
        <f aca="false">IF(D848&gt;L$5,"Outlier","")</f>
        <v/>
      </c>
      <c r="F848" s="10" t="n">
        <f aca="false">'Solutions&amp;Grade'!H849</f>
        <v>77.423485092162</v>
      </c>
    </row>
    <row r="849" customFormat="false" ht="12.75" hidden="false" customHeight="true" outlineLevel="0" collapsed="false">
      <c r="A849" s="10" t="n">
        <f aca="false">'Solutions&amp;Grade'!G850</f>
        <v>254.4</v>
      </c>
      <c r="B849" s="10" t="n">
        <f aca="false">'Solutions&amp;Grade'!H850</f>
        <v>52.0089641566911</v>
      </c>
      <c r="C849" s="13" t="n">
        <f aca="false">L$2*A849+L$3</f>
        <v>65.7595261422444</v>
      </c>
      <c r="D849" s="10" t="n">
        <f aca="false">ABS((B849-C849)/_xlfn.STDEV.S(B:B))</f>
        <v>0.284681708107309</v>
      </c>
      <c r="E849" s="10" t="str">
        <f aca="false">IF(D849&gt;L$5,"Outlier","")</f>
        <v/>
      </c>
      <c r="F849" s="10" t="n">
        <f aca="false">'Solutions&amp;Grade'!H850</f>
        <v>52.0089641566911</v>
      </c>
    </row>
    <row r="850" customFormat="false" ht="12.75" hidden="false" customHeight="true" outlineLevel="0" collapsed="false">
      <c r="A850" s="10" t="n">
        <f aca="false">'Solutions&amp;Grade'!G851</f>
        <v>254.7</v>
      </c>
      <c r="B850" s="10" t="n">
        <f aca="false">'Solutions&amp;Grade'!H851</f>
        <v>80.7470350288165</v>
      </c>
      <c r="C850" s="13" t="n">
        <f aca="false">L$2*A850+L$3</f>
        <v>65.8330086085911</v>
      </c>
      <c r="D850" s="10" t="n">
        <f aca="false">ABS((B850-C850)/_xlfn.STDEV.S(B:B))</f>
        <v>0.308769235797635</v>
      </c>
      <c r="E850" s="10" t="str">
        <f aca="false">IF(D850&gt;L$5,"Outlier","")</f>
        <v/>
      </c>
      <c r="F850" s="10" t="n">
        <f aca="false">'Solutions&amp;Grade'!H851</f>
        <v>80.7470350288165</v>
      </c>
    </row>
    <row r="851" customFormat="false" ht="12.75" hidden="false" customHeight="true" outlineLevel="0" collapsed="false">
      <c r="A851" s="10" t="n">
        <f aca="false">'Solutions&amp;Grade'!G852</f>
        <v>255</v>
      </c>
      <c r="B851" s="10" t="n">
        <f aca="false">'Solutions&amp;Grade'!H852</f>
        <v>63.0039447549028</v>
      </c>
      <c r="C851" s="13" t="n">
        <f aca="false">L$2*A851+L$3</f>
        <v>65.9064910749378</v>
      </c>
      <c r="D851" s="10" t="n">
        <f aca="false">ABS((B851-C851)/_xlfn.STDEV.S(B:B))</f>
        <v>0.0600922235117585</v>
      </c>
      <c r="E851" s="10" t="str">
        <f aca="false">IF(D851&gt;L$5,"Outlier","")</f>
        <v/>
      </c>
      <c r="F851" s="10" t="n">
        <f aca="false">'Solutions&amp;Grade'!H852</f>
        <v>63.0039447549028</v>
      </c>
    </row>
    <row r="852" customFormat="false" ht="12.75" hidden="false" customHeight="true" outlineLevel="0" collapsed="false">
      <c r="A852" s="10" t="n">
        <f aca="false">'Solutions&amp;Grade'!G853</f>
        <v>255.3</v>
      </c>
      <c r="B852" s="10" t="n">
        <f aca="false">'Solutions&amp;Grade'!H853</f>
        <v>74.6358402033545</v>
      </c>
      <c r="C852" s="13" t="n">
        <f aca="false">L$2*A852+L$3</f>
        <v>65.9799735412846</v>
      </c>
      <c r="D852" s="10" t="n">
        <f aca="false">ABS((B852-C852)/_xlfn.STDEV.S(B:B))</f>
        <v>0.179204814253854</v>
      </c>
      <c r="E852" s="10" t="str">
        <f aca="false">IF(D852&gt;L$5,"Outlier","")</f>
        <v/>
      </c>
      <c r="F852" s="10" t="n">
        <f aca="false">'Solutions&amp;Grade'!H853</f>
        <v>74.6358402033545</v>
      </c>
    </row>
    <row r="853" customFormat="false" ht="12.75" hidden="false" customHeight="true" outlineLevel="0" collapsed="false">
      <c r="A853" s="10" t="n">
        <f aca="false">'Solutions&amp;Grade'!G854</f>
        <v>255.6</v>
      </c>
      <c r="B853" s="10" t="n">
        <f aca="false">'Solutions&amp;Grade'!H854</f>
        <v>63.0522125739859</v>
      </c>
      <c r="C853" s="13" t="n">
        <f aca="false">L$2*A853+L$3</f>
        <v>66.0534560076313</v>
      </c>
      <c r="D853" s="10" t="n">
        <f aca="false">ABS((B853-C853)/_xlfn.STDEV.S(B:B))</f>
        <v>0.0621355772973986</v>
      </c>
      <c r="E853" s="10" t="str">
        <f aca="false">IF(D853&gt;L$5,"Outlier","")</f>
        <v/>
      </c>
      <c r="F853" s="10" t="n">
        <f aca="false">'Solutions&amp;Grade'!H854</f>
        <v>63.0522125739859</v>
      </c>
    </row>
    <row r="854" customFormat="false" ht="12.75" hidden="false" customHeight="true" outlineLevel="0" collapsed="false">
      <c r="A854" s="10" t="n">
        <f aca="false">'Solutions&amp;Grade'!G855</f>
        <v>255.9</v>
      </c>
      <c r="B854" s="10" t="n">
        <f aca="false">'Solutions&amp;Grade'!H855</f>
        <v>66.8469402227737</v>
      </c>
      <c r="C854" s="13" t="n">
        <f aca="false">L$2*A854+L$3</f>
        <v>66.126938473978</v>
      </c>
      <c r="D854" s="10" t="n">
        <f aca="false">ABS((B854-C854)/_xlfn.STDEV.S(B:B))</f>
        <v>0.0149063964005795</v>
      </c>
      <c r="E854" s="10" t="str">
        <f aca="false">IF(D854&gt;L$5,"Outlier","")</f>
        <v/>
      </c>
      <c r="F854" s="10" t="n">
        <f aca="false">'Solutions&amp;Grade'!H855</f>
        <v>66.8469402227737</v>
      </c>
    </row>
    <row r="855" customFormat="false" ht="12.75" hidden="false" customHeight="true" outlineLevel="0" collapsed="false">
      <c r="A855" s="10" t="n">
        <f aca="false">'Solutions&amp;Grade'!G856</f>
        <v>256.2</v>
      </c>
      <c r="B855" s="10" t="n">
        <f aca="false">'Solutions&amp;Grade'!H856</f>
        <v>66.5330417944415</v>
      </c>
      <c r="C855" s="13" t="n">
        <f aca="false">L$2*A855+L$3</f>
        <v>66.2004209403248</v>
      </c>
      <c r="D855" s="10" t="n">
        <f aca="false">ABS((B855-C855)/_xlfn.STDEV.S(B:B))</f>
        <v>0.00688634202744198</v>
      </c>
      <c r="E855" s="10" t="str">
        <f aca="false">IF(D855&gt;L$5,"Outlier","")</f>
        <v/>
      </c>
      <c r="F855" s="10" t="n">
        <f aca="false">'Solutions&amp;Grade'!H856</f>
        <v>66.5330417944415</v>
      </c>
    </row>
    <row r="856" customFormat="false" ht="12.75" hidden="false" customHeight="true" outlineLevel="0" collapsed="false">
      <c r="A856" s="10" t="n">
        <f aca="false">'Solutions&amp;Grade'!G857</f>
        <v>256.5</v>
      </c>
      <c r="B856" s="10" t="n">
        <f aca="false">'Solutions&amp;Grade'!H857</f>
        <v>56.0826104140095</v>
      </c>
      <c r="C856" s="13" t="n">
        <f aca="false">L$2*A856+L$3</f>
        <v>66.2739034066715</v>
      </c>
      <c r="D856" s="10" t="n">
        <f aca="false">ABS((B856-C856)/_xlfn.STDEV.S(B:B))</f>
        <v>0.210993172498784</v>
      </c>
      <c r="E856" s="10" t="str">
        <f aca="false">IF(D856&gt;L$5,"Outlier","")</f>
        <v/>
      </c>
      <c r="F856" s="10" t="n">
        <f aca="false">'Solutions&amp;Grade'!H857</f>
        <v>56.0826104140095</v>
      </c>
    </row>
    <row r="857" customFormat="false" ht="12.75" hidden="false" customHeight="true" outlineLevel="0" collapsed="false">
      <c r="A857" s="10" t="n">
        <f aca="false">'Solutions&amp;Grade'!G858</f>
        <v>256.8</v>
      </c>
      <c r="B857" s="10" t="n">
        <f aca="false">'Solutions&amp;Grade'!H858</f>
        <v>66.4812052611853</v>
      </c>
      <c r="C857" s="13" t="n">
        <f aca="false">L$2*A857+L$3</f>
        <v>66.3473858730183</v>
      </c>
      <c r="D857" s="10" t="n">
        <f aca="false">ABS((B857-C857)/_xlfn.STDEV.S(B:B))</f>
        <v>0.00277050000147578</v>
      </c>
      <c r="E857" s="10" t="str">
        <f aca="false">IF(D857&gt;L$5,"Outlier","")</f>
        <v/>
      </c>
      <c r="F857" s="10" t="n">
        <f aca="false">'Solutions&amp;Grade'!H858</f>
        <v>66.4812052611853</v>
      </c>
    </row>
    <row r="858" customFormat="false" ht="12.75" hidden="false" customHeight="true" outlineLevel="0" collapsed="false">
      <c r="A858" s="10" t="n">
        <f aca="false">'Solutions&amp;Grade'!G859</f>
        <v>257.1</v>
      </c>
      <c r="B858" s="10" t="n">
        <f aca="false">'Solutions&amp;Grade'!H859</f>
        <v>69.5712875282421</v>
      </c>
      <c r="C858" s="13" t="n">
        <f aca="false">L$2*A858+L$3</f>
        <v>66.420868339365</v>
      </c>
      <c r="D858" s="10" t="n">
        <f aca="false">ABS((B858-C858)/_xlfn.STDEV.S(B:B))</f>
        <v>0.0652240044360257</v>
      </c>
      <c r="E858" s="10" t="str">
        <f aca="false">IF(D858&gt;L$5,"Outlier","")</f>
        <v/>
      </c>
      <c r="F858" s="10" t="n">
        <f aca="false">'Solutions&amp;Grade'!H859</f>
        <v>69.5712875282421</v>
      </c>
    </row>
    <row r="859" customFormat="false" ht="12.75" hidden="false" customHeight="true" outlineLevel="0" collapsed="false">
      <c r="A859" s="10" t="n">
        <f aca="false">'Solutions&amp;Grade'!G860</f>
        <v>257.4</v>
      </c>
      <c r="B859" s="10" t="n">
        <f aca="false">'Solutions&amp;Grade'!H860</f>
        <v>58.3385385883612</v>
      </c>
      <c r="C859" s="13" t="n">
        <f aca="false">L$2*A859+L$3</f>
        <v>66.4943508057117</v>
      </c>
      <c r="D859" s="10" t="n">
        <f aca="false">ABS((B859-C859)/_xlfn.STDEV.S(B:B))</f>
        <v>0.168852048045539</v>
      </c>
      <c r="E859" s="10" t="str">
        <f aca="false">IF(D859&gt;L$5,"Outlier","")</f>
        <v/>
      </c>
      <c r="F859" s="10" t="n">
        <f aca="false">'Solutions&amp;Grade'!H860</f>
        <v>58.3385385883612</v>
      </c>
    </row>
    <row r="860" customFormat="false" ht="12.75" hidden="false" customHeight="true" outlineLevel="0" collapsed="false">
      <c r="A860" s="10" t="n">
        <f aca="false">'Solutions&amp;Grade'!G861</f>
        <v>257.7</v>
      </c>
      <c r="B860" s="10" t="n">
        <f aca="false">'Solutions&amp;Grade'!H861</f>
        <v>45.0332408701715</v>
      </c>
      <c r="C860" s="13" t="n">
        <f aca="false">L$2*A860+L$3</f>
        <v>66.5678332720585</v>
      </c>
      <c r="D860" s="10" t="n">
        <f aca="false">ABS((B860-C860)/_xlfn.STDEV.S(B:B))</f>
        <v>0.445836654153098</v>
      </c>
      <c r="E860" s="10" t="str">
        <f aca="false">IF(D860&gt;L$5,"Outlier","")</f>
        <v/>
      </c>
      <c r="F860" s="10" t="n">
        <f aca="false">'Solutions&amp;Grade'!H861</f>
        <v>45.0332408701715</v>
      </c>
    </row>
    <row r="861" customFormat="false" ht="12.75" hidden="false" customHeight="true" outlineLevel="0" collapsed="false">
      <c r="A861" s="10" t="n">
        <f aca="false">'Solutions&amp;Grade'!G862</f>
        <v>258</v>
      </c>
      <c r="B861" s="10" t="n">
        <f aca="false">'Solutions&amp;Grade'!H862</f>
        <v>85.9502322937199</v>
      </c>
      <c r="C861" s="13" t="n">
        <f aca="false">L$2*A861+L$3</f>
        <v>66.6413157384052</v>
      </c>
      <c r="D861" s="10" t="n">
        <f aca="false">ABS((B861-C861)/_xlfn.STDEV.S(B:B))</f>
        <v>0.399757868256125</v>
      </c>
      <c r="E861" s="10" t="str">
        <f aca="false">IF(D861&gt;L$5,"Outlier","")</f>
        <v/>
      </c>
      <c r="F861" s="10" t="n">
        <f aca="false">'Solutions&amp;Grade'!H862</f>
        <v>85.9502322937199</v>
      </c>
    </row>
    <row r="862" customFormat="false" ht="12.75" hidden="false" customHeight="true" outlineLevel="0" collapsed="false">
      <c r="A862" s="10" t="n">
        <f aca="false">'Solutions&amp;Grade'!G863</f>
        <v>258.3</v>
      </c>
      <c r="B862" s="10" t="n">
        <f aca="false">'Solutions&amp;Grade'!H863</f>
        <v>58.6781360749952</v>
      </c>
      <c r="C862" s="13" t="n">
        <f aca="false">L$2*A862+L$3</f>
        <v>66.7147982047519</v>
      </c>
      <c r="D862" s="10" t="n">
        <f aca="false">ABS((B862-C862)/_xlfn.STDEV.S(B:B))</f>
        <v>0.166385250652605</v>
      </c>
      <c r="E862" s="10" t="str">
        <f aca="false">IF(D862&gt;L$5,"Outlier","")</f>
        <v/>
      </c>
      <c r="F862" s="10" t="n">
        <f aca="false">'Solutions&amp;Grade'!H863</f>
        <v>58.6781360749952</v>
      </c>
    </row>
    <row r="863" customFormat="false" ht="12.75" hidden="false" customHeight="true" outlineLevel="0" collapsed="false">
      <c r="A863" s="10" t="n">
        <f aca="false">'Solutions&amp;Grade'!G864</f>
        <v>258.6</v>
      </c>
      <c r="B863" s="10" t="n">
        <f aca="false">'Solutions&amp;Grade'!H864</f>
        <v>80.2567769057949</v>
      </c>
      <c r="C863" s="13" t="n">
        <f aca="false">L$2*A863+L$3</f>
        <v>66.7882806710987</v>
      </c>
      <c r="D863" s="10" t="n">
        <f aca="false">ABS((B863-C863)/_xlfn.STDEV.S(B:B))</f>
        <v>0.278842022439412</v>
      </c>
      <c r="E863" s="10" t="str">
        <f aca="false">IF(D863&gt;L$5,"Outlier","")</f>
        <v/>
      </c>
      <c r="F863" s="10" t="n">
        <f aca="false">'Solutions&amp;Grade'!H864</f>
        <v>80.2567769057949</v>
      </c>
    </row>
    <row r="864" customFormat="false" ht="12.75" hidden="false" customHeight="true" outlineLevel="0" collapsed="false">
      <c r="A864" s="10" t="n">
        <f aca="false">'Solutions&amp;Grade'!G865</f>
        <v>258.9</v>
      </c>
      <c r="B864" s="10" t="n">
        <f aca="false">'Solutions&amp;Grade'!H865</f>
        <v>71.1411779239178</v>
      </c>
      <c r="C864" s="13" t="n">
        <f aca="false">L$2*A864+L$3</f>
        <v>66.8617631374454</v>
      </c>
      <c r="D864" s="10" t="n">
        <f aca="false">ABS((B864-C864)/_xlfn.STDEV.S(B:B))</f>
        <v>0.0885979142083492</v>
      </c>
      <c r="E864" s="10" t="str">
        <f aca="false">IF(D864&gt;L$5,"Outlier","")</f>
        <v/>
      </c>
      <c r="F864" s="10" t="n">
        <f aca="false">'Solutions&amp;Grade'!H865</f>
        <v>71.1411779239178</v>
      </c>
    </row>
    <row r="865" customFormat="false" ht="12.75" hidden="false" customHeight="true" outlineLevel="0" collapsed="false">
      <c r="A865" s="10" t="n">
        <f aca="false">'Solutions&amp;Grade'!G866</f>
        <v>259.2</v>
      </c>
      <c r="B865" s="10" t="n">
        <f aca="false">'Solutions&amp;Grade'!H866</f>
        <v>79.5998479850752</v>
      </c>
      <c r="C865" s="13" t="n">
        <f aca="false">L$2*A865+L$3</f>
        <v>66.9352456037921</v>
      </c>
      <c r="D865" s="10" t="n">
        <f aca="false">ABS((B865-C865)/_xlfn.STDEV.S(B:B))</f>
        <v>0.26219878447088</v>
      </c>
      <c r="E865" s="10" t="str">
        <f aca="false">IF(D865&gt;L$5,"Outlier","")</f>
        <v/>
      </c>
      <c r="F865" s="10" t="n">
        <f aca="false">'Solutions&amp;Grade'!H866</f>
        <v>79.5998479850752</v>
      </c>
    </row>
    <row r="866" customFormat="false" ht="12.75" hidden="false" customHeight="true" outlineLevel="0" collapsed="false">
      <c r="A866" s="10" t="n">
        <f aca="false">'Solutions&amp;Grade'!G867</f>
        <v>259.5</v>
      </c>
      <c r="B866" s="10" t="n">
        <f aca="false">'Solutions&amp;Grade'!H867</f>
        <v>50.3566881389926</v>
      </c>
      <c r="C866" s="13" t="n">
        <f aca="false">L$2*A866+L$3</f>
        <v>67.0087280701389</v>
      </c>
      <c r="D866" s="10" t="n">
        <f aca="false">ABS((B866-C866)/_xlfn.STDEV.S(B:B))</f>
        <v>0.344751812765934</v>
      </c>
      <c r="E866" s="10" t="str">
        <f aca="false">IF(D866&gt;L$5,"Outlier","")</f>
        <v/>
      </c>
      <c r="F866" s="10" t="n">
        <f aca="false">'Solutions&amp;Grade'!H867</f>
        <v>50.3566881389926</v>
      </c>
    </row>
    <row r="867" customFormat="false" ht="12.75" hidden="false" customHeight="true" outlineLevel="0" collapsed="false">
      <c r="A867" s="10" t="n">
        <f aca="false">'Solutions&amp;Grade'!G868</f>
        <v>259.8</v>
      </c>
      <c r="B867" s="10" t="n">
        <f aca="false">'Solutions&amp;Grade'!H868</f>
        <v>44.1231148922217</v>
      </c>
      <c r="C867" s="13" t="n">
        <f aca="false">L$2*A867+L$3</f>
        <v>67.0822105364856</v>
      </c>
      <c r="D867" s="10" t="n">
        <f aca="false">ABS((B867-C867)/_xlfn.STDEV.S(B:B))</f>
        <v>0.475328540860735</v>
      </c>
      <c r="E867" s="10" t="str">
        <f aca="false">IF(D867&gt;L$5,"Outlier","")</f>
        <v/>
      </c>
      <c r="F867" s="10" t="n">
        <f aca="false">'Solutions&amp;Grade'!H868</f>
        <v>44.1231148922217</v>
      </c>
    </row>
    <row r="868" customFormat="false" ht="12.75" hidden="false" customHeight="true" outlineLevel="0" collapsed="false">
      <c r="A868" s="10" t="n">
        <f aca="false">'Solutions&amp;Grade'!G869</f>
        <v>260.1</v>
      </c>
      <c r="B868" s="10" t="n">
        <f aca="false">'Solutions&amp;Grade'!H869</f>
        <v>50.5875351026787</v>
      </c>
      <c r="C868" s="13" t="n">
        <f aca="false">L$2*A868+L$3</f>
        <v>67.1556930028324</v>
      </c>
      <c r="D868" s="10" t="n">
        <f aca="false">ABS((B868-C868)/_xlfn.STDEV.S(B:B))</f>
        <v>0.343015179755038</v>
      </c>
      <c r="E868" s="10" t="str">
        <f aca="false">IF(D868&gt;L$5,"Outlier","")</f>
        <v/>
      </c>
      <c r="F868" s="10" t="n">
        <f aca="false">'Solutions&amp;Grade'!H869</f>
        <v>50.5875351026787</v>
      </c>
    </row>
    <row r="869" customFormat="false" ht="12.75" hidden="false" customHeight="true" outlineLevel="0" collapsed="false">
      <c r="A869" s="10" t="n">
        <f aca="false">'Solutions&amp;Grade'!G870</f>
        <v>260.4</v>
      </c>
      <c r="B869" s="10" t="n">
        <f aca="false">'Solutions&amp;Grade'!H870</f>
        <v>44.6986797574087</v>
      </c>
      <c r="C869" s="13" t="n">
        <f aca="false">L$2*A869+L$3</f>
        <v>67.2291754691791</v>
      </c>
      <c r="D869" s="10" t="n">
        <f aca="false">ABS((B869-C869)/_xlfn.STDEV.S(B:B))</f>
        <v>0.466455117286838</v>
      </c>
      <c r="E869" s="10" t="str">
        <f aca="false">IF(D869&gt;L$5,"Outlier","")</f>
        <v/>
      </c>
      <c r="F869" s="10" t="n">
        <f aca="false">'Solutions&amp;Grade'!H870</f>
        <v>44.6986797574087</v>
      </c>
    </row>
    <row r="870" customFormat="false" ht="12.75" hidden="false" customHeight="true" outlineLevel="0" collapsed="false">
      <c r="A870" s="10" t="n">
        <f aca="false">'Solutions&amp;Grade'!G871</f>
        <v>260.7</v>
      </c>
      <c r="B870" s="10" t="n">
        <f aca="false">'Solutions&amp;Grade'!H871</f>
        <v>62.8433084838692</v>
      </c>
      <c r="C870" s="13" t="n">
        <f aca="false">L$2*A870+L$3</f>
        <v>67.3026579355258</v>
      </c>
      <c r="D870" s="10" t="n">
        <f aca="false">ABS((B870-C870)/_xlfn.STDEV.S(B:B))</f>
        <v>0.0923231516121859</v>
      </c>
      <c r="E870" s="10" t="str">
        <f aca="false">IF(D870&gt;L$5,"Outlier","")</f>
        <v/>
      </c>
      <c r="F870" s="10" t="n">
        <f aca="false">'Solutions&amp;Grade'!H871</f>
        <v>62.8433084838692</v>
      </c>
    </row>
    <row r="871" customFormat="false" ht="12.75" hidden="false" customHeight="true" outlineLevel="0" collapsed="false">
      <c r="A871" s="10" t="n">
        <f aca="false">'Solutions&amp;Grade'!G872</f>
        <v>261</v>
      </c>
      <c r="B871" s="10" t="n">
        <f aca="false">'Solutions&amp;Grade'!H872</f>
        <v>61.727529351861</v>
      </c>
      <c r="C871" s="13" t="n">
        <f aca="false">L$2*A871+L$3</f>
        <v>67.3761404018726</v>
      </c>
      <c r="D871" s="10" t="n">
        <f aca="false">ABS((B871-C871)/_xlfn.STDEV.S(B:B))</f>
        <v>0.116944765155095</v>
      </c>
      <c r="E871" s="10" t="str">
        <f aca="false">IF(D871&gt;L$5,"Outlier","")</f>
        <v/>
      </c>
      <c r="F871" s="10" t="n">
        <f aca="false">'Solutions&amp;Grade'!H872</f>
        <v>61.727529351861</v>
      </c>
    </row>
    <row r="872" customFormat="false" ht="12.75" hidden="false" customHeight="true" outlineLevel="0" collapsed="false">
      <c r="A872" s="10" t="n">
        <f aca="false">'Solutions&amp;Grade'!G873</f>
        <v>261.3</v>
      </c>
      <c r="B872" s="10" t="n">
        <f aca="false">'Solutions&amp;Grade'!H873</f>
        <v>72.3542926240618</v>
      </c>
      <c r="C872" s="13" t="n">
        <f aca="false">L$2*A872+L$3</f>
        <v>67.4496228682193</v>
      </c>
      <c r="D872" s="10" t="n">
        <f aca="false">ABS((B872-C872)/_xlfn.STDEV.S(B:B))</f>
        <v>0.1015427416903</v>
      </c>
      <c r="E872" s="10" t="str">
        <f aca="false">IF(D872&gt;L$5,"Outlier","")</f>
        <v/>
      </c>
      <c r="F872" s="10" t="n">
        <f aca="false">'Solutions&amp;Grade'!H873</f>
        <v>72.3542926240618</v>
      </c>
    </row>
    <row r="873" customFormat="false" ht="12.75" hidden="false" customHeight="true" outlineLevel="0" collapsed="false">
      <c r="A873" s="10" t="n">
        <f aca="false">'Solutions&amp;Grade'!G874</f>
        <v>261.6</v>
      </c>
      <c r="B873" s="10" t="n">
        <f aca="false">'Solutions&amp;Grade'!H874</f>
        <v>85.6205416551674</v>
      </c>
      <c r="C873" s="13" t="n">
        <f aca="false">L$2*A873+L$3</f>
        <v>67.5231053345661</v>
      </c>
      <c r="D873" s="10" t="n">
        <f aca="false">ABS((B873-C873)/_xlfn.STDEV.S(B:B))</f>
        <v>0.374676256106833</v>
      </c>
      <c r="E873" s="10" t="str">
        <f aca="false">IF(D873&gt;L$5,"Outlier","")</f>
        <v/>
      </c>
      <c r="F873" s="10" t="n">
        <f aca="false">'Solutions&amp;Grade'!H874</f>
        <v>85.6205416551674</v>
      </c>
    </row>
    <row r="874" customFormat="false" ht="12.75" hidden="false" customHeight="true" outlineLevel="0" collapsed="false">
      <c r="A874" s="10" t="n">
        <f aca="false">'Solutions&amp;Grade'!G875</f>
        <v>261.9</v>
      </c>
      <c r="B874" s="10" t="n">
        <f aca="false">'Solutions&amp;Grade'!H875</f>
        <v>72.5356730782987</v>
      </c>
      <c r="C874" s="13" t="n">
        <f aca="false">L$2*A874+L$3</f>
        <v>67.5965878009128</v>
      </c>
      <c r="D874" s="10" t="n">
        <f aca="false">ABS((B874-C874)/_xlfn.STDEV.S(B:B))</f>
        <v>0.102255255801991</v>
      </c>
      <c r="E874" s="10" t="str">
        <f aca="false">IF(D874&gt;L$5,"Outlier","")</f>
        <v/>
      </c>
      <c r="F874" s="10" t="n">
        <f aca="false">'Solutions&amp;Grade'!H875</f>
        <v>72.5356730782987</v>
      </c>
    </row>
    <row r="875" customFormat="false" ht="12.75" hidden="false" customHeight="true" outlineLevel="0" collapsed="false">
      <c r="A875" s="10" t="n">
        <f aca="false">'Solutions&amp;Grade'!G876</f>
        <v>262.2</v>
      </c>
      <c r="B875" s="10" t="n">
        <f aca="false">'Solutions&amp;Grade'!H876</f>
        <v>76.3701213163015</v>
      </c>
      <c r="C875" s="13" t="n">
        <f aca="false">L$2*A875+L$3</f>
        <v>67.6700702672595</v>
      </c>
      <c r="D875" s="10" t="n">
        <f aca="false">ABS((B875-C875)/_xlfn.STDEV.S(B:B))</f>
        <v>0.18011957590273</v>
      </c>
      <c r="E875" s="10" t="str">
        <f aca="false">IF(D875&gt;L$5,"Outlier","")</f>
        <v/>
      </c>
      <c r="F875" s="10" t="n">
        <f aca="false">'Solutions&amp;Grade'!H876</f>
        <v>76.3701213163015</v>
      </c>
    </row>
    <row r="876" customFormat="false" ht="12.75" hidden="false" customHeight="true" outlineLevel="0" collapsed="false">
      <c r="A876" s="10" t="n">
        <f aca="false">'Solutions&amp;Grade'!G877</f>
        <v>262.5</v>
      </c>
      <c r="B876" s="10" t="n">
        <f aca="false">'Solutions&amp;Grade'!H877</f>
        <v>72.7268384697469</v>
      </c>
      <c r="C876" s="13" t="n">
        <f aca="false">L$2*A876+L$3</f>
        <v>67.7435527336062</v>
      </c>
      <c r="D876" s="10" t="n">
        <f aca="false">ABS((B876-C876)/_xlfn.STDEV.S(B:B))</f>
        <v>0.103170350189453</v>
      </c>
      <c r="E876" s="10" t="str">
        <f aca="false">IF(D876&gt;L$5,"Outlier","")</f>
        <v/>
      </c>
      <c r="F876" s="10" t="n">
        <f aca="false">'Solutions&amp;Grade'!H877</f>
        <v>72.7268384697469</v>
      </c>
    </row>
    <row r="877" customFormat="false" ht="12.75" hidden="false" customHeight="true" outlineLevel="0" collapsed="false">
      <c r="A877" s="10" t="n">
        <f aca="false">'Solutions&amp;Grade'!G878</f>
        <v>262.8</v>
      </c>
      <c r="B877" s="10" t="n">
        <f aca="false">'Solutions&amp;Grade'!H878</f>
        <v>50.053368194787</v>
      </c>
      <c r="C877" s="13" t="n">
        <f aca="false">L$2*A877+L$3</f>
        <v>67.817035199953</v>
      </c>
      <c r="D877" s="10" t="n">
        <f aca="false">ABS((B877-C877)/_xlfn.STDEV.S(B:B))</f>
        <v>0.367766137165384</v>
      </c>
      <c r="E877" s="10" t="str">
        <f aca="false">IF(D877&gt;L$5,"Outlier","")</f>
        <v/>
      </c>
      <c r="F877" s="10" t="n">
        <f aca="false">'Solutions&amp;Grade'!H878</f>
        <v>50.053368194787</v>
      </c>
    </row>
    <row r="878" customFormat="false" ht="12.75" hidden="false" customHeight="true" outlineLevel="0" collapsed="false">
      <c r="A878" s="10" t="n">
        <f aca="false">'Solutions&amp;Grade'!G879</f>
        <v>263.1</v>
      </c>
      <c r="B878" s="10" t="n">
        <f aca="false">'Solutions&amp;Grade'!H879</f>
        <v>57.8830884751261</v>
      </c>
      <c r="C878" s="13" t="n">
        <f aca="false">L$2*A878+L$3</f>
        <v>67.8905176662997</v>
      </c>
      <c r="D878" s="10" t="n">
        <f aca="false">ABS((B878-C878)/_xlfn.STDEV.S(B:B))</f>
        <v>0.207186589093553</v>
      </c>
      <c r="E878" s="10" t="str">
        <f aca="false">IF(D878&gt;L$5,"Outlier","")</f>
        <v/>
      </c>
      <c r="F878" s="10" t="n">
        <f aca="false">'Solutions&amp;Grade'!H879</f>
        <v>57.8830884751261</v>
      </c>
    </row>
    <row r="879" customFormat="false" ht="12.75" hidden="false" customHeight="true" outlineLevel="0" collapsed="false">
      <c r="A879" s="10" t="n">
        <f aca="false">'Solutions&amp;Grade'!G880</f>
        <v>263.4</v>
      </c>
      <c r="B879" s="10" t="n">
        <f aca="false">'Solutions&amp;Grade'!H880</f>
        <v>52.831597951626</v>
      </c>
      <c r="C879" s="13" t="n">
        <f aca="false">L$2*A879+L$3</f>
        <v>67.9640001326465</v>
      </c>
      <c r="D879" s="10" t="n">
        <f aca="false">ABS((B879-C879)/_xlfn.STDEV.S(B:B))</f>
        <v>0.313290329892384</v>
      </c>
      <c r="E879" s="10" t="str">
        <f aca="false">IF(D879&gt;L$5,"Outlier","")</f>
        <v/>
      </c>
      <c r="F879" s="10" t="n">
        <f aca="false">'Solutions&amp;Grade'!H880</f>
        <v>52.831597951626</v>
      </c>
    </row>
    <row r="880" customFormat="false" ht="12.75" hidden="false" customHeight="true" outlineLevel="0" collapsed="false">
      <c r="A880" s="10" t="n">
        <f aca="false">'Solutions&amp;Grade'!G881</f>
        <v>263.7</v>
      </c>
      <c r="B880" s="10" t="n">
        <f aca="false">'Solutions&amp;Grade'!H881</f>
        <v>46.8678906746094</v>
      </c>
      <c r="C880" s="13" t="n">
        <f aca="false">L$2*A880+L$3</f>
        <v>68.0374825989932</v>
      </c>
      <c r="D880" s="10" t="n">
        <f aca="false">ABS((B880-C880)/_xlfn.STDEV.S(B:B))</f>
        <v>0.438279947779587</v>
      </c>
      <c r="E880" s="10" t="str">
        <f aca="false">IF(D880&gt;L$5,"Outlier","")</f>
        <v/>
      </c>
      <c r="F880" s="10" t="n">
        <f aca="false">'Solutions&amp;Grade'!H881</f>
        <v>46.8678906746094</v>
      </c>
    </row>
    <row r="881" customFormat="false" ht="12.75" hidden="false" customHeight="true" outlineLevel="0" collapsed="false">
      <c r="A881" s="10" t="n">
        <f aca="false">'Solutions&amp;Grade'!G882</f>
        <v>264</v>
      </c>
      <c r="B881" s="10" t="n">
        <f aca="false">'Solutions&amp;Grade'!H882</f>
        <v>68.9690219365702</v>
      </c>
      <c r="C881" s="13" t="n">
        <f aca="false">L$2*A881+L$3</f>
        <v>68.1109650653399</v>
      </c>
      <c r="D881" s="10" t="n">
        <f aca="false">ABS((B881-C881)/_xlfn.STDEV.S(B:B))</f>
        <v>0.0177645899863354</v>
      </c>
      <c r="E881" s="10" t="str">
        <f aca="false">IF(D881&gt;L$5,"Outlier","")</f>
        <v/>
      </c>
      <c r="F881" s="10" t="n">
        <f aca="false">'Solutions&amp;Grade'!H882</f>
        <v>68.9690219365702</v>
      </c>
    </row>
    <row r="882" customFormat="false" ht="12.75" hidden="false" customHeight="true" outlineLevel="0" collapsed="false">
      <c r="A882" s="10" t="n">
        <f aca="false">'Solutions&amp;Grade'!G883</f>
        <v>264.3</v>
      </c>
      <c r="B882" s="10" t="n">
        <f aca="false">'Solutions&amp;Grade'!H883</f>
        <v>53.6752758645069</v>
      </c>
      <c r="C882" s="13" t="n">
        <f aca="false">L$2*A882+L$3</f>
        <v>68.1844475316867</v>
      </c>
      <c r="D882" s="10" t="n">
        <f aca="false">ABS((B882-C882)/_xlfn.STDEV.S(B:B))</f>
        <v>0.300387415276155</v>
      </c>
      <c r="E882" s="10" t="str">
        <f aca="false">IF(D882&gt;L$5,"Outlier","")</f>
        <v/>
      </c>
      <c r="F882" s="10" t="n">
        <f aca="false">'Solutions&amp;Grade'!H883</f>
        <v>53.6752758645069</v>
      </c>
    </row>
    <row r="883" customFormat="false" ht="12.75" hidden="false" customHeight="true" outlineLevel="0" collapsed="false">
      <c r="A883" s="10" t="n">
        <f aca="false">'Solutions&amp;Grade'!G884</f>
        <v>264.6</v>
      </c>
      <c r="B883" s="10" t="n">
        <f aca="false">'Solutions&amp;Grade'!H884</f>
        <v>65.0841842689107</v>
      </c>
      <c r="C883" s="13" t="n">
        <f aca="false">L$2*A883+L$3</f>
        <v>68.2579299980334</v>
      </c>
      <c r="D883" s="10" t="n">
        <f aca="false">ABS((B883-C883)/_xlfn.STDEV.S(B:B))</f>
        <v>0.0657069402846354</v>
      </c>
      <c r="E883" s="10" t="str">
        <f aca="false">IF(D883&gt;L$5,"Outlier","")</f>
        <v/>
      </c>
      <c r="F883" s="10" t="n">
        <f aca="false">'Solutions&amp;Grade'!H884</f>
        <v>65.0841842689107</v>
      </c>
    </row>
    <row r="884" customFormat="false" ht="12.75" hidden="false" customHeight="true" outlineLevel="0" collapsed="false">
      <c r="A884" s="10" t="n">
        <f aca="false">'Solutions&amp;Grade'!G885</f>
        <v>264.9</v>
      </c>
      <c r="B884" s="10" t="n">
        <f aca="false">'Solutions&amp;Grade'!H885</f>
        <v>72.5300388465928</v>
      </c>
      <c r="C884" s="13" t="n">
        <f aca="false">L$2*A884+L$3</f>
        <v>68.3314124643801</v>
      </c>
      <c r="D884" s="10" t="n">
        <f aca="false">ABS((B884-C884)/_xlfn.STDEV.S(B:B))</f>
        <v>0.0869253294118817</v>
      </c>
      <c r="E884" s="10" t="str">
        <f aca="false">IF(D884&gt;L$5,"Outlier","")</f>
        <v/>
      </c>
      <c r="F884" s="10" t="n">
        <f aca="false">'Solutions&amp;Grade'!H885</f>
        <v>72.5300388465928</v>
      </c>
    </row>
    <row r="885" customFormat="false" ht="12.75" hidden="false" customHeight="true" outlineLevel="0" collapsed="false">
      <c r="A885" s="10" t="n">
        <f aca="false">'Solutions&amp;Grade'!G886</f>
        <v>265.2</v>
      </c>
      <c r="B885" s="10" t="n">
        <f aca="false">'Solutions&amp;Grade'!H886</f>
        <v>68.5842911714348</v>
      </c>
      <c r="C885" s="13" t="n">
        <f aca="false">L$2*A885+L$3</f>
        <v>68.4048949307269</v>
      </c>
      <c r="D885" s="10" t="n">
        <f aca="false">ABS((B885-C885)/_xlfn.STDEV.S(B:B))</f>
        <v>0.00371409025219624</v>
      </c>
      <c r="E885" s="10" t="str">
        <f aca="false">IF(D885&gt;L$5,"Outlier","")</f>
        <v/>
      </c>
      <c r="F885" s="10" t="n">
        <f aca="false">'Solutions&amp;Grade'!H886</f>
        <v>68.5842911714348</v>
      </c>
    </row>
    <row r="886" customFormat="false" ht="12.75" hidden="false" customHeight="true" outlineLevel="0" collapsed="false">
      <c r="A886" s="10" t="n">
        <f aca="false">'Solutions&amp;Grade'!G887</f>
        <v>265.5</v>
      </c>
      <c r="B886" s="10" t="n">
        <f aca="false">'Solutions&amp;Grade'!H887</f>
        <v>85.7144943537116</v>
      </c>
      <c r="C886" s="13" t="n">
        <f aca="false">L$2*A886+L$3</f>
        <v>68.4783773970736</v>
      </c>
      <c r="D886" s="10" t="n">
        <f aca="false">ABS((B886-C886)/_xlfn.STDEV.S(B:B))</f>
        <v>0.356844121826314</v>
      </c>
      <c r="E886" s="10" t="str">
        <f aca="false">IF(D886&gt;L$5,"Outlier","")</f>
        <v/>
      </c>
      <c r="F886" s="10" t="n">
        <f aca="false">'Solutions&amp;Grade'!H887</f>
        <v>85.7144943537116</v>
      </c>
    </row>
    <row r="887" customFormat="false" ht="12.75" hidden="false" customHeight="true" outlineLevel="0" collapsed="false">
      <c r="A887" s="10" t="n">
        <f aca="false">'Solutions&amp;Grade'!G888</f>
        <v>265.8</v>
      </c>
      <c r="B887" s="10" t="n">
        <f aca="false">'Solutions&amp;Grade'!H888</f>
        <v>80.5230474172669</v>
      </c>
      <c r="C887" s="13" t="n">
        <f aca="false">L$2*A887+L$3</f>
        <v>68.5518598634204</v>
      </c>
      <c r="D887" s="10" t="n">
        <f aca="false">ABS((B887-C887)/_xlfn.STDEV.S(B:B))</f>
        <v>0.247842824495646</v>
      </c>
      <c r="E887" s="10" t="str">
        <f aca="false">IF(D887&gt;L$5,"Outlier","")</f>
        <v/>
      </c>
      <c r="F887" s="10" t="n">
        <f aca="false">'Solutions&amp;Grade'!H888</f>
        <v>80.5230474172669</v>
      </c>
    </row>
    <row r="888" customFormat="false" ht="12.75" hidden="false" customHeight="true" outlineLevel="0" collapsed="false">
      <c r="A888" s="10" t="n">
        <f aca="false">'Solutions&amp;Grade'!G889</f>
        <v>266.1</v>
      </c>
      <c r="B888" s="10" t="n">
        <f aca="false">'Solutions&amp;Grade'!H889</f>
        <v>50.818623493117</v>
      </c>
      <c r="C888" s="13" t="n">
        <f aca="false">L$2*A888+L$3</f>
        <v>68.6253423297671</v>
      </c>
      <c r="D888" s="10" t="n">
        <f aca="false">ABS((B888-C888)/_xlfn.STDEV.S(B:B))</f>
        <v>0.368657451203087</v>
      </c>
      <c r="E888" s="10" t="str">
        <f aca="false">IF(D888&gt;L$5,"Outlier","")</f>
        <v/>
      </c>
      <c r="F888" s="10" t="n">
        <f aca="false">'Solutions&amp;Grade'!H889</f>
        <v>50.818623493117</v>
      </c>
    </row>
    <row r="889" customFormat="false" ht="12.75" hidden="false" customHeight="true" outlineLevel="0" collapsed="false">
      <c r="A889" s="10" t="n">
        <f aca="false">'Solutions&amp;Grade'!G890</f>
        <v>266.4</v>
      </c>
      <c r="B889" s="10" t="n">
        <f aca="false">'Solutions&amp;Grade'!H890</f>
        <v>85.1033197937505</v>
      </c>
      <c r="C889" s="13" t="n">
        <f aca="false">L$2*A889+L$3</f>
        <v>68.6988247961138</v>
      </c>
      <c r="D889" s="10" t="n">
        <f aca="false">ABS((B889-C889)/_xlfn.STDEV.S(B:B))</f>
        <v>0.339626821178037</v>
      </c>
      <c r="E889" s="10" t="str">
        <f aca="false">IF(D889&gt;L$5,"Outlier","")</f>
        <v/>
      </c>
      <c r="F889" s="10" t="n">
        <f aca="false">'Solutions&amp;Grade'!H890</f>
        <v>85.1033197937505</v>
      </c>
    </row>
    <row r="890" customFormat="false" ht="12.75" hidden="false" customHeight="true" outlineLevel="0" collapsed="false">
      <c r="A890" s="10" t="n">
        <f aca="false">'Solutions&amp;Grade'!G891</f>
        <v>266.7</v>
      </c>
      <c r="B890" s="10" t="n">
        <f aca="false">'Solutions&amp;Grade'!H891</f>
        <v>53.6505102817833</v>
      </c>
      <c r="C890" s="13" t="n">
        <f aca="false">L$2*A890+L$3</f>
        <v>68.7723072624605</v>
      </c>
      <c r="D890" s="10" t="n">
        <f aca="false">ABS((B890-C890)/_xlfn.STDEV.S(B:B))</f>
        <v>0.313070767480921</v>
      </c>
      <c r="E890" s="10" t="str">
        <f aca="false">IF(D890&gt;L$5,"Outlier","")</f>
        <v/>
      </c>
      <c r="F890" s="10" t="n">
        <f aca="false">'Solutions&amp;Grade'!H891</f>
        <v>53.6505102817833</v>
      </c>
    </row>
    <row r="891" customFormat="false" ht="12.75" hidden="false" customHeight="true" outlineLevel="0" collapsed="false">
      <c r="A891" s="10" t="n">
        <f aca="false">'Solutions&amp;Grade'!G892</f>
        <v>267</v>
      </c>
      <c r="B891" s="10" t="n">
        <f aca="false">'Solutions&amp;Grade'!H892</f>
        <v>73.2135064831143</v>
      </c>
      <c r="C891" s="13" t="n">
        <f aca="false">L$2*A891+L$3</f>
        <v>68.8457897288073</v>
      </c>
      <c r="D891" s="10" t="n">
        <f aca="false">ABS((B891-C891)/_xlfn.STDEV.S(B:B))</f>
        <v>0.0904260544006413</v>
      </c>
      <c r="E891" s="10" t="str">
        <f aca="false">IF(D891&gt;L$5,"Outlier","")</f>
        <v/>
      </c>
      <c r="F891" s="10" t="n">
        <f aca="false">'Solutions&amp;Grade'!H892</f>
        <v>73.2135064831143</v>
      </c>
    </row>
    <row r="892" customFormat="false" ht="12.75" hidden="false" customHeight="true" outlineLevel="0" collapsed="false">
      <c r="A892" s="10" t="n">
        <f aca="false">'Solutions&amp;Grade'!G893</f>
        <v>267.3</v>
      </c>
      <c r="B892" s="10" t="n">
        <f aca="false">'Solutions&amp;Grade'!H893</f>
        <v>67.3707758178986</v>
      </c>
      <c r="C892" s="13" t="n">
        <f aca="false">L$2*A892+L$3</f>
        <v>68.919272195154</v>
      </c>
      <c r="D892" s="10" t="n">
        <f aca="false">ABS((B892-C892)/_xlfn.STDEV.S(B:B))</f>
        <v>0.0320589510551062</v>
      </c>
      <c r="E892" s="10" t="str">
        <f aca="false">IF(D892&gt;L$5,"Outlier","")</f>
        <v/>
      </c>
      <c r="F892" s="10" t="n">
        <f aca="false">'Solutions&amp;Grade'!H893</f>
        <v>67.3707758178986</v>
      </c>
    </row>
    <row r="893" customFormat="false" ht="12.75" hidden="false" customHeight="true" outlineLevel="0" collapsed="false">
      <c r="A893" s="10" t="n">
        <f aca="false">'Solutions&amp;Grade'!G894</f>
        <v>267.6</v>
      </c>
      <c r="B893" s="10" t="n">
        <f aca="false">'Solutions&amp;Grade'!H894</f>
        <v>52.4493229231265</v>
      </c>
      <c r="C893" s="13" t="n">
        <f aca="false">L$2*A893+L$3</f>
        <v>68.9927546615008</v>
      </c>
      <c r="D893" s="10" t="n">
        <f aca="false">ABS((B893-C893)/_xlfn.STDEV.S(B:B))</f>
        <v>0.342503267152652</v>
      </c>
      <c r="E893" s="10" t="str">
        <f aca="false">IF(D893&gt;L$5,"Outlier","")</f>
        <v/>
      </c>
      <c r="F893" s="10" t="n">
        <f aca="false">'Solutions&amp;Grade'!H894</f>
        <v>52.4493229231265</v>
      </c>
    </row>
    <row r="894" customFormat="false" ht="12.75" hidden="false" customHeight="true" outlineLevel="0" collapsed="false">
      <c r="A894" s="10" t="n">
        <f aca="false">'Solutions&amp;Grade'!G895</f>
        <v>267.9</v>
      </c>
      <c r="B894" s="10" t="n">
        <f aca="false">'Solutions&amp;Grade'!H895</f>
        <v>71.2993786984871</v>
      </c>
      <c r="C894" s="13" t="n">
        <f aca="false">L$2*A894+L$3</f>
        <v>69.0662371278475</v>
      </c>
      <c r="D894" s="10" t="n">
        <f aca="false">ABS((B894-C894)/_xlfn.STDEV.S(B:B))</f>
        <v>0.0462333508581715</v>
      </c>
      <c r="E894" s="10" t="str">
        <f aca="false">IF(D894&gt;L$5,"Outlier","")</f>
        <v/>
      </c>
      <c r="F894" s="10" t="n">
        <f aca="false">'Solutions&amp;Grade'!H895</f>
        <v>71.2993786984871</v>
      </c>
    </row>
    <row r="895" customFormat="false" ht="12.75" hidden="false" customHeight="true" outlineLevel="0" collapsed="false">
      <c r="A895" s="10" t="n">
        <f aca="false">'Solutions&amp;Grade'!G896</f>
        <v>268.2</v>
      </c>
      <c r="B895" s="10" t="n">
        <f aca="false">'Solutions&amp;Grade'!H896</f>
        <v>69.5939928518253</v>
      </c>
      <c r="C895" s="13" t="n">
        <f aca="false">L$2*A895+L$3</f>
        <v>69.1397195941943</v>
      </c>
      <c r="D895" s="10" t="n">
        <f aca="false">ABS((B895-C895)/_xlfn.STDEV.S(B:B))</f>
        <v>0.00940494556264332</v>
      </c>
      <c r="E895" s="10" t="str">
        <f aca="false">IF(D895&gt;L$5,"Outlier","")</f>
        <v/>
      </c>
      <c r="F895" s="10" t="n">
        <f aca="false">'Solutions&amp;Grade'!H896</f>
        <v>69.5939928518253</v>
      </c>
    </row>
    <row r="896" customFormat="false" ht="12.75" hidden="false" customHeight="true" outlineLevel="0" collapsed="false">
      <c r="A896" s="10" t="n">
        <f aca="false">'Solutions&amp;Grade'!G897</f>
        <v>268.5</v>
      </c>
      <c r="B896" s="10" t="n">
        <f aca="false">'Solutions&amp;Grade'!H897</f>
        <v>56.3810969946786</v>
      </c>
      <c r="C896" s="13" t="n">
        <f aca="false">L$2*A896+L$3</f>
        <v>69.213202060541</v>
      </c>
      <c r="D896" s="10" t="n">
        <f aca="false">ABS((B896-C896)/_xlfn.STDEV.S(B:B))</f>
        <v>0.265666639123562</v>
      </c>
      <c r="E896" s="10" t="str">
        <f aca="false">IF(D896&gt;L$5,"Outlier","")</f>
        <v/>
      </c>
      <c r="F896" s="10" t="n">
        <f aca="false">'Solutions&amp;Grade'!H897</f>
        <v>56.3810969946786</v>
      </c>
    </row>
    <row r="897" customFormat="false" ht="12.75" hidden="false" customHeight="true" outlineLevel="0" collapsed="false">
      <c r="A897" s="10" t="n">
        <f aca="false">'Solutions&amp;Grade'!G898</f>
        <v>268.8</v>
      </c>
      <c r="B897" s="10" t="n">
        <f aca="false">'Solutions&amp;Grade'!H898</f>
        <v>67.7730419945288</v>
      </c>
      <c r="C897" s="13" t="n">
        <f aca="false">L$2*A897+L$3</f>
        <v>69.2866845268877</v>
      </c>
      <c r="D897" s="10" t="n">
        <f aca="false">ABS((B897-C897)/_xlfn.STDEV.S(B:B))</f>
        <v>0.0313373622131612</v>
      </c>
      <c r="E897" s="10" t="str">
        <f aca="false">IF(D897&gt;L$5,"Outlier","")</f>
        <v/>
      </c>
      <c r="F897" s="10" t="n">
        <f aca="false">'Solutions&amp;Grade'!H898</f>
        <v>67.7730419945288</v>
      </c>
    </row>
    <row r="898" customFormat="false" ht="12.75" hidden="false" customHeight="true" outlineLevel="0" collapsed="false">
      <c r="A898" s="10" t="n">
        <f aca="false">'Solutions&amp;Grade'!G899</f>
        <v>269.1</v>
      </c>
      <c r="B898" s="10" t="n">
        <f aca="false">'Solutions&amp;Grade'!H899</f>
        <v>70.3845962285174</v>
      </c>
      <c r="C898" s="13" t="n">
        <f aca="false">L$2*A898+L$3</f>
        <v>69.3601669932345</v>
      </c>
      <c r="D898" s="10" t="n">
        <f aca="false">ABS((B898-C898)/_xlfn.STDEV.S(B:B))</f>
        <v>0.0212090432988711</v>
      </c>
      <c r="E898" s="10" t="str">
        <f aca="false">IF(D898&gt;L$5,"Outlier","")</f>
        <v/>
      </c>
      <c r="F898" s="10" t="n">
        <f aca="false">'Solutions&amp;Grade'!H899</f>
        <v>70.3845962285174</v>
      </c>
    </row>
    <row r="899" customFormat="false" ht="12.75" hidden="false" customHeight="true" outlineLevel="0" collapsed="false">
      <c r="A899" s="10" t="n">
        <f aca="false">'Solutions&amp;Grade'!G900</f>
        <v>269.4</v>
      </c>
      <c r="B899" s="10" t="n">
        <f aca="false">'Solutions&amp;Grade'!H900</f>
        <v>57.1507803699601</v>
      </c>
      <c r="C899" s="13" t="n">
        <f aca="false">L$2*A899+L$3</f>
        <v>69.4336494595812</v>
      </c>
      <c r="D899" s="10" t="n">
        <f aca="false">ABS((B899-C899)/_xlfn.STDEV.S(B:B))</f>
        <v>0.254295653993308</v>
      </c>
      <c r="E899" s="10" t="str">
        <f aca="false">IF(D899&gt;L$5,"Outlier","")</f>
        <v/>
      </c>
      <c r="F899" s="10" t="n">
        <f aca="false">'Solutions&amp;Grade'!H900</f>
        <v>57.1507803699601</v>
      </c>
    </row>
    <row r="900" customFormat="false" ht="12.75" hidden="false" customHeight="true" outlineLevel="0" collapsed="false">
      <c r="A900" s="10" t="n">
        <f aca="false">'Solutions&amp;Grade'!G901</f>
        <v>269.7</v>
      </c>
      <c r="B900" s="10" t="n">
        <f aca="false">'Solutions&amp;Grade'!H901</f>
        <v>71.0425192818589</v>
      </c>
      <c r="C900" s="13" t="n">
        <f aca="false">L$2*A900+L$3</f>
        <v>69.5071319259279</v>
      </c>
      <c r="D900" s="10" t="n">
        <f aca="false">ABS((B900-C900)/_xlfn.STDEV.S(B:B))</f>
        <v>0.0317875513416849</v>
      </c>
      <c r="E900" s="10" t="str">
        <f aca="false">IF(D900&gt;L$5,"Outlier","")</f>
        <v/>
      </c>
      <c r="F900" s="10" t="n">
        <f aca="false">'Solutions&amp;Grade'!H901</f>
        <v>71.0425192818589</v>
      </c>
    </row>
    <row r="901" customFormat="false" ht="12.75" hidden="false" customHeight="true" outlineLevel="0" collapsed="false">
      <c r="A901" s="10" t="n">
        <f aca="false">'Solutions&amp;Grade'!G902</f>
        <v>270</v>
      </c>
      <c r="B901" s="10" t="n">
        <f aca="false">'Solutions&amp;Grade'!H902</f>
        <v>89.6008294422722</v>
      </c>
      <c r="C901" s="13" t="n">
        <f aca="false">L$2*A901+L$3</f>
        <v>69.5806143922747</v>
      </c>
      <c r="D901" s="10" t="n">
        <f aca="false">ABS((B901-C901)/_xlfn.STDEV.S(B:B))</f>
        <v>0.414484078766881</v>
      </c>
      <c r="E901" s="10" t="str">
        <f aca="false">IF(D901&gt;L$5,"Outlier","")</f>
        <v/>
      </c>
      <c r="F901" s="10" t="n">
        <f aca="false">'Solutions&amp;Grade'!H902</f>
        <v>89.6008294422722</v>
      </c>
    </row>
    <row r="902" customFormat="false" ht="12.75" hidden="false" customHeight="true" outlineLevel="0" collapsed="false">
      <c r="A902" s="10" t="n">
        <f aca="false">'Solutions&amp;Grade'!G903</f>
        <v>270.3</v>
      </c>
      <c r="B902" s="10" t="n">
        <f aca="false">'Solutions&amp;Grade'!H903</f>
        <v>63.6961605798819</v>
      </c>
      <c r="C902" s="13" t="n">
        <f aca="false">L$2*A902+L$3</f>
        <v>69.6540968586214</v>
      </c>
      <c r="D902" s="10" t="n">
        <f aca="false">ABS((B902-C902)/_xlfn.STDEV.S(B:B))</f>
        <v>0.123348811372804</v>
      </c>
      <c r="E902" s="10" t="str">
        <f aca="false">IF(D902&gt;L$5,"Outlier","")</f>
        <v/>
      </c>
      <c r="F902" s="10" t="n">
        <f aca="false">'Solutions&amp;Grade'!H903</f>
        <v>63.6961605798819</v>
      </c>
    </row>
    <row r="903" customFormat="false" ht="12.75" hidden="false" customHeight="true" outlineLevel="0" collapsed="false">
      <c r="A903" s="10" t="n">
        <f aca="false">'Solutions&amp;Grade'!G904</f>
        <v>270.6</v>
      </c>
      <c r="B903" s="10" t="n">
        <f aca="false">'Solutions&amp;Grade'!H904</f>
        <v>62.9826717474853</v>
      </c>
      <c r="C903" s="13" t="n">
        <f aca="false">L$2*A903+L$3</f>
        <v>69.7275793249681</v>
      </c>
      <c r="D903" s="10" t="n">
        <f aca="false">ABS((B903-C903)/_xlfn.STDEV.S(B:B))</f>
        <v>0.13964169698672</v>
      </c>
      <c r="E903" s="10" t="str">
        <f aca="false">IF(D903&gt;L$5,"Outlier","")</f>
        <v/>
      </c>
      <c r="F903" s="10" t="n">
        <f aca="false">'Solutions&amp;Grade'!H904</f>
        <v>62.9826717474853</v>
      </c>
    </row>
    <row r="904" customFormat="false" ht="12.75" hidden="false" customHeight="true" outlineLevel="0" collapsed="false">
      <c r="A904" s="10" t="n">
        <f aca="false">'Solutions&amp;Grade'!G905</f>
        <v>270.9</v>
      </c>
      <c r="B904" s="10" t="n">
        <f aca="false">'Solutions&amp;Grade'!H905</f>
        <v>57.5426690752657</v>
      </c>
      <c r="C904" s="13" t="n">
        <f aca="false">L$2*A904+L$3</f>
        <v>69.8010617913149</v>
      </c>
      <c r="D904" s="10" t="n">
        <f aca="false">ABS((B904-C904)/_xlfn.STDEV.S(B:B))</f>
        <v>0.253788912825635</v>
      </c>
      <c r="E904" s="10" t="str">
        <f aca="false">IF(D904&gt;L$5,"Outlier","")</f>
        <v/>
      </c>
      <c r="F904" s="10" t="n">
        <f aca="false">'Solutions&amp;Grade'!H905</f>
        <v>57.5426690752657</v>
      </c>
    </row>
    <row r="905" customFormat="false" ht="12.75" hidden="false" customHeight="true" outlineLevel="0" collapsed="false">
      <c r="A905" s="10" t="n">
        <f aca="false">'Solutions&amp;Grade'!G906</f>
        <v>271.2</v>
      </c>
      <c r="B905" s="10" t="n">
        <f aca="false">'Solutions&amp;Grade'!H906</f>
        <v>33.6861114605543</v>
      </c>
      <c r="C905" s="13" t="n">
        <f aca="false">L$2*A905+L$3</f>
        <v>69.8745442576616</v>
      </c>
      <c r="D905" s="10" t="n">
        <f aca="false">ABS((B905-C905)/_xlfn.STDEV.S(B:B))</f>
        <v>0.749219186330771</v>
      </c>
      <c r="E905" s="10" t="str">
        <f aca="false">IF(D905&gt;L$5,"Outlier","")</f>
        <v/>
      </c>
      <c r="F905" s="10" t="n">
        <f aca="false">'Solutions&amp;Grade'!H906</f>
        <v>33.6861114605543</v>
      </c>
    </row>
    <row r="906" customFormat="false" ht="12.75" hidden="false" customHeight="true" outlineLevel="0" collapsed="false">
      <c r="A906" s="10" t="n">
        <f aca="false">'Solutions&amp;Grade'!G907</f>
        <v>271.5</v>
      </c>
      <c r="B906" s="10" t="n">
        <f aca="false">'Solutions&amp;Grade'!H907</f>
        <v>32.0260840174137</v>
      </c>
      <c r="C906" s="13" t="n">
        <f aca="false">L$2*A906+L$3</f>
        <v>69.9480267240083</v>
      </c>
      <c r="D906" s="10" t="n">
        <f aca="false">ABS((B906-C906)/_xlfn.STDEV.S(B:B))</f>
        <v>0.785108523986373</v>
      </c>
      <c r="E906" s="10" t="str">
        <f aca="false">IF(D906&gt;L$5,"Outlier","")</f>
        <v/>
      </c>
      <c r="F906" s="10" t="n">
        <f aca="false">'Solutions&amp;Grade'!H907</f>
        <v>32.0260840174137</v>
      </c>
    </row>
    <row r="907" customFormat="false" ht="12.75" hidden="false" customHeight="true" outlineLevel="0" collapsed="false">
      <c r="A907" s="10" t="n">
        <f aca="false">'Solutions&amp;Grade'!G908</f>
        <v>271.8</v>
      </c>
      <c r="B907" s="10" t="n">
        <f aca="false">'Solutions&amp;Grade'!H908</f>
        <v>67.3153842321045</v>
      </c>
      <c r="C907" s="13" t="n">
        <f aca="false">L$2*A907+L$3</f>
        <v>70.0215091903551</v>
      </c>
      <c r="D907" s="10" t="n">
        <f aca="false">ABS((B907-C907)/_xlfn.STDEV.S(B:B))</f>
        <v>0.0560256574441091</v>
      </c>
      <c r="E907" s="10" t="str">
        <f aca="false">IF(D907&gt;L$5,"Outlier","")</f>
        <v/>
      </c>
      <c r="F907" s="10" t="n">
        <f aca="false">'Solutions&amp;Grade'!H908</f>
        <v>67.3153842321045</v>
      </c>
    </row>
    <row r="908" customFormat="false" ht="12.75" hidden="false" customHeight="true" outlineLevel="0" collapsed="false">
      <c r="A908" s="10" t="n">
        <f aca="false">'Solutions&amp;Grade'!G909</f>
        <v>272.1</v>
      </c>
      <c r="B908" s="10" t="n">
        <f aca="false">'Solutions&amp;Grade'!H909</f>
        <v>89.8029732114873</v>
      </c>
      <c r="C908" s="13" t="n">
        <f aca="false">L$2*A908+L$3</f>
        <v>70.0949916567018</v>
      </c>
      <c r="D908" s="10" t="n">
        <f aca="false">ABS((B908-C908)/_xlfn.STDEV.S(B:B))</f>
        <v>0.408019821899514</v>
      </c>
      <c r="E908" s="10" t="str">
        <f aca="false">IF(D908&gt;L$5,"Outlier","")</f>
        <v/>
      </c>
      <c r="F908" s="10" t="n">
        <f aca="false">'Solutions&amp;Grade'!H909</f>
        <v>89.8029732114873</v>
      </c>
    </row>
    <row r="909" customFormat="false" ht="12.75" hidden="false" customHeight="true" outlineLevel="0" collapsed="false">
      <c r="A909" s="10" t="n">
        <f aca="false">'Solutions&amp;Grade'!G910</f>
        <v>272.4</v>
      </c>
      <c r="B909" s="10" t="n">
        <f aca="false">'Solutions&amp;Grade'!H910</f>
        <v>65.6518190454967</v>
      </c>
      <c r="C909" s="13" t="n">
        <f aca="false">L$2*A909+L$3</f>
        <v>70.1684741230486</v>
      </c>
      <c r="D909" s="10" t="n">
        <f aca="false">ABS((B909-C909)/_xlfn.STDEV.S(B:B))</f>
        <v>0.0935095659188272</v>
      </c>
      <c r="E909" s="10" t="str">
        <f aca="false">IF(D909&gt;L$5,"Outlier","")</f>
        <v/>
      </c>
      <c r="F909" s="10" t="n">
        <f aca="false">'Solutions&amp;Grade'!H910</f>
        <v>65.6518190454967</v>
      </c>
    </row>
    <row r="910" customFormat="false" ht="12.75" hidden="false" customHeight="true" outlineLevel="0" collapsed="false">
      <c r="A910" s="10" t="n">
        <f aca="false">'Solutions&amp;Grade'!G911</f>
        <v>272.7</v>
      </c>
      <c r="B910" s="10" t="n">
        <f aca="false">'Solutions&amp;Grade'!H911</f>
        <v>86.5225841640573</v>
      </c>
      <c r="C910" s="13" t="n">
        <f aca="false">L$2*A910+L$3</f>
        <v>70.2419565893953</v>
      </c>
      <c r="D910" s="10" t="n">
        <f aca="false">ABS((B910-C910)/_xlfn.STDEV.S(B:B))</f>
        <v>0.337062359479066</v>
      </c>
      <c r="E910" s="10" t="str">
        <f aca="false">IF(D910&gt;L$5,"Outlier","")</f>
        <v/>
      </c>
      <c r="F910" s="10" t="n">
        <f aca="false">'Solutions&amp;Grade'!H911</f>
        <v>86.5225841640573</v>
      </c>
    </row>
    <row r="911" customFormat="false" ht="12.75" hidden="false" customHeight="true" outlineLevel="0" collapsed="false">
      <c r="A911" s="10" t="n">
        <f aca="false">'Solutions&amp;Grade'!G912</f>
        <v>273</v>
      </c>
      <c r="B911" s="10" t="n">
        <f aca="false">'Solutions&amp;Grade'!H912</f>
        <v>77.7476945022837</v>
      </c>
      <c r="C911" s="13" t="n">
        <f aca="false">L$2*A911+L$3</f>
        <v>70.315439055742</v>
      </c>
      <c r="D911" s="10" t="n">
        <f aca="false">ABS((B911-C911)/_xlfn.STDEV.S(B:B))</f>
        <v>0.153872051035753</v>
      </c>
      <c r="E911" s="10" t="str">
        <f aca="false">IF(D911&gt;L$5,"Outlier","")</f>
        <v/>
      </c>
      <c r="F911" s="10" t="n">
        <f aca="false">'Solutions&amp;Grade'!H912</f>
        <v>77.7476945022837</v>
      </c>
    </row>
    <row r="912" customFormat="false" ht="12.75" hidden="false" customHeight="true" outlineLevel="0" collapsed="false">
      <c r="A912" s="10" t="n">
        <f aca="false">'Solutions&amp;Grade'!G913</f>
        <v>273.3</v>
      </c>
      <c r="B912" s="10" t="n">
        <f aca="false">'Solutions&amp;Grade'!H913</f>
        <v>58.8119336512206</v>
      </c>
      <c r="C912" s="13" t="n">
        <f aca="false">L$2*A912+L$3</f>
        <v>70.3889215220888</v>
      </c>
      <c r="D912" s="10" t="n">
        <f aca="false">ABS((B912-C912)/_xlfn.STDEV.S(B:B))</f>
        <v>0.239681598852393</v>
      </c>
      <c r="E912" s="10" t="str">
        <f aca="false">IF(D912&gt;L$5,"Outlier","")</f>
        <v/>
      </c>
      <c r="F912" s="10" t="n">
        <f aca="false">'Solutions&amp;Grade'!H913</f>
        <v>58.8119336512206</v>
      </c>
    </row>
    <row r="913" customFormat="false" ht="12.75" hidden="false" customHeight="true" outlineLevel="0" collapsed="false">
      <c r="A913" s="10" t="n">
        <f aca="false">'Solutions&amp;Grade'!G914</f>
        <v>273.6</v>
      </c>
      <c r="B913" s="10" t="n">
        <f aca="false">'Solutions&amp;Grade'!H914</f>
        <v>68.773182139519</v>
      </c>
      <c r="C913" s="13" t="n">
        <f aca="false">L$2*A913+L$3</f>
        <v>70.4624039884355</v>
      </c>
      <c r="D913" s="10" t="n">
        <f aca="false">ABS((B913-C913)/_xlfn.STDEV.S(B:B))</f>
        <v>0.0349724296233839</v>
      </c>
      <c r="E913" s="10" t="str">
        <f aca="false">IF(D913&gt;L$5,"Outlier","")</f>
        <v/>
      </c>
      <c r="F913" s="10" t="n">
        <f aca="false">'Solutions&amp;Grade'!H914</f>
        <v>68.773182139519</v>
      </c>
    </row>
    <row r="914" customFormat="false" ht="12.75" hidden="false" customHeight="true" outlineLevel="0" collapsed="false">
      <c r="A914" s="10" t="n">
        <f aca="false">'Solutions&amp;Grade'!G915</f>
        <v>273.9</v>
      </c>
      <c r="B914" s="10" t="n">
        <f aca="false">'Solutions&amp;Grade'!H915</f>
        <v>60.1597744437301</v>
      </c>
      <c r="C914" s="13" t="n">
        <f aca="false">L$2*A914+L$3</f>
        <v>70.5358864547822</v>
      </c>
      <c r="D914" s="10" t="n">
        <f aca="false">ABS((B914-C914)/_xlfn.STDEV.S(B:B))</f>
        <v>0.214819532025129</v>
      </c>
      <c r="E914" s="10" t="str">
        <f aca="false">IF(D914&gt;L$5,"Outlier","")</f>
        <v/>
      </c>
      <c r="F914" s="10" t="n">
        <f aca="false">'Solutions&amp;Grade'!H915</f>
        <v>60.1597744437301</v>
      </c>
    </row>
    <row r="915" customFormat="false" ht="12.75" hidden="false" customHeight="true" outlineLevel="0" collapsed="false">
      <c r="A915" s="10" t="n">
        <f aca="false">'Solutions&amp;Grade'!G916</f>
        <v>274.2</v>
      </c>
      <c r="B915" s="10" t="n">
        <f aca="false">'Solutions&amp;Grade'!H916</f>
        <v>63.5848178439466</v>
      </c>
      <c r="C915" s="13" t="n">
        <f aca="false">L$2*A915+L$3</f>
        <v>70.609368921129</v>
      </c>
      <c r="D915" s="10" t="n">
        <f aca="false">ABS((B915-C915)/_xlfn.STDEV.S(B:B))</f>
        <v>0.1454312341154</v>
      </c>
      <c r="E915" s="10" t="str">
        <f aca="false">IF(D915&gt;L$5,"Outlier","")</f>
        <v/>
      </c>
      <c r="F915" s="10" t="n">
        <f aca="false">'Solutions&amp;Grade'!H916</f>
        <v>63.5848178439466</v>
      </c>
    </row>
    <row r="916" customFormat="false" ht="12.75" hidden="false" customHeight="true" outlineLevel="0" collapsed="false">
      <c r="A916" s="10" t="n">
        <f aca="false">'Solutions&amp;Grade'!G917</f>
        <v>274.5</v>
      </c>
      <c r="B916" s="10" t="n">
        <f aca="false">'Solutions&amp;Grade'!H917</f>
        <v>68.5390886265419</v>
      </c>
      <c r="C916" s="13" t="n">
        <f aca="false">L$2*A916+L$3</f>
        <v>70.6828513874757</v>
      </c>
      <c r="D916" s="10" t="n">
        <f aca="false">ABS((B916-C916)/_xlfn.STDEV.S(B:B))</f>
        <v>0.044382916509206</v>
      </c>
      <c r="E916" s="10" t="str">
        <f aca="false">IF(D916&gt;L$5,"Outlier","")</f>
        <v/>
      </c>
      <c r="F916" s="10" t="n">
        <f aca="false">'Solutions&amp;Grade'!H917</f>
        <v>68.5390886265419</v>
      </c>
    </row>
    <row r="917" customFormat="false" ht="12.75" hidden="false" customHeight="true" outlineLevel="0" collapsed="false">
      <c r="A917" s="10" t="n">
        <f aca="false">'Solutions&amp;Grade'!G918</f>
        <v>274.8</v>
      </c>
      <c r="B917" s="10" t="n">
        <f aca="false">'Solutions&amp;Grade'!H918</f>
        <v>53.6402845681599</v>
      </c>
      <c r="C917" s="13" t="n">
        <f aca="false">L$2*A917+L$3</f>
        <v>70.7563338538224</v>
      </c>
      <c r="D917" s="10" t="n">
        <f aca="false">ABS((B917-C917)/_xlfn.STDEV.S(B:B))</f>
        <v>0.354358327449497</v>
      </c>
      <c r="E917" s="10" t="str">
        <f aca="false">IF(D917&gt;L$5,"Outlier","")</f>
        <v/>
      </c>
      <c r="F917" s="10" t="n">
        <f aca="false">'Solutions&amp;Grade'!H918</f>
        <v>53.6402845681599</v>
      </c>
    </row>
    <row r="918" customFormat="false" ht="12.75" hidden="false" customHeight="true" outlineLevel="0" collapsed="false">
      <c r="A918" s="10" t="n">
        <f aca="false">'Solutions&amp;Grade'!G919</f>
        <v>275.1</v>
      </c>
      <c r="B918" s="10" t="n">
        <f aca="false">'Solutions&amp;Grade'!H919</f>
        <v>84.5809857373097</v>
      </c>
      <c r="C918" s="13" t="n">
        <f aca="false">L$2*A918+L$3</f>
        <v>70.8298163201692</v>
      </c>
      <c r="D918" s="10" t="n">
        <f aca="false">ABS((B918-C918)/_xlfn.STDEV.S(B:B))</f>
        <v>0.284694283932355</v>
      </c>
      <c r="E918" s="10" t="str">
        <f aca="false">IF(D918&gt;L$5,"Outlier","")</f>
        <v/>
      </c>
      <c r="F918" s="10" t="n">
        <f aca="false">'Solutions&amp;Grade'!H919</f>
        <v>84.5809857373097</v>
      </c>
    </row>
    <row r="919" customFormat="false" ht="12.75" hidden="false" customHeight="true" outlineLevel="0" collapsed="false">
      <c r="A919" s="10" t="n">
        <f aca="false">'Solutions&amp;Grade'!G920</f>
        <v>275.4</v>
      </c>
      <c r="B919" s="10" t="n">
        <f aca="false">'Solutions&amp;Grade'!H920</f>
        <v>69.1705843472264</v>
      </c>
      <c r="C919" s="13" t="n">
        <f aca="false">L$2*A919+L$3</f>
        <v>70.9032987865159</v>
      </c>
      <c r="D919" s="10" t="n">
        <f aca="false">ABS((B919-C919)/_xlfn.STDEV.S(B:B))</f>
        <v>0.0358728688149169</v>
      </c>
      <c r="E919" s="10" t="str">
        <f aca="false">IF(D919&gt;L$5,"Outlier","")</f>
        <v/>
      </c>
      <c r="F919" s="10" t="n">
        <f aca="false">'Solutions&amp;Grade'!H920</f>
        <v>69.1705843472264</v>
      </c>
    </row>
    <row r="920" customFormat="false" ht="12.75" hidden="false" customHeight="true" outlineLevel="0" collapsed="false">
      <c r="A920" s="10" t="n">
        <f aca="false">'Solutions&amp;Grade'!G921</f>
        <v>275.7</v>
      </c>
      <c r="B920" s="10" t="n">
        <f aca="false">'Solutions&amp;Grade'!H921</f>
        <v>68.1572246589709</v>
      </c>
      <c r="C920" s="13" t="n">
        <f aca="false">L$2*A920+L$3</f>
        <v>70.9767812528627</v>
      </c>
      <c r="D920" s="10" t="n">
        <f aca="false">ABS((B920-C920)/_xlfn.STDEV.S(B:B))</f>
        <v>0.0583740641362616</v>
      </c>
      <c r="E920" s="10" t="str">
        <f aca="false">IF(D920&gt;L$5,"Outlier","")</f>
        <v/>
      </c>
      <c r="F920" s="10" t="n">
        <f aca="false">'Solutions&amp;Grade'!H921</f>
        <v>68.1572246589709</v>
      </c>
    </row>
    <row r="921" customFormat="false" ht="12.75" hidden="false" customHeight="true" outlineLevel="0" collapsed="false">
      <c r="A921" s="10" t="n">
        <f aca="false">'Solutions&amp;Grade'!G922</f>
        <v>276</v>
      </c>
      <c r="B921" s="10" t="n">
        <f aca="false">'Solutions&amp;Grade'!H922</f>
        <v>65.8671786103438</v>
      </c>
      <c r="C921" s="13" t="n">
        <f aca="false">L$2*A921+L$3</f>
        <v>71.0502637192094</v>
      </c>
      <c r="D921" s="10" t="n">
        <f aca="false">ABS((B921-C921)/_xlfn.STDEV.S(B:B))</f>
        <v>0.107306852156853</v>
      </c>
      <c r="E921" s="10" t="str">
        <f aca="false">IF(D921&gt;L$5,"Outlier","")</f>
        <v/>
      </c>
      <c r="F921" s="10" t="n">
        <f aca="false">'Solutions&amp;Grade'!H922</f>
        <v>65.8671786103438</v>
      </c>
    </row>
    <row r="922" customFormat="false" ht="12.75" hidden="false" customHeight="true" outlineLevel="0" collapsed="false">
      <c r="A922" s="10" t="n">
        <f aca="false">'Solutions&amp;Grade'!G923</f>
        <v>276.3</v>
      </c>
      <c r="B922" s="10" t="n">
        <f aca="false">'Solutions&amp;Grade'!H923</f>
        <v>76.5756048054121</v>
      </c>
      <c r="C922" s="13" t="n">
        <f aca="false">L$2*A922+L$3</f>
        <v>71.1237461855561</v>
      </c>
      <c r="D922" s="10" t="n">
        <f aca="false">ABS((B922-C922)/_xlfn.STDEV.S(B:B))</f>
        <v>0.112871344886906</v>
      </c>
      <c r="E922" s="10" t="str">
        <f aca="false">IF(D922&gt;L$5,"Outlier","")</f>
        <v/>
      </c>
      <c r="F922" s="10" t="n">
        <f aca="false">'Solutions&amp;Grade'!H923</f>
        <v>76.5756048054121</v>
      </c>
    </row>
    <row r="923" customFormat="false" ht="12.75" hidden="false" customHeight="true" outlineLevel="0" collapsed="false">
      <c r="A923" s="10" t="n">
        <f aca="false">'Solutions&amp;Grade'!G924</f>
        <v>276.6</v>
      </c>
      <c r="B923" s="10" t="n">
        <f aca="false">'Solutions&amp;Grade'!H924</f>
        <v>72.3186907925872</v>
      </c>
      <c r="C923" s="13" t="n">
        <f aca="false">L$2*A923+L$3</f>
        <v>71.1972286519029</v>
      </c>
      <c r="D923" s="10" t="n">
        <f aca="false">ABS((B923-C923)/_xlfn.STDEV.S(B:B))</f>
        <v>0.0232179425192309</v>
      </c>
      <c r="E923" s="10" t="str">
        <f aca="false">IF(D923&gt;L$5,"Outlier","")</f>
        <v/>
      </c>
      <c r="F923" s="10" t="n">
        <f aca="false">'Solutions&amp;Grade'!H924</f>
        <v>72.3186907925872</v>
      </c>
    </row>
    <row r="924" customFormat="false" ht="12.75" hidden="false" customHeight="true" outlineLevel="0" collapsed="false">
      <c r="A924" s="10" t="n">
        <f aca="false">'Solutions&amp;Grade'!G925</f>
        <v>276.9</v>
      </c>
      <c r="B924" s="10" t="n">
        <f aca="false">'Solutions&amp;Grade'!H925</f>
        <v>58.1974247551841</v>
      </c>
      <c r="C924" s="13" t="n">
        <f aca="false">L$2*A924+L$3</f>
        <v>71.2707111182496</v>
      </c>
      <c r="D924" s="10" t="n">
        <f aca="false">ABS((B924-C924)/_xlfn.STDEV.S(B:B))</f>
        <v>0.270659882579608</v>
      </c>
      <c r="E924" s="10" t="str">
        <f aca="false">IF(D924&gt;L$5,"Outlier","")</f>
        <v/>
      </c>
      <c r="F924" s="10" t="n">
        <f aca="false">'Solutions&amp;Grade'!H925</f>
        <v>58.1974247551841</v>
      </c>
    </row>
    <row r="925" customFormat="false" ht="12.75" hidden="false" customHeight="true" outlineLevel="0" collapsed="false">
      <c r="A925" s="10" t="n">
        <f aca="false">'Solutions&amp;Grade'!G926</f>
        <v>277.2</v>
      </c>
      <c r="B925" s="10" t="n">
        <f aca="false">'Solutions&amp;Grade'!H926</f>
        <v>74.2963322081652</v>
      </c>
      <c r="C925" s="13" t="n">
        <f aca="false">L$2*A925+L$3</f>
        <v>71.3441935845963</v>
      </c>
      <c r="D925" s="10" t="n">
        <f aca="false">ABS((B925-C925)/_xlfn.STDEV.S(B:B))</f>
        <v>0.0611189467608752</v>
      </c>
      <c r="E925" s="10" t="str">
        <f aca="false">IF(D925&gt;L$5,"Outlier","")</f>
        <v/>
      </c>
      <c r="F925" s="10" t="n">
        <f aca="false">'Solutions&amp;Grade'!H926</f>
        <v>74.2963322081652</v>
      </c>
    </row>
    <row r="926" customFormat="false" ht="12.75" hidden="false" customHeight="true" outlineLevel="0" collapsed="false">
      <c r="A926" s="10" t="n">
        <f aca="false">'Solutions&amp;Grade'!G927</f>
        <v>277.5</v>
      </c>
      <c r="B926" s="10" t="n">
        <f aca="false">'Solutions&amp;Grade'!H927</f>
        <v>64.6883585453804</v>
      </c>
      <c r="C926" s="13" t="n">
        <f aca="false">L$2*A926+L$3</f>
        <v>71.4176760509431</v>
      </c>
      <c r="D926" s="10" t="n">
        <f aca="false">ABS((B926-C926)/_xlfn.STDEV.S(B:B))</f>
        <v>0.139318931392964</v>
      </c>
      <c r="E926" s="10" t="str">
        <f aca="false">IF(D926&gt;L$5,"Outlier","")</f>
        <v/>
      </c>
      <c r="F926" s="10" t="n">
        <f aca="false">'Solutions&amp;Grade'!H927</f>
        <v>64.6883585453804</v>
      </c>
    </row>
    <row r="927" customFormat="false" ht="12.75" hidden="false" customHeight="true" outlineLevel="0" collapsed="false">
      <c r="A927" s="10" t="n">
        <f aca="false">'Solutions&amp;Grade'!G928</f>
        <v>277.8</v>
      </c>
      <c r="B927" s="10" t="n">
        <f aca="false">'Solutions&amp;Grade'!H928</f>
        <v>89.6337368952788</v>
      </c>
      <c r="C927" s="13" t="n">
        <f aca="false">L$2*A927+L$3</f>
        <v>71.4911585172898</v>
      </c>
      <c r="D927" s="10" t="n">
        <f aca="false">ABS((B927-C927)/_xlfn.STDEV.S(B:B))</f>
        <v>0.375610844672602</v>
      </c>
      <c r="E927" s="10" t="str">
        <f aca="false">IF(D927&gt;L$5,"Outlier","")</f>
        <v/>
      </c>
      <c r="F927" s="10" t="n">
        <f aca="false">'Solutions&amp;Grade'!H928</f>
        <v>89.6337368952788</v>
      </c>
    </row>
    <row r="928" customFormat="false" ht="12.75" hidden="false" customHeight="true" outlineLevel="0" collapsed="false">
      <c r="A928" s="10" t="n">
        <f aca="false">'Solutions&amp;Grade'!G929</f>
        <v>278.1</v>
      </c>
      <c r="B928" s="10" t="n">
        <f aca="false">'Solutions&amp;Grade'!H929</f>
        <v>69.029850096754</v>
      </c>
      <c r="C928" s="13" t="n">
        <f aca="false">L$2*A928+L$3</f>
        <v>71.5646409836365</v>
      </c>
      <c r="D928" s="10" t="n">
        <f aca="false">ABS((B928-C928)/_xlfn.STDEV.S(B:B))</f>
        <v>0.0524784805254288</v>
      </c>
      <c r="E928" s="10" t="str">
        <f aca="false">IF(D928&gt;L$5,"Outlier","")</f>
        <v/>
      </c>
      <c r="F928" s="10" t="n">
        <f aca="false">'Solutions&amp;Grade'!H929</f>
        <v>69.029850096754</v>
      </c>
    </row>
    <row r="929" customFormat="false" ht="12.75" hidden="false" customHeight="true" outlineLevel="0" collapsed="false">
      <c r="A929" s="10" t="n">
        <f aca="false">'Solutions&amp;Grade'!G930</f>
        <v>278.4</v>
      </c>
      <c r="B929" s="10" t="n">
        <f aca="false">'Solutions&amp;Grade'!H930</f>
        <v>86.088361171</v>
      </c>
      <c r="C929" s="13" t="n">
        <f aca="false">L$2*A929+L$3</f>
        <v>71.6381234499833</v>
      </c>
      <c r="D929" s="10" t="n">
        <f aca="false">ABS((B929-C929)/_xlfn.STDEV.S(B:B))</f>
        <v>0.299167289402258</v>
      </c>
      <c r="E929" s="10" t="str">
        <f aca="false">IF(D929&gt;L$5,"Outlier","")</f>
        <v/>
      </c>
      <c r="F929" s="10" t="n">
        <f aca="false">'Solutions&amp;Grade'!H930</f>
        <v>86.088361171</v>
      </c>
    </row>
    <row r="930" customFormat="false" ht="12.75" hidden="false" customHeight="true" outlineLevel="0" collapsed="false">
      <c r="A930" s="10" t="n">
        <f aca="false">'Solutions&amp;Grade'!G931</f>
        <v>278.7</v>
      </c>
      <c r="B930" s="10" t="n">
        <f aca="false">'Solutions&amp;Grade'!H931</f>
        <v>79.3663394146386</v>
      </c>
      <c r="C930" s="13" t="n">
        <f aca="false">L$2*A930+L$3</f>
        <v>71.71160591633</v>
      </c>
      <c r="D930" s="10" t="n">
        <f aca="false">ABS((B930-C930)/_xlfn.STDEV.S(B:B))</f>
        <v>0.158478076001128</v>
      </c>
      <c r="E930" s="10" t="str">
        <f aca="false">IF(D930&gt;L$5,"Outlier","")</f>
        <v/>
      </c>
      <c r="F930" s="10" t="n">
        <f aca="false">'Solutions&amp;Grade'!H931</f>
        <v>79.3663394146386</v>
      </c>
    </row>
    <row r="931" customFormat="false" ht="12.75" hidden="false" customHeight="true" outlineLevel="0" collapsed="false">
      <c r="A931" s="10" t="n">
        <f aca="false">'Solutions&amp;Grade'!G932</f>
        <v>279</v>
      </c>
      <c r="B931" s="10" t="n">
        <f aca="false">'Solutions&amp;Grade'!H932</f>
        <v>63.277727016344</v>
      </c>
      <c r="C931" s="13" t="n">
        <f aca="false">L$2*A931+L$3</f>
        <v>71.7850883826768</v>
      </c>
      <c r="D931" s="10" t="n">
        <f aca="false">ABS((B931-C931)/_xlfn.STDEV.S(B:B))</f>
        <v>0.176130267824562</v>
      </c>
      <c r="E931" s="10" t="str">
        <f aca="false">IF(D931&gt;L$5,"Outlier","")</f>
        <v/>
      </c>
      <c r="F931" s="10" t="n">
        <f aca="false">'Solutions&amp;Grade'!H932</f>
        <v>63.277727016344</v>
      </c>
    </row>
    <row r="932" customFormat="false" ht="12.75" hidden="false" customHeight="true" outlineLevel="0" collapsed="false">
      <c r="A932" s="10" t="n">
        <f aca="false">'Solutions&amp;Grade'!G933</f>
        <v>279.3</v>
      </c>
      <c r="B932" s="10" t="n">
        <f aca="false">'Solutions&amp;Grade'!H933</f>
        <v>65.3634406180398</v>
      </c>
      <c r="C932" s="13" t="n">
        <f aca="false">L$2*A932+L$3</f>
        <v>71.8585708490235</v>
      </c>
      <c r="D932" s="10" t="n">
        <f aca="false">ABS((B932-C932)/_xlfn.STDEV.S(B:B))</f>
        <v>0.134470487131982</v>
      </c>
      <c r="E932" s="10" t="str">
        <f aca="false">IF(D932&gt;L$5,"Outlier","")</f>
        <v/>
      </c>
      <c r="F932" s="10" t="n">
        <f aca="false">'Solutions&amp;Grade'!H933</f>
        <v>65.3634406180398</v>
      </c>
    </row>
    <row r="933" customFormat="false" ht="12.75" hidden="false" customHeight="true" outlineLevel="0" collapsed="false">
      <c r="A933" s="10" t="n">
        <f aca="false">'Solutions&amp;Grade'!G934</f>
        <v>279.6</v>
      </c>
      <c r="B933" s="10" t="n">
        <f aca="false">'Solutions&amp;Grade'!H934</f>
        <v>66.2112941010396</v>
      </c>
      <c r="C933" s="13" t="n">
        <f aca="false">L$2*A933+L$3</f>
        <v>71.9320533153702</v>
      </c>
      <c r="D933" s="10" t="n">
        <f aca="false">ABS((B933-C933)/_xlfn.STDEV.S(B:B))</f>
        <v>0.118438468661668</v>
      </c>
      <c r="E933" s="10" t="str">
        <f aca="false">IF(D933&gt;L$5,"Outlier","")</f>
        <v/>
      </c>
      <c r="F933" s="10" t="n">
        <f aca="false">'Solutions&amp;Grade'!H934</f>
        <v>66.2112941010396</v>
      </c>
    </row>
    <row r="934" customFormat="false" ht="12.75" hidden="false" customHeight="true" outlineLevel="0" collapsed="false">
      <c r="A934" s="10" t="n">
        <f aca="false">'Solutions&amp;Grade'!G935</f>
        <v>279.9</v>
      </c>
      <c r="B934" s="10" t="n">
        <f aca="false">'Solutions&amp;Grade'!H935</f>
        <v>58.3332637653001</v>
      </c>
      <c r="C934" s="13" t="n">
        <f aca="false">L$2*A934+L$3</f>
        <v>72.005535781717</v>
      </c>
      <c r="D934" s="10" t="n">
        <f aca="false">ABS((B934-C934)/_xlfn.STDEV.S(B:B))</f>
        <v>0.283060849107885</v>
      </c>
      <c r="E934" s="10" t="str">
        <f aca="false">IF(D934&gt;L$5,"Outlier","")</f>
        <v/>
      </c>
      <c r="F934" s="10" t="n">
        <f aca="false">'Solutions&amp;Grade'!H935</f>
        <v>58.3332637653001</v>
      </c>
    </row>
    <row r="935" customFormat="false" ht="12.75" hidden="false" customHeight="true" outlineLevel="0" collapsed="false">
      <c r="A935" s="10" t="n">
        <f aca="false">'Solutions&amp;Grade'!G936</f>
        <v>280.2</v>
      </c>
      <c r="B935" s="10" t="n">
        <f aca="false">'Solutions&amp;Grade'!H936</f>
        <v>80.552077065737</v>
      </c>
      <c r="C935" s="13" t="n">
        <f aca="false">L$2*A935+L$3</f>
        <v>72.0790182480637</v>
      </c>
      <c r="D935" s="10" t="n">
        <f aca="false">ABS((B935-C935)/_xlfn.STDEV.S(B:B))</f>
        <v>0.1754200926219</v>
      </c>
      <c r="E935" s="10" t="str">
        <f aca="false">IF(D935&gt;L$5,"Outlier","")</f>
        <v/>
      </c>
      <c r="F935" s="10" t="n">
        <f aca="false">'Solutions&amp;Grade'!H936</f>
        <v>80.552077065737</v>
      </c>
    </row>
    <row r="936" customFormat="false" ht="12.75" hidden="false" customHeight="true" outlineLevel="0" collapsed="false">
      <c r="A936" s="10" t="n">
        <f aca="false">'Solutions&amp;Grade'!G937</f>
        <v>280.5</v>
      </c>
      <c r="B936" s="10" t="n">
        <f aca="false">'Solutions&amp;Grade'!H937</f>
        <v>88.875510782978</v>
      </c>
      <c r="C936" s="13" t="n">
        <f aca="false">L$2*A936+L$3</f>
        <v>72.1525007144104</v>
      </c>
      <c r="D936" s="10" t="n">
        <f aca="false">ABS((B936-C936)/_xlfn.STDEV.S(B:B))</f>
        <v>0.346221127254093</v>
      </c>
      <c r="E936" s="10" t="str">
        <f aca="false">IF(D936&gt;L$5,"Outlier","")</f>
        <v/>
      </c>
      <c r="F936" s="10" t="n">
        <f aca="false">'Solutions&amp;Grade'!H937</f>
        <v>88.875510782978</v>
      </c>
    </row>
    <row r="937" customFormat="false" ht="12.75" hidden="false" customHeight="true" outlineLevel="0" collapsed="false">
      <c r="A937" s="10" t="n">
        <f aca="false">'Solutions&amp;Grade'!G938</f>
        <v>280.8</v>
      </c>
      <c r="B937" s="10" t="n">
        <f aca="false">'Solutions&amp;Grade'!H938</f>
        <v>78.901370346714</v>
      </c>
      <c r="C937" s="13" t="n">
        <f aca="false">L$2*A937+L$3</f>
        <v>72.2259831807572</v>
      </c>
      <c r="D937" s="10" t="n">
        <f aca="false">ABS((B937-C937)/_xlfn.STDEV.S(B:B))</f>
        <v>0.138202396576865</v>
      </c>
      <c r="E937" s="10" t="str">
        <f aca="false">IF(D937&gt;L$5,"Outlier","")</f>
        <v/>
      </c>
      <c r="F937" s="10" t="n">
        <f aca="false">'Solutions&amp;Grade'!H938</f>
        <v>78.901370346714</v>
      </c>
    </row>
    <row r="938" customFormat="false" ht="12.75" hidden="false" customHeight="true" outlineLevel="0" collapsed="false">
      <c r="A938" s="10" t="n">
        <f aca="false">'Solutions&amp;Grade'!G939</f>
        <v>281.1</v>
      </c>
      <c r="B938" s="10" t="n">
        <f aca="false">'Solutions&amp;Grade'!H939</f>
        <v>81.6216871731108</v>
      </c>
      <c r="C938" s="13" t="n">
        <f aca="false">L$2*A938+L$3</f>
        <v>72.2994656471039</v>
      </c>
      <c r="D938" s="10" t="n">
        <f aca="false">ABS((B938-C938)/_xlfn.STDEV.S(B:B))</f>
        <v>0.193000544280778</v>
      </c>
      <c r="E938" s="10" t="str">
        <f aca="false">IF(D938&gt;L$5,"Outlier","")</f>
        <v/>
      </c>
      <c r="F938" s="10" t="n">
        <f aca="false">'Solutions&amp;Grade'!H939</f>
        <v>81.6216871731108</v>
      </c>
    </row>
    <row r="939" customFormat="false" ht="12.75" hidden="false" customHeight="true" outlineLevel="0" collapsed="false">
      <c r="A939" s="10" t="n">
        <f aca="false">'Solutions&amp;Grade'!G940</f>
        <v>281.4</v>
      </c>
      <c r="B939" s="10" t="n">
        <f aca="false">'Solutions&amp;Grade'!H940</f>
        <v>73.8046342435488</v>
      </c>
      <c r="C939" s="13" t="n">
        <f aca="false">L$2*A939+L$3</f>
        <v>72.3729481134506</v>
      </c>
      <c r="D939" s="10" t="n">
        <f aca="false">ABS((B939-C939)/_xlfn.STDEV.S(B:B))</f>
        <v>0.0296405960293186</v>
      </c>
      <c r="E939" s="10" t="str">
        <f aca="false">IF(D939&gt;L$5,"Outlier","")</f>
        <v/>
      </c>
      <c r="F939" s="10" t="n">
        <f aca="false">'Solutions&amp;Grade'!H940</f>
        <v>73.8046342435488</v>
      </c>
    </row>
    <row r="940" customFormat="false" ht="12.75" hidden="false" customHeight="true" outlineLevel="0" collapsed="false">
      <c r="A940" s="10" t="n">
        <f aca="false">'Solutions&amp;Grade'!G941</f>
        <v>281.7</v>
      </c>
      <c r="B940" s="10" t="n">
        <f aca="false">'Solutions&amp;Grade'!H941</f>
        <v>72.5371867584461</v>
      </c>
      <c r="C940" s="13" t="n">
        <f aca="false">L$2*A940+L$3</f>
        <v>72.4464305797974</v>
      </c>
      <c r="D940" s="10" t="n">
        <f aca="false">ABS((B940-C940)/_xlfn.STDEV.S(B:B))</f>
        <v>0.00187895040116569</v>
      </c>
      <c r="E940" s="10" t="str">
        <f aca="false">IF(D940&gt;L$5,"Outlier","")</f>
        <v/>
      </c>
      <c r="F940" s="10" t="n">
        <f aca="false">'Solutions&amp;Grade'!H941</f>
        <v>72.5371867584461</v>
      </c>
    </row>
    <row r="941" customFormat="false" ht="12.75" hidden="false" customHeight="true" outlineLevel="0" collapsed="false">
      <c r="A941" s="10" t="n">
        <f aca="false">'Solutions&amp;Grade'!G942</f>
        <v>282</v>
      </c>
      <c r="B941" s="10" t="n">
        <f aca="false">'Solutions&amp;Grade'!H942</f>
        <v>60.7681314081514</v>
      </c>
      <c r="C941" s="13" t="n">
        <f aca="false">L$2*A941+L$3</f>
        <v>72.5199130461441</v>
      </c>
      <c r="D941" s="10" t="n">
        <f aca="false">ABS((B941-C941)/_xlfn.STDEV.S(B:B))</f>
        <v>0.243300402814283</v>
      </c>
      <c r="E941" s="10" t="str">
        <f aca="false">IF(D941&gt;L$5,"Outlier","")</f>
        <v/>
      </c>
      <c r="F941" s="10" t="n">
        <f aca="false">'Solutions&amp;Grade'!H942</f>
        <v>60.7681314081514</v>
      </c>
    </row>
    <row r="942" customFormat="false" ht="12.75" hidden="false" customHeight="true" outlineLevel="0" collapsed="false">
      <c r="A942" s="10" t="n">
        <f aca="false">'Solutions&amp;Grade'!G943</f>
        <v>282.3</v>
      </c>
      <c r="B942" s="10" t="n">
        <f aca="false">'Solutions&amp;Grade'!H943</f>
        <v>76.4975699128201</v>
      </c>
      <c r="C942" s="13" t="n">
        <f aca="false">L$2*A942+L$3</f>
        <v>72.5933955124908</v>
      </c>
      <c r="D942" s="10" t="n">
        <f aca="false">ABS((B942-C942)/_xlfn.STDEV.S(B:B))</f>
        <v>0.0808292081590758</v>
      </c>
      <c r="E942" s="10" t="str">
        <f aca="false">IF(D942&gt;L$5,"Outlier","")</f>
        <v/>
      </c>
      <c r="F942" s="10" t="n">
        <f aca="false">'Solutions&amp;Grade'!H943</f>
        <v>76.4975699128201</v>
      </c>
    </row>
    <row r="943" customFormat="false" ht="12.75" hidden="false" customHeight="true" outlineLevel="0" collapsed="false">
      <c r="A943" s="10" t="n">
        <f aca="false">'Solutions&amp;Grade'!G944</f>
        <v>282.6</v>
      </c>
      <c r="B943" s="10" t="n">
        <f aca="false">'Solutions&amp;Grade'!H944</f>
        <v>70.9492681027427</v>
      </c>
      <c r="C943" s="13" t="n">
        <f aca="false">L$2*A943+L$3</f>
        <v>72.6668779788376</v>
      </c>
      <c r="D943" s="10" t="n">
        <f aca="false">ABS((B943-C943)/_xlfn.STDEV.S(B:B))</f>
        <v>0.0355601548433004</v>
      </c>
      <c r="E943" s="10" t="str">
        <f aca="false">IF(D943&gt;L$5,"Outlier","")</f>
        <v/>
      </c>
      <c r="F943" s="10" t="n">
        <f aca="false">'Solutions&amp;Grade'!H944</f>
        <v>70.9492681027427</v>
      </c>
    </row>
    <row r="944" customFormat="false" ht="12.75" hidden="false" customHeight="true" outlineLevel="0" collapsed="false">
      <c r="A944" s="10" t="n">
        <f aca="false">'Solutions&amp;Grade'!G945</f>
        <v>282.9</v>
      </c>
      <c r="B944" s="10" t="n">
        <f aca="false">'Solutions&amp;Grade'!H945</f>
        <v>83.6271325646887</v>
      </c>
      <c r="C944" s="13" t="n">
        <f aca="false">L$2*A944+L$3</f>
        <v>72.7403604451843</v>
      </c>
      <c r="D944" s="10" t="n">
        <f aca="false">ABS((B944-C944)/_xlfn.STDEV.S(B:B))</f>
        <v>0.225391870238592</v>
      </c>
      <c r="E944" s="10" t="str">
        <f aca="false">IF(D944&gt;L$5,"Outlier","")</f>
        <v/>
      </c>
      <c r="F944" s="10" t="n">
        <f aca="false">'Solutions&amp;Grade'!H945</f>
        <v>83.6271325646887</v>
      </c>
    </row>
    <row r="945" customFormat="false" ht="12.75" hidden="false" customHeight="true" outlineLevel="0" collapsed="false">
      <c r="A945" s="10" t="n">
        <f aca="false">'Solutions&amp;Grade'!G946</f>
        <v>283.2</v>
      </c>
      <c r="B945" s="10" t="n">
        <f aca="false">'Solutions&amp;Grade'!H946</f>
        <v>62.5028027625281</v>
      </c>
      <c r="C945" s="13" t="n">
        <f aca="false">L$2*A945+L$3</f>
        <v>72.8138429115311</v>
      </c>
      <c r="D945" s="10" t="n">
        <f aca="false">ABS((B945-C945)/_xlfn.STDEV.S(B:B))</f>
        <v>0.213472331172004</v>
      </c>
      <c r="E945" s="10" t="str">
        <f aca="false">IF(D945&gt;L$5,"Outlier","")</f>
        <v/>
      </c>
      <c r="F945" s="10" t="n">
        <f aca="false">'Solutions&amp;Grade'!H946</f>
        <v>62.5028027625281</v>
      </c>
    </row>
    <row r="946" customFormat="false" ht="12.75" hidden="false" customHeight="true" outlineLevel="0" collapsed="false">
      <c r="A946" s="10" t="n">
        <f aca="false">'Solutions&amp;Grade'!G947</f>
        <v>283.5</v>
      </c>
      <c r="B946" s="10" t="n">
        <f aca="false">'Solutions&amp;Grade'!H947</f>
        <v>89.6222652551086</v>
      </c>
      <c r="C946" s="13" t="n">
        <f aca="false">L$2*A946+L$3</f>
        <v>72.8873253778778</v>
      </c>
      <c r="D946" s="10" t="n">
        <f aca="false">ABS((B946-C946)/_xlfn.STDEV.S(B:B))</f>
        <v>0.346468113399911</v>
      </c>
      <c r="E946" s="10" t="str">
        <f aca="false">IF(D946&gt;L$5,"Outlier","")</f>
        <v/>
      </c>
      <c r="F946" s="10" t="n">
        <f aca="false">'Solutions&amp;Grade'!H947</f>
        <v>89.6222652551086</v>
      </c>
    </row>
    <row r="947" customFormat="false" ht="12.75" hidden="false" customHeight="true" outlineLevel="0" collapsed="false">
      <c r="A947" s="10" t="n">
        <f aca="false">'Solutions&amp;Grade'!G948</f>
        <v>283.8</v>
      </c>
      <c r="B947" s="10" t="n">
        <f aca="false">'Solutions&amp;Grade'!H948</f>
        <v>56.1555838528526</v>
      </c>
      <c r="C947" s="13" t="n">
        <f aca="false">L$2*A947+L$3</f>
        <v>72.9608078442246</v>
      </c>
      <c r="D947" s="10" t="n">
        <f aca="false">ABS((B947-C947)/_xlfn.STDEV.S(B:B))</f>
        <v>0.347923224957354</v>
      </c>
      <c r="E947" s="10" t="str">
        <f aca="false">IF(D947&gt;L$5,"Outlier","")</f>
        <v/>
      </c>
      <c r="F947" s="10" t="n">
        <f aca="false">'Solutions&amp;Grade'!H948</f>
        <v>56.1555838528526</v>
      </c>
    </row>
    <row r="948" customFormat="false" ht="12.75" hidden="false" customHeight="true" outlineLevel="0" collapsed="false">
      <c r="A948" s="10" t="n">
        <f aca="false">'Solutions&amp;Grade'!G949</f>
        <v>284.1</v>
      </c>
      <c r="B948" s="10" t="n">
        <f aca="false">'Solutions&amp;Grade'!H949</f>
        <v>72.6696746865012</v>
      </c>
      <c r="C948" s="13" t="n">
        <f aca="false">L$2*A948+L$3</f>
        <v>73.0342903105713</v>
      </c>
      <c r="D948" s="10" t="n">
        <f aca="false">ABS((B948-C948)/_xlfn.STDEV.S(B:B))</f>
        <v>0.00754873864587747</v>
      </c>
      <c r="E948" s="10" t="str">
        <f aca="false">IF(D948&gt;L$5,"Outlier","")</f>
        <v/>
      </c>
      <c r="F948" s="10" t="n">
        <f aca="false">'Solutions&amp;Grade'!H949</f>
        <v>72.6696746865012</v>
      </c>
    </row>
    <row r="949" customFormat="false" ht="12.75" hidden="false" customHeight="true" outlineLevel="0" collapsed="false">
      <c r="A949" s="10" t="n">
        <f aca="false">'Solutions&amp;Grade'!G950</f>
        <v>284.4</v>
      </c>
      <c r="B949" s="10" t="n">
        <f aca="false">'Solutions&amp;Grade'!H950</f>
        <v>63.6915904529263</v>
      </c>
      <c r="C949" s="13" t="n">
        <f aca="false">L$2*A949+L$3</f>
        <v>73.107772776918</v>
      </c>
      <c r="D949" s="10" t="n">
        <f aca="false">ABS((B949-C949)/_xlfn.STDEV.S(B:B))</f>
        <v>0.194945840807099</v>
      </c>
      <c r="E949" s="10" t="str">
        <f aca="false">IF(D949&gt;L$5,"Outlier","")</f>
        <v/>
      </c>
      <c r="F949" s="10" t="n">
        <f aca="false">'Solutions&amp;Grade'!H950</f>
        <v>63.6915904529263</v>
      </c>
    </row>
    <row r="950" customFormat="false" ht="12.75" hidden="false" customHeight="true" outlineLevel="0" collapsed="false">
      <c r="A950" s="10" t="n">
        <f aca="false">'Solutions&amp;Grade'!G951</f>
        <v>284.7</v>
      </c>
      <c r="B950" s="10" t="n">
        <f aca="false">'Solutions&amp;Grade'!H951</f>
        <v>46.6579523909351</v>
      </c>
      <c r="C950" s="13" t="n">
        <f aca="false">L$2*A950+L$3</f>
        <v>73.1812552432647</v>
      </c>
      <c r="D950" s="10" t="n">
        <f aca="false">ABS((B950-C950)/_xlfn.STDEV.S(B:B))</f>
        <v>0.549119313711078</v>
      </c>
      <c r="E950" s="10" t="str">
        <f aca="false">IF(D950&gt;L$5,"Outlier","")</f>
        <v/>
      </c>
      <c r="F950" s="10" t="n">
        <f aca="false">'Solutions&amp;Grade'!H951</f>
        <v>46.6579523909351</v>
      </c>
    </row>
    <row r="951" customFormat="false" ht="12.75" hidden="false" customHeight="true" outlineLevel="0" collapsed="false">
      <c r="A951" s="10" t="n">
        <f aca="false">'Solutions&amp;Grade'!G952</f>
        <v>285</v>
      </c>
      <c r="B951" s="10" t="n">
        <f aca="false">'Solutions&amp;Grade'!H952</f>
        <v>73.6837982272756</v>
      </c>
      <c r="C951" s="13" t="n">
        <f aca="false">L$2*A951+L$3</f>
        <v>73.2547377096115</v>
      </c>
      <c r="D951" s="10" t="n">
        <f aca="false">ABS((B951-C951)/_xlfn.STDEV.S(B:B))</f>
        <v>0.00888295919674842</v>
      </c>
      <c r="E951" s="10" t="str">
        <f aca="false">IF(D951&gt;L$5,"Outlier","")</f>
        <v/>
      </c>
      <c r="F951" s="10" t="n">
        <f aca="false">'Solutions&amp;Grade'!H952</f>
        <v>73.6837982272756</v>
      </c>
    </row>
    <row r="952" customFormat="false" ht="12.75" hidden="false" customHeight="true" outlineLevel="0" collapsed="false">
      <c r="A952" s="10" t="n">
        <f aca="false">'Solutions&amp;Grade'!G953</f>
        <v>285.3</v>
      </c>
      <c r="B952" s="10" t="n">
        <f aca="false">'Solutions&amp;Grade'!H953</f>
        <v>73.1388614743136</v>
      </c>
      <c r="C952" s="13" t="n">
        <f aca="false">L$2*A952+L$3</f>
        <v>73.3282201759582</v>
      </c>
      <c r="D952" s="10" t="n">
        <f aca="false">ABS((B952-C952)/_xlfn.STDEV.S(B:B))</f>
        <v>0.0039203458510139</v>
      </c>
      <c r="E952" s="10" t="str">
        <f aca="false">IF(D952&gt;L$5,"Outlier","")</f>
        <v/>
      </c>
      <c r="F952" s="10" t="n">
        <f aca="false">'Solutions&amp;Grade'!H953</f>
        <v>73.1388614743136</v>
      </c>
    </row>
    <row r="953" customFormat="false" ht="12.75" hidden="false" customHeight="true" outlineLevel="0" collapsed="false">
      <c r="A953" s="10" t="n">
        <f aca="false">'Solutions&amp;Grade'!G954</f>
        <v>285.6</v>
      </c>
      <c r="B953" s="10" t="n">
        <f aca="false">'Solutions&amp;Grade'!H954</f>
        <v>69.3085327453933</v>
      </c>
      <c r="C953" s="13" t="n">
        <f aca="false">L$2*A953+L$3</f>
        <v>73.401702642305</v>
      </c>
      <c r="D953" s="10" t="n">
        <f aca="false">ABS((B953-C953)/_xlfn.STDEV.S(B:B))</f>
        <v>0.0847420344746984</v>
      </c>
      <c r="E953" s="10" t="str">
        <f aca="false">IF(D953&gt;L$5,"Outlier","")</f>
        <v/>
      </c>
      <c r="F953" s="10" t="n">
        <f aca="false">'Solutions&amp;Grade'!H954</f>
        <v>69.3085327453933</v>
      </c>
    </row>
    <row r="954" customFormat="false" ht="12.75" hidden="false" customHeight="true" outlineLevel="0" collapsed="false">
      <c r="A954" s="10" t="n">
        <f aca="false">'Solutions&amp;Grade'!G955</f>
        <v>285.9</v>
      </c>
      <c r="B954" s="10" t="n">
        <f aca="false">'Solutions&amp;Grade'!H955</f>
        <v>76.9888123107637</v>
      </c>
      <c r="C954" s="13" t="n">
        <f aca="false">L$2*A954+L$3</f>
        <v>73.4751851086517</v>
      </c>
      <c r="D954" s="10" t="n">
        <f aca="false">ABS((B954-C954)/_xlfn.STDEV.S(B:B))</f>
        <v>0.0727436009233994</v>
      </c>
      <c r="E954" s="10" t="str">
        <f aca="false">IF(D954&gt;L$5,"Outlier","")</f>
        <v/>
      </c>
      <c r="F954" s="10" t="n">
        <f aca="false">'Solutions&amp;Grade'!H955</f>
        <v>76.9888123107637</v>
      </c>
    </row>
    <row r="955" customFormat="false" ht="12.75" hidden="false" customHeight="true" outlineLevel="0" collapsed="false">
      <c r="A955" s="10" t="n">
        <f aca="false">'Solutions&amp;Grade'!G956</f>
        <v>286.2</v>
      </c>
      <c r="B955" s="10" t="n">
        <f aca="false">'Solutions&amp;Grade'!H956</f>
        <v>85.8467902037571</v>
      </c>
      <c r="C955" s="13" t="n">
        <f aca="false">L$2*A955+L$3</f>
        <v>73.5486675749984</v>
      </c>
      <c r="D955" s="10" t="n">
        <f aca="false">ABS((B955-C955)/_xlfn.STDEV.S(B:B))</f>
        <v>0.254611452255294</v>
      </c>
      <c r="E955" s="10" t="str">
        <f aca="false">IF(D955&gt;L$5,"Outlier","")</f>
        <v/>
      </c>
      <c r="F955" s="10" t="n">
        <f aca="false">'Solutions&amp;Grade'!H956</f>
        <v>85.8467902037571</v>
      </c>
    </row>
    <row r="956" customFormat="false" ht="12.75" hidden="false" customHeight="true" outlineLevel="0" collapsed="false">
      <c r="A956" s="10" t="n">
        <f aca="false">'Solutions&amp;Grade'!G957</f>
        <v>286.5</v>
      </c>
      <c r="B956" s="10" t="n">
        <f aca="false">'Solutions&amp;Grade'!H957</f>
        <v>95.308210169645</v>
      </c>
      <c r="C956" s="13" t="n">
        <f aca="false">L$2*A956+L$3</f>
        <v>73.6221500413452</v>
      </c>
      <c r="D956" s="10" t="n">
        <f aca="false">ABS((B956-C956)/_xlfn.STDEV.S(B:B))</f>
        <v>0.448972532608368</v>
      </c>
      <c r="E956" s="10" t="str">
        <f aca="false">IF(D956&gt;L$5,"Outlier","")</f>
        <v/>
      </c>
      <c r="F956" s="10" t="n">
        <f aca="false">'Solutions&amp;Grade'!H957</f>
        <v>95.308210169645</v>
      </c>
    </row>
    <row r="957" customFormat="false" ht="12.75" hidden="false" customHeight="true" outlineLevel="0" collapsed="false">
      <c r="A957" s="10" t="n">
        <f aca="false">'Solutions&amp;Grade'!G958</f>
        <v>286.8</v>
      </c>
      <c r="B957" s="10" t="n">
        <f aca="false">'Solutions&amp;Grade'!H958</f>
        <v>80.828533449155</v>
      </c>
      <c r="C957" s="13" t="n">
        <f aca="false">L$2*A957+L$3</f>
        <v>73.6956325076919</v>
      </c>
      <c r="D957" s="10" t="n">
        <f aca="false">ABS((B957-C957)/_xlfn.STDEV.S(B:B))</f>
        <v>0.147674431482099</v>
      </c>
      <c r="E957" s="10" t="str">
        <f aca="false">IF(D957&gt;L$5,"Outlier","")</f>
        <v/>
      </c>
      <c r="F957" s="10" t="n">
        <f aca="false">'Solutions&amp;Grade'!H958</f>
        <v>80.828533449155</v>
      </c>
    </row>
    <row r="958" customFormat="false" ht="12.75" hidden="false" customHeight="true" outlineLevel="0" collapsed="false">
      <c r="A958" s="10" t="n">
        <f aca="false">'Solutions&amp;Grade'!G959</f>
        <v>287.1</v>
      </c>
      <c r="B958" s="10" t="n">
        <f aca="false">'Solutions&amp;Grade'!H959</f>
        <v>73.0322727702963</v>
      </c>
      <c r="C958" s="13" t="n">
        <f aca="false">L$2*A958+L$3</f>
        <v>73.7691149740386</v>
      </c>
      <c r="D958" s="10" t="n">
        <f aca="false">ABS((B958-C958)/_xlfn.STDEV.S(B:B))</f>
        <v>0.0152550490218006</v>
      </c>
      <c r="E958" s="10" t="str">
        <f aca="false">IF(D958&gt;L$5,"Outlier","")</f>
        <v/>
      </c>
      <c r="F958" s="10" t="n">
        <f aca="false">'Solutions&amp;Grade'!H959</f>
        <v>73.0322727702963</v>
      </c>
    </row>
    <row r="959" customFormat="false" ht="12.75" hidden="false" customHeight="true" outlineLevel="0" collapsed="false">
      <c r="A959" s="10" t="n">
        <f aca="false">'Solutions&amp;Grade'!G960</f>
        <v>287.4</v>
      </c>
      <c r="B959" s="10" t="n">
        <f aca="false">'Solutions&amp;Grade'!H960</f>
        <v>63.5483590117872</v>
      </c>
      <c r="C959" s="13" t="n">
        <f aca="false">L$2*A959+L$3</f>
        <v>73.8425974403854</v>
      </c>
      <c r="D959" s="10" t="n">
        <f aca="false">ABS((B959-C959)/_xlfn.STDEV.S(B:B))</f>
        <v>0.213124480482774</v>
      </c>
      <c r="E959" s="10" t="str">
        <f aca="false">IF(D959&gt;L$5,"Outlier","")</f>
        <v/>
      </c>
      <c r="F959" s="10" t="n">
        <f aca="false">'Solutions&amp;Grade'!H960</f>
        <v>63.5483590117872</v>
      </c>
    </row>
    <row r="960" customFormat="false" ht="12.75" hidden="false" customHeight="true" outlineLevel="0" collapsed="false">
      <c r="A960" s="10" t="n">
        <f aca="false">'Solutions&amp;Grade'!G961</f>
        <v>287.7</v>
      </c>
      <c r="B960" s="10" t="n">
        <f aca="false">'Solutions&amp;Grade'!H961</f>
        <v>66.5763066910437</v>
      </c>
      <c r="C960" s="13" t="n">
        <f aca="false">L$2*A960+L$3</f>
        <v>73.9160799067321</v>
      </c>
      <c r="D960" s="10" t="n">
        <f aca="false">ABS((B960-C960)/_xlfn.STDEV.S(B:B))</f>
        <v>0.15195736569587</v>
      </c>
      <c r="E960" s="10" t="str">
        <f aca="false">IF(D960&gt;L$5,"Outlier","")</f>
        <v/>
      </c>
      <c r="F960" s="10" t="n">
        <f aca="false">'Solutions&amp;Grade'!H961</f>
        <v>66.5763066910437</v>
      </c>
    </row>
    <row r="961" customFormat="false" ht="12.75" hidden="false" customHeight="true" outlineLevel="0" collapsed="false">
      <c r="A961" s="10" t="n">
        <f aca="false">'Solutions&amp;Grade'!G962</f>
        <v>288</v>
      </c>
      <c r="B961" s="10" t="n">
        <f aca="false">'Solutions&amp;Grade'!H962</f>
        <v>79.5492413142826</v>
      </c>
      <c r="C961" s="13" t="n">
        <f aca="false">L$2*A961+L$3</f>
        <v>73.9895623730789</v>
      </c>
      <c r="D961" s="10" t="n">
        <f aca="false">ABS((B961-C961)/_xlfn.STDEV.S(B:B))</f>
        <v>0.115103578979025</v>
      </c>
      <c r="E961" s="10" t="str">
        <f aca="false">IF(D961&gt;L$5,"Outlier","")</f>
        <v/>
      </c>
      <c r="F961" s="10" t="n">
        <f aca="false">'Solutions&amp;Grade'!H962</f>
        <v>79.5492413142826</v>
      </c>
    </row>
    <row r="962" customFormat="false" ht="12.75" hidden="false" customHeight="true" outlineLevel="0" collapsed="false">
      <c r="A962" s="10" t="n">
        <f aca="false">'Solutions&amp;Grade'!G963</f>
        <v>288.3</v>
      </c>
      <c r="B962" s="10" t="n">
        <f aca="false">'Solutions&amp;Grade'!H963</f>
        <v>73.2587742059876</v>
      </c>
      <c r="C962" s="13" t="n">
        <f aca="false">L$2*A962+L$3</f>
        <v>74.0630448394256</v>
      </c>
      <c r="D962" s="10" t="n">
        <f aca="false">ABS((B962-C962)/_xlfn.STDEV.S(B:B))</f>
        <v>0.0166510385501495</v>
      </c>
      <c r="E962" s="10" t="str">
        <f aca="false">IF(D962&gt;L$5,"Outlier","")</f>
        <v/>
      </c>
      <c r="F962" s="10" t="n">
        <f aca="false">'Solutions&amp;Grade'!H963</f>
        <v>73.2587742059876</v>
      </c>
    </row>
    <row r="963" customFormat="false" ht="12.75" hidden="false" customHeight="true" outlineLevel="0" collapsed="false">
      <c r="A963" s="10" t="n">
        <f aca="false">'Solutions&amp;Grade'!G964</f>
        <v>288.6</v>
      </c>
      <c r="B963" s="10" t="n">
        <f aca="false">'Solutions&amp;Grade'!H964</f>
        <v>52.2170938418</v>
      </c>
      <c r="C963" s="13" t="n">
        <f aca="false">L$2*A963+L$3</f>
        <v>74.1365273057723</v>
      </c>
      <c r="D963" s="10" t="n">
        <f aca="false">ABS((B963-C963)/_xlfn.STDEV.S(B:B))</f>
        <v>0.453804125665855</v>
      </c>
      <c r="E963" s="10" t="str">
        <f aca="false">IF(D963&gt;L$5,"Outlier","")</f>
        <v/>
      </c>
      <c r="F963" s="10" t="n">
        <f aca="false">'Solutions&amp;Grade'!H964</f>
        <v>52.2170938418</v>
      </c>
    </row>
    <row r="964" customFormat="false" ht="12.75" hidden="false" customHeight="true" outlineLevel="0" collapsed="false">
      <c r="A964" s="10" t="n">
        <f aca="false">'Solutions&amp;Grade'!G965</f>
        <v>288.9</v>
      </c>
      <c r="B964" s="10" t="n">
        <f aca="false">'Solutions&amp;Grade'!H965</f>
        <v>77.1239924114947</v>
      </c>
      <c r="C964" s="13" t="n">
        <f aca="false">L$2*A964+L$3</f>
        <v>74.2100097721191</v>
      </c>
      <c r="D964" s="10" t="n">
        <f aca="false">ABS((B964-C964)/_xlfn.STDEV.S(B:B))</f>
        <v>0.060328992810916</v>
      </c>
      <c r="E964" s="10" t="str">
        <f aca="false">IF(D964&gt;L$5,"Outlier","")</f>
        <v/>
      </c>
      <c r="F964" s="10" t="n">
        <f aca="false">'Solutions&amp;Grade'!H965</f>
        <v>77.1239924114947</v>
      </c>
    </row>
    <row r="965" customFormat="false" ht="12.75" hidden="false" customHeight="true" outlineLevel="0" collapsed="false">
      <c r="A965" s="10" t="n">
        <f aca="false">'Solutions&amp;Grade'!G966</f>
        <v>289.2</v>
      </c>
      <c r="B965" s="10" t="n">
        <f aca="false">'Solutions&amp;Grade'!H966</f>
        <v>78.7164828792115</v>
      </c>
      <c r="C965" s="13" t="n">
        <f aca="false">L$2*A965+L$3</f>
        <v>74.2834922384658</v>
      </c>
      <c r="D965" s="10" t="n">
        <f aca="false">ABS((B965-C965)/_xlfn.STDEV.S(B:B))</f>
        <v>0.091777437820875</v>
      </c>
      <c r="E965" s="10" t="str">
        <f aca="false">IF(D965&gt;L$5,"Outlier","")</f>
        <v/>
      </c>
      <c r="F965" s="10" t="n">
        <f aca="false">'Solutions&amp;Grade'!H966</f>
        <v>78.7164828792115</v>
      </c>
    </row>
    <row r="966" customFormat="false" ht="12.75" hidden="false" customHeight="true" outlineLevel="0" collapsed="false">
      <c r="A966" s="10" t="n">
        <f aca="false">'Solutions&amp;Grade'!G967</f>
        <v>289.5</v>
      </c>
      <c r="B966" s="10" t="n">
        <f aca="false">'Solutions&amp;Grade'!H967</f>
        <v>71.5911811302861</v>
      </c>
      <c r="C966" s="13" t="n">
        <f aca="false">L$2*A966+L$3</f>
        <v>74.3569747048125</v>
      </c>
      <c r="D966" s="10" t="n">
        <f aca="false">ABS((B966-C966)/_xlfn.STDEV.S(B:B))</f>
        <v>0.0572609933976252</v>
      </c>
      <c r="E966" s="10" t="str">
        <f aca="false">IF(D966&gt;L$5,"Outlier","")</f>
        <v/>
      </c>
      <c r="F966" s="10" t="n">
        <f aca="false">'Solutions&amp;Grade'!H967</f>
        <v>71.5911811302861</v>
      </c>
    </row>
    <row r="967" customFormat="false" ht="12.75" hidden="false" customHeight="true" outlineLevel="0" collapsed="false">
      <c r="A967" s="10" t="n">
        <f aca="false">'Solutions&amp;Grade'!G968</f>
        <v>289.8</v>
      </c>
      <c r="B967" s="10" t="n">
        <f aca="false">'Solutions&amp;Grade'!H968</f>
        <v>86.1900974930953</v>
      </c>
      <c r="C967" s="13" t="n">
        <f aca="false">L$2*A967+L$3</f>
        <v>74.4304571711593</v>
      </c>
      <c r="D967" s="10" t="n">
        <f aca="false">ABS((B967-C967)/_xlfn.STDEV.S(B:B))</f>
        <v>0.243463103333054</v>
      </c>
      <c r="E967" s="10" t="str">
        <f aca="false">IF(D967&gt;L$5,"Outlier","")</f>
        <v/>
      </c>
      <c r="F967" s="10" t="n">
        <f aca="false">'Solutions&amp;Grade'!H968</f>
        <v>86.1900974930953</v>
      </c>
    </row>
    <row r="968" customFormat="false" ht="12.75" hidden="false" customHeight="true" outlineLevel="0" collapsed="false">
      <c r="A968" s="10" t="n">
        <f aca="false">'Solutions&amp;Grade'!G969</f>
        <v>290.1</v>
      </c>
      <c r="B968" s="10" t="n">
        <f aca="false">'Solutions&amp;Grade'!H969</f>
        <v>67.0893811936807</v>
      </c>
      <c r="C968" s="13" t="n">
        <f aca="false">L$2*A968+L$3</f>
        <v>74.503939637506</v>
      </c>
      <c r="D968" s="10" t="n">
        <f aca="false">ABS((B968-C968)/_xlfn.STDEV.S(B:B))</f>
        <v>0.153505665067894</v>
      </c>
      <c r="E968" s="10" t="str">
        <f aca="false">IF(D968&gt;L$5,"Outlier","")</f>
        <v/>
      </c>
      <c r="F968" s="10" t="n">
        <f aca="false">'Solutions&amp;Grade'!H969</f>
        <v>67.0893811936807</v>
      </c>
    </row>
    <row r="969" customFormat="false" ht="12.75" hidden="false" customHeight="true" outlineLevel="0" collapsed="false">
      <c r="A969" s="10" t="n">
        <f aca="false">'Solutions&amp;Grade'!G970</f>
        <v>290.4</v>
      </c>
      <c r="B969" s="10" t="n">
        <f aca="false">'Solutions&amp;Grade'!H970</f>
        <v>71.1903220644389</v>
      </c>
      <c r="C969" s="13" t="n">
        <f aca="false">L$2*A969+L$3</f>
        <v>74.5774221038527</v>
      </c>
      <c r="D969" s="10" t="n">
        <f aca="false">ABS((B969-C969)/_xlfn.STDEV.S(B:B))</f>
        <v>0.0701240738933963</v>
      </c>
      <c r="E969" s="10" t="str">
        <f aca="false">IF(D969&gt;L$5,"Outlier","")</f>
        <v/>
      </c>
      <c r="F969" s="10" t="n">
        <f aca="false">'Solutions&amp;Grade'!H970</f>
        <v>71.1903220644389</v>
      </c>
    </row>
    <row r="970" customFormat="false" ht="12.75" hidden="false" customHeight="true" outlineLevel="0" collapsed="false">
      <c r="A970" s="10" t="n">
        <f aca="false">'Solutions&amp;Grade'!G971</f>
        <v>290.7</v>
      </c>
      <c r="B970" s="10" t="n">
        <f aca="false">'Solutions&amp;Grade'!H971</f>
        <v>77.4224153129094</v>
      </c>
      <c r="C970" s="13" t="n">
        <f aca="false">L$2*A970+L$3</f>
        <v>74.6509045701995</v>
      </c>
      <c r="D970" s="10" t="n">
        <f aca="false">ABS((B970-C970)/_xlfn.STDEV.S(B:B))</f>
        <v>0.0573793575201767</v>
      </c>
      <c r="E970" s="10" t="str">
        <f aca="false">IF(D970&gt;L$5,"Outlier","")</f>
        <v/>
      </c>
      <c r="F970" s="10" t="n">
        <f aca="false">'Solutions&amp;Grade'!H971</f>
        <v>77.4224153129094</v>
      </c>
    </row>
    <row r="971" customFormat="false" ht="12.75" hidden="false" customHeight="true" outlineLevel="0" collapsed="false">
      <c r="A971" s="10" t="n">
        <f aca="false">'Solutions&amp;Grade'!G972</f>
        <v>291</v>
      </c>
      <c r="B971" s="10" t="n">
        <f aca="false">'Solutions&amp;Grade'!H972</f>
        <v>91.9822297948319</v>
      </c>
      <c r="C971" s="13" t="n">
        <f aca="false">L$2*A971+L$3</f>
        <v>74.7243870365462</v>
      </c>
      <c r="D971" s="10" t="n">
        <f aca="false">ABS((B971-C971)/_xlfn.STDEV.S(B:B))</f>
        <v>0.357293917138648</v>
      </c>
      <c r="E971" s="10" t="str">
        <f aca="false">IF(D971&gt;L$5,"Outlier","")</f>
        <v/>
      </c>
      <c r="F971" s="10" t="n">
        <f aca="false">'Solutions&amp;Grade'!H972</f>
        <v>91.9822297948319</v>
      </c>
    </row>
    <row r="972" customFormat="false" ht="12.75" hidden="false" customHeight="true" outlineLevel="0" collapsed="false">
      <c r="A972" s="10" t="n">
        <f aca="false">'Solutions&amp;Grade'!G973</f>
        <v>291.3</v>
      </c>
      <c r="B972" s="10" t="n">
        <f aca="false">'Solutions&amp;Grade'!H973</f>
        <v>53.1093277112025</v>
      </c>
      <c r="C972" s="13" t="n">
        <f aca="false">L$2*A972+L$3</f>
        <v>74.797869502893</v>
      </c>
      <c r="D972" s="10" t="n">
        <f aca="false">ABS((B972-C972)/_xlfn.STDEV.S(B:B))</f>
        <v>0.449023911175566</v>
      </c>
      <c r="E972" s="10" t="str">
        <f aca="false">IF(D972&gt;L$5,"Outlier","")</f>
        <v/>
      </c>
      <c r="F972" s="10" t="n">
        <f aca="false">'Solutions&amp;Grade'!H973</f>
        <v>53.1093277112025</v>
      </c>
    </row>
    <row r="973" customFormat="false" ht="12.75" hidden="false" customHeight="true" outlineLevel="0" collapsed="false">
      <c r="A973" s="10" t="n">
        <f aca="false">'Solutions&amp;Grade'!G974</f>
        <v>291.6</v>
      </c>
      <c r="B973" s="10" t="n">
        <f aca="false">'Solutions&amp;Grade'!H974</f>
        <v>68.9729908199403</v>
      </c>
      <c r="C973" s="13" t="n">
        <f aca="false">L$2*A973+L$3</f>
        <v>74.8713519692397</v>
      </c>
      <c r="D973" s="10" t="n">
        <f aca="false">ABS((B973-C973)/_xlfn.STDEV.S(B:B))</f>
        <v>0.122115410903242</v>
      </c>
      <c r="E973" s="10" t="str">
        <f aca="false">IF(D973&gt;L$5,"Outlier","")</f>
        <v/>
      </c>
      <c r="F973" s="10" t="n">
        <f aca="false">'Solutions&amp;Grade'!H974</f>
        <v>68.9729908199403</v>
      </c>
    </row>
    <row r="974" customFormat="false" ht="12.75" hidden="false" customHeight="true" outlineLevel="0" collapsed="false">
      <c r="A974" s="10" t="n">
        <f aca="false">'Solutions&amp;Grade'!G975</f>
        <v>291.9</v>
      </c>
      <c r="B974" s="10" t="n">
        <f aca="false">'Solutions&amp;Grade'!H975</f>
        <v>70.186767948592</v>
      </c>
      <c r="C974" s="13" t="n">
        <f aca="false">L$2*A974+L$3</f>
        <v>74.9448344355864</v>
      </c>
      <c r="D974" s="10" t="n">
        <f aca="false">ABS((B974-C974)/_xlfn.STDEV.S(B:B))</f>
        <v>0.0985075734525485</v>
      </c>
      <c r="E974" s="10" t="str">
        <f aca="false">IF(D974&gt;L$5,"Outlier","")</f>
        <v/>
      </c>
      <c r="F974" s="10" t="n">
        <f aca="false">'Solutions&amp;Grade'!H975</f>
        <v>70.186767948592</v>
      </c>
    </row>
    <row r="975" customFormat="false" ht="12.75" hidden="false" customHeight="true" outlineLevel="0" collapsed="false">
      <c r="A975" s="10" t="n">
        <f aca="false">'Solutions&amp;Grade'!G976</f>
        <v>292.2</v>
      </c>
      <c r="B975" s="10" t="n">
        <f aca="false">'Solutions&amp;Grade'!H976</f>
        <v>64.4327774593389</v>
      </c>
      <c r="C975" s="13" t="n">
        <f aca="false">L$2*A975+L$3</f>
        <v>75.0183169019332</v>
      </c>
      <c r="D975" s="10" t="n">
        <f aca="false">ABS((B975-C975)/_xlfn.STDEV.S(B:B))</f>
        <v>0.219155366371287</v>
      </c>
      <c r="E975" s="10" t="str">
        <f aca="false">IF(D975&gt;L$5,"Outlier","")</f>
        <v/>
      </c>
      <c r="F975" s="10" t="n">
        <f aca="false">'Solutions&amp;Grade'!H976</f>
        <v>64.4327774593389</v>
      </c>
    </row>
    <row r="976" customFormat="false" ht="12.75" hidden="false" customHeight="true" outlineLevel="0" collapsed="false">
      <c r="A976" s="10" t="n">
        <f aca="false">'Solutions&amp;Grade'!G977</f>
        <v>292.5</v>
      </c>
      <c r="B976" s="10" t="n">
        <f aca="false">'Solutions&amp;Grade'!H977</f>
        <v>66.8502042749122</v>
      </c>
      <c r="C976" s="13" t="n">
        <f aca="false">L$2*A976+L$3</f>
        <v>75.0917993682799</v>
      </c>
      <c r="D976" s="10" t="n">
        <f aca="false">ABS((B976-C976)/_xlfn.STDEV.S(B:B))</f>
        <v>0.170628034779506</v>
      </c>
      <c r="E976" s="10" t="str">
        <f aca="false">IF(D976&gt;L$5,"Outlier","")</f>
        <v/>
      </c>
      <c r="F976" s="10" t="n">
        <f aca="false">'Solutions&amp;Grade'!H977</f>
        <v>66.8502042749122</v>
      </c>
    </row>
    <row r="977" customFormat="false" ht="12.75" hidden="false" customHeight="true" outlineLevel="0" collapsed="false">
      <c r="A977" s="10" t="n">
        <f aca="false">'Solutions&amp;Grade'!G978</f>
        <v>292.8</v>
      </c>
      <c r="B977" s="10" t="n">
        <f aca="false">'Solutions&amp;Grade'!H978</f>
        <v>88.4602837414197</v>
      </c>
      <c r="C977" s="13" t="n">
        <f aca="false">L$2*A977+L$3</f>
        <v>75.1652818346266</v>
      </c>
      <c r="D977" s="10" t="n">
        <f aca="false">ABS((B977-C977)/_xlfn.STDEV.S(B:B))</f>
        <v>0.27525012112903</v>
      </c>
      <c r="E977" s="10" t="str">
        <f aca="false">IF(D977&gt;L$5,"Outlier","")</f>
        <v/>
      </c>
      <c r="F977" s="10" t="n">
        <f aca="false">'Solutions&amp;Grade'!H978</f>
        <v>88.4602837414197</v>
      </c>
    </row>
    <row r="978" customFormat="false" ht="12.75" hidden="false" customHeight="true" outlineLevel="0" collapsed="false">
      <c r="A978" s="10" t="n">
        <f aca="false">'Solutions&amp;Grade'!G979</f>
        <v>293.1</v>
      </c>
      <c r="B978" s="10" t="n">
        <f aca="false">'Solutions&amp;Grade'!H979</f>
        <v>83.8299078415367</v>
      </c>
      <c r="C978" s="13" t="n">
        <f aca="false">L$2*A978+L$3</f>
        <v>75.2387643009734</v>
      </c>
      <c r="D978" s="10" t="n">
        <f aca="false">ABS((B978-C978)/_xlfn.STDEV.S(B:B))</f>
        <v>0.177864833473148</v>
      </c>
      <c r="E978" s="10" t="str">
        <f aca="false">IF(D978&gt;L$5,"Outlier","")</f>
        <v/>
      </c>
      <c r="F978" s="10" t="n">
        <f aca="false">'Solutions&amp;Grade'!H979</f>
        <v>83.8299078415367</v>
      </c>
    </row>
    <row r="979" customFormat="false" ht="12.75" hidden="false" customHeight="true" outlineLevel="0" collapsed="false">
      <c r="A979" s="10" t="n">
        <f aca="false">'Solutions&amp;Grade'!G980</f>
        <v>293.4</v>
      </c>
      <c r="B979" s="10" t="n">
        <f aca="false">'Solutions&amp;Grade'!H980</f>
        <v>89.2717277887497</v>
      </c>
      <c r="C979" s="13" t="n">
        <f aca="false">L$2*A979+L$3</f>
        <v>75.3122467673201</v>
      </c>
      <c r="D979" s="10" t="n">
        <f aca="false">ABS((B979-C979)/_xlfn.STDEV.S(B:B))</f>
        <v>0.28900701699664</v>
      </c>
      <c r="E979" s="10" t="str">
        <f aca="false">IF(D979&gt;L$5,"Outlier","")</f>
        <v/>
      </c>
      <c r="F979" s="10" t="n">
        <f aca="false">'Solutions&amp;Grade'!H980</f>
        <v>89.2717277887497</v>
      </c>
    </row>
    <row r="980" customFormat="false" ht="12.75" hidden="false" customHeight="true" outlineLevel="0" collapsed="false">
      <c r="A980" s="10" t="n">
        <f aca="false">'Solutions&amp;Grade'!G981</f>
        <v>293.7</v>
      </c>
      <c r="B980" s="10" t="n">
        <f aca="false">'Solutions&amp;Grade'!H981</f>
        <v>70.5249586237003</v>
      </c>
      <c r="C980" s="13" t="n">
        <f aca="false">L$2*A980+L$3</f>
        <v>75.3857292336668</v>
      </c>
      <c r="D980" s="10" t="n">
        <f aca="false">ABS((B980-C980)/_xlfn.STDEV.S(B:B))</f>
        <v>0.100633885467147</v>
      </c>
      <c r="E980" s="10" t="str">
        <f aca="false">IF(D980&gt;L$5,"Outlier","")</f>
        <v/>
      </c>
      <c r="F980" s="10" t="n">
        <f aca="false">'Solutions&amp;Grade'!H981</f>
        <v>70.5249586237003</v>
      </c>
    </row>
    <row r="981" customFormat="false" ht="12.75" hidden="false" customHeight="true" outlineLevel="0" collapsed="false">
      <c r="A981" s="10" t="n">
        <f aca="false">'Solutions&amp;Grade'!G982</f>
        <v>294</v>
      </c>
      <c r="B981" s="10" t="n">
        <f aca="false">'Solutions&amp;Grade'!H982</f>
        <v>98.8666473058743</v>
      </c>
      <c r="C981" s="13" t="n">
        <f aca="false">L$2*A981+L$3</f>
        <v>75.4592117000136</v>
      </c>
      <c r="D981" s="10" t="n">
        <f aca="false">ABS((B981-C981)/_xlfn.STDEV.S(B:B))</f>
        <v>0.484610647745838</v>
      </c>
      <c r="E981" s="10" t="str">
        <f aca="false">IF(D981&gt;L$5,"Outlier","")</f>
        <v/>
      </c>
      <c r="F981" s="10" t="n">
        <f aca="false">'Solutions&amp;Grade'!H982</f>
        <v>98.8666473058743</v>
      </c>
    </row>
    <row r="982" customFormat="false" ht="12.75" hidden="false" customHeight="true" outlineLevel="0" collapsed="false">
      <c r="A982" s="10" t="n">
        <f aca="false">'Solutions&amp;Grade'!G983</f>
        <v>294.3</v>
      </c>
      <c r="B982" s="10" t="n">
        <f aca="false">'Solutions&amp;Grade'!H983</f>
        <v>44.7196110034997</v>
      </c>
      <c r="C982" s="13" t="n">
        <f aca="false">L$2*A982+L$3</f>
        <v>75.5326941663603</v>
      </c>
      <c r="D982" s="10" t="n">
        <f aca="false">ABS((B982-C982)/_xlfn.STDEV.S(B:B))</f>
        <v>0.637931828246129</v>
      </c>
      <c r="E982" s="10" t="str">
        <f aca="false">IF(D982&gt;L$5,"Outlier","")</f>
        <v/>
      </c>
      <c r="F982" s="10" t="n">
        <f aca="false">'Solutions&amp;Grade'!H983</f>
        <v>44.7196110034997</v>
      </c>
    </row>
    <row r="983" customFormat="false" ht="12.75" hidden="false" customHeight="true" outlineLevel="0" collapsed="false">
      <c r="A983" s="10" t="n">
        <f aca="false">'Solutions&amp;Grade'!G984</f>
        <v>294.6</v>
      </c>
      <c r="B983" s="10" t="n">
        <f aca="false">'Solutions&amp;Grade'!H984</f>
        <v>74.8771958731325</v>
      </c>
      <c r="C983" s="13" t="n">
        <f aca="false">L$2*A983+L$3</f>
        <v>75.6061766327071</v>
      </c>
      <c r="D983" s="10" t="n">
        <f aca="false">ABS((B983-C983)/_xlfn.STDEV.S(B:B))</f>
        <v>0.0150922913573334</v>
      </c>
      <c r="E983" s="10" t="str">
        <f aca="false">IF(D983&gt;L$5,"Outlier","")</f>
        <v/>
      </c>
      <c r="F983" s="10" t="n">
        <f aca="false">'Solutions&amp;Grade'!H984</f>
        <v>74.8771958731325</v>
      </c>
    </row>
    <row r="984" customFormat="false" ht="12.75" hidden="false" customHeight="true" outlineLevel="0" collapsed="false">
      <c r="A984" s="10" t="n">
        <f aca="false">'Solutions&amp;Grade'!G985</f>
        <v>294.9</v>
      </c>
      <c r="B984" s="10" t="n">
        <f aca="false">'Solutions&amp;Grade'!H985</f>
        <v>72.195921920883</v>
      </c>
      <c r="C984" s="13" t="n">
        <f aca="false">L$2*A984+L$3</f>
        <v>75.6796590990538</v>
      </c>
      <c r="D984" s="10" t="n">
        <f aca="false">ABS((B984-C984)/_xlfn.STDEV.S(B:B))</f>
        <v>0.0721247794468739</v>
      </c>
      <c r="E984" s="10" t="str">
        <f aca="false">IF(D984&gt;L$5,"Outlier","")</f>
        <v/>
      </c>
      <c r="F984" s="10" t="n">
        <f aca="false">'Solutions&amp;Grade'!H985</f>
        <v>72.195921920883</v>
      </c>
    </row>
    <row r="985" customFormat="false" ht="12.75" hidden="false" customHeight="true" outlineLevel="0" collapsed="false">
      <c r="A985" s="10" t="n">
        <f aca="false">'Solutions&amp;Grade'!G986</f>
        <v>295.2</v>
      </c>
      <c r="B985" s="10" t="n">
        <f aca="false">'Solutions&amp;Grade'!H986</f>
        <v>83.146709446548</v>
      </c>
      <c r="C985" s="13" t="n">
        <f aca="false">L$2*A985+L$3</f>
        <v>75.7531415654005</v>
      </c>
      <c r="D985" s="10" t="n">
        <f aca="false">ABS((B985-C985)/_xlfn.STDEV.S(B:B))</f>
        <v>0.153071091612385</v>
      </c>
      <c r="E985" s="10" t="str">
        <f aca="false">IF(D985&gt;L$5,"Outlier","")</f>
        <v/>
      </c>
      <c r="F985" s="10" t="n">
        <f aca="false">'Solutions&amp;Grade'!H986</f>
        <v>83.146709446548</v>
      </c>
    </row>
    <row r="986" customFormat="false" ht="12.75" hidden="false" customHeight="true" outlineLevel="0" collapsed="false">
      <c r="A986" s="10" t="n">
        <f aca="false">'Solutions&amp;Grade'!G987</f>
        <v>295.5</v>
      </c>
      <c r="B986" s="10" t="n">
        <f aca="false">'Solutions&amp;Grade'!H987</f>
        <v>68.2601207034978</v>
      </c>
      <c r="C986" s="13" t="n">
        <f aca="false">L$2*A986+L$3</f>
        <v>75.8266240317473</v>
      </c>
      <c r="D986" s="10" t="n">
        <f aca="false">ABS((B986-C986)/_xlfn.STDEV.S(B:B))</f>
        <v>0.156651422258144</v>
      </c>
      <c r="E986" s="10" t="str">
        <f aca="false">IF(D986&gt;L$5,"Outlier","")</f>
        <v/>
      </c>
      <c r="F986" s="10" t="n">
        <f aca="false">'Solutions&amp;Grade'!H987</f>
        <v>68.2601207034978</v>
      </c>
    </row>
    <row r="987" customFormat="false" ht="12.75" hidden="false" customHeight="true" outlineLevel="0" collapsed="false">
      <c r="A987" s="10" t="n">
        <f aca="false">'Solutions&amp;Grade'!G988</f>
        <v>295.8</v>
      </c>
      <c r="B987" s="10" t="n">
        <f aca="false">'Solutions&amp;Grade'!H988</f>
        <v>86.1919208795503</v>
      </c>
      <c r="C987" s="13" t="n">
        <f aca="false">L$2*A987+L$3</f>
        <v>75.900106498094</v>
      </c>
      <c r="D987" s="10" t="n">
        <f aca="false">ABS((B987-C987)/_xlfn.STDEV.S(B:B))</f>
        <v>0.213074294760794</v>
      </c>
      <c r="E987" s="10" t="str">
        <f aca="false">IF(D987&gt;L$5,"Outlier","")</f>
        <v/>
      </c>
      <c r="F987" s="10" t="n">
        <f aca="false">'Solutions&amp;Grade'!H988</f>
        <v>86.1919208795503</v>
      </c>
    </row>
    <row r="988" customFormat="false" ht="12.75" hidden="false" customHeight="true" outlineLevel="0" collapsed="false">
      <c r="A988" s="10" t="n">
        <f aca="false">'Solutions&amp;Grade'!G989</f>
        <v>296.1</v>
      </c>
      <c r="B988" s="10" t="n">
        <f aca="false">'Solutions&amp;Grade'!H989</f>
        <v>34.1021745665353</v>
      </c>
      <c r="C988" s="13" t="n">
        <f aca="false">L$2*A988+L$3</f>
        <v>75.9735889644408</v>
      </c>
      <c r="D988" s="10" t="n">
        <f aca="false">ABS((B988-C988)/_xlfn.STDEV.S(B:B))</f>
        <v>0.866875534555475</v>
      </c>
      <c r="E988" s="10" t="str">
        <f aca="false">IF(D988&gt;L$5,"Outlier","")</f>
        <v/>
      </c>
      <c r="F988" s="10" t="n">
        <f aca="false">'Solutions&amp;Grade'!H989</f>
        <v>34.1021745665353</v>
      </c>
    </row>
    <row r="989" customFormat="false" ht="12.75" hidden="false" customHeight="true" outlineLevel="0" collapsed="false">
      <c r="A989" s="10" t="n">
        <f aca="false">'Solutions&amp;Grade'!G990</f>
        <v>296.4</v>
      </c>
      <c r="B989" s="10" t="n">
        <f aca="false">'Solutions&amp;Grade'!H990</f>
        <v>54.440815821886</v>
      </c>
      <c r="C989" s="13" t="n">
        <f aca="false">L$2*A989+L$3</f>
        <v>76.0470714307875</v>
      </c>
      <c r="D989" s="10" t="n">
        <f aca="false">ABS((B989-C989)/_xlfn.STDEV.S(B:B))</f>
        <v>0.447320317453752</v>
      </c>
      <c r="E989" s="10" t="str">
        <f aca="false">IF(D989&gt;L$5,"Outlier","")</f>
        <v/>
      </c>
      <c r="F989" s="10" t="n">
        <f aca="false">'Solutions&amp;Grade'!H990</f>
        <v>54.440815821886</v>
      </c>
    </row>
    <row r="990" customFormat="false" ht="12.75" hidden="false" customHeight="true" outlineLevel="0" collapsed="false">
      <c r="A990" s="10" t="n">
        <f aca="false">'Solutions&amp;Grade'!G991</f>
        <v>296.7</v>
      </c>
      <c r="B990" s="10" t="n">
        <f aca="false">'Solutions&amp;Grade'!H991</f>
        <v>66.4929409783396</v>
      </c>
      <c r="C990" s="13" t="n">
        <f aca="false">L$2*A990+L$3</f>
        <v>76.1205538971342</v>
      </c>
      <c r="D990" s="10" t="n">
        <f aca="false">ABS((B990-C990)/_xlfn.STDEV.S(B:B))</f>
        <v>0.199323147199221</v>
      </c>
      <c r="E990" s="10" t="str">
        <f aca="false">IF(D990&gt;L$5,"Outlier","")</f>
        <v/>
      </c>
      <c r="F990" s="10" t="n">
        <f aca="false">'Solutions&amp;Grade'!H991</f>
        <v>66.4929409783396</v>
      </c>
    </row>
    <row r="991" customFormat="false" ht="12.75" hidden="false" customHeight="true" outlineLevel="0" collapsed="false">
      <c r="A991" s="10" t="n">
        <f aca="false">'Solutions&amp;Grade'!G992</f>
        <v>297</v>
      </c>
      <c r="B991" s="10" t="n">
        <f aca="false">'Solutions&amp;Grade'!H992</f>
        <v>61.6872078280242</v>
      </c>
      <c r="C991" s="13" t="n">
        <f aca="false">L$2*A991+L$3</f>
        <v>76.1940363634809</v>
      </c>
      <c r="D991" s="10" t="n">
        <f aca="false">ABS((B991-C991)/_xlfn.STDEV.S(B:B))</f>
        <v>0.300338904768589</v>
      </c>
      <c r="E991" s="10" t="str">
        <f aca="false">IF(D991&gt;L$5,"Outlier","")</f>
        <v/>
      </c>
      <c r="F991" s="10" t="n">
        <f aca="false">'Solutions&amp;Grade'!H992</f>
        <v>61.6872078280242</v>
      </c>
    </row>
    <row r="992" customFormat="false" ht="12.75" hidden="false" customHeight="true" outlineLevel="0" collapsed="false">
      <c r="A992" s="10" t="n">
        <f aca="false">'Solutions&amp;Grade'!G993</f>
        <v>297.3</v>
      </c>
      <c r="B992" s="10" t="n">
        <f aca="false">'Solutions&amp;Grade'!H993</f>
        <v>66.3116033475612</v>
      </c>
      <c r="C992" s="13" t="n">
        <f aca="false">L$2*A992+L$3</f>
        <v>76.2675188298277</v>
      </c>
      <c r="D992" s="10" t="n">
        <f aca="false">ABS((B992-C992)/_xlfn.STDEV.S(B:B))</f>
        <v>0.206120086454749</v>
      </c>
      <c r="E992" s="10" t="str">
        <f aca="false">IF(D992&gt;L$5,"Outlier","")</f>
        <v/>
      </c>
      <c r="F992" s="10" t="n">
        <f aca="false">'Solutions&amp;Grade'!H993</f>
        <v>66.3116033475612</v>
      </c>
    </row>
    <row r="993" customFormat="false" ht="12.75" hidden="false" customHeight="true" outlineLevel="0" collapsed="false">
      <c r="A993" s="10" t="n">
        <f aca="false">'Solutions&amp;Grade'!G994</f>
        <v>297.6</v>
      </c>
      <c r="B993" s="10" t="n">
        <f aca="false">'Solutions&amp;Grade'!H994</f>
        <v>80.0104199987925</v>
      </c>
      <c r="C993" s="13" t="n">
        <f aca="false">L$2*A993+L$3</f>
        <v>76.3410012961744</v>
      </c>
      <c r="D993" s="10" t="n">
        <f aca="false">ABS((B993-C993)/_xlfn.STDEV.S(B:B))</f>
        <v>0.0759689956759383</v>
      </c>
      <c r="E993" s="10" t="str">
        <f aca="false">IF(D993&gt;L$5,"Outlier","")</f>
        <v/>
      </c>
      <c r="F993" s="10" t="n">
        <f aca="false">'Solutions&amp;Grade'!H994</f>
        <v>80.0104199987925</v>
      </c>
    </row>
    <row r="994" customFormat="false" ht="12.75" hidden="false" customHeight="true" outlineLevel="0" collapsed="false">
      <c r="A994" s="10" t="n">
        <f aca="false">'Solutions&amp;Grade'!G995</f>
        <v>297.9</v>
      </c>
      <c r="B994" s="10" t="n">
        <f aca="false">'Solutions&amp;Grade'!H995</f>
        <v>100.661398546505</v>
      </c>
      <c r="C994" s="13" t="n">
        <f aca="false">L$2*A994+L$3</f>
        <v>76.4144837625211</v>
      </c>
      <c r="D994" s="10" t="n">
        <f aca="false">ABS((B994-C994)/_xlfn.STDEV.S(B:B))</f>
        <v>0.50199061858628</v>
      </c>
      <c r="E994" s="10" t="str">
        <f aca="false">IF(D994&gt;L$5,"Outlier","")</f>
        <v/>
      </c>
      <c r="F994" s="10" t="n">
        <f aca="false">'Solutions&amp;Grade'!H995</f>
        <v>100.661398546505</v>
      </c>
    </row>
    <row r="995" customFormat="false" ht="12.75" hidden="false" customHeight="true" outlineLevel="0" collapsed="false">
      <c r="A995" s="10" t="n">
        <f aca="false">'Solutions&amp;Grade'!G996</f>
        <v>298.2</v>
      </c>
      <c r="B995" s="10" t="n">
        <f aca="false">'Solutions&amp;Grade'!H996</f>
        <v>60.5390933737239</v>
      </c>
      <c r="C995" s="13" t="n">
        <f aca="false">L$2*A995+L$3</f>
        <v>76.4879662288679</v>
      </c>
      <c r="D995" s="10" t="n">
        <f aca="false">ABS((B995-C995)/_xlfn.STDEV.S(B:B))</f>
        <v>0.330193949277048</v>
      </c>
      <c r="E995" s="10" t="str">
        <f aca="false">IF(D995&gt;L$5,"Outlier","")</f>
        <v/>
      </c>
      <c r="F995" s="10" t="n">
        <f aca="false">'Solutions&amp;Grade'!H996</f>
        <v>60.5390933737239</v>
      </c>
    </row>
    <row r="996" customFormat="false" ht="12.75" hidden="false" customHeight="true" outlineLevel="0" collapsed="false">
      <c r="A996" s="10" t="n">
        <f aca="false">'Solutions&amp;Grade'!G997</f>
        <v>298.5</v>
      </c>
      <c r="B996" s="10" t="n">
        <f aca="false">'Solutions&amp;Grade'!H997</f>
        <v>75.1550797170602</v>
      </c>
      <c r="C996" s="13" t="n">
        <f aca="false">L$2*A996+L$3</f>
        <v>76.5614486952146</v>
      </c>
      <c r="D996" s="10" t="n">
        <f aca="false">ABS((B996-C996)/_xlfn.STDEV.S(B:B))</f>
        <v>0.0291164479932363</v>
      </c>
      <c r="E996" s="10" t="str">
        <f aca="false">IF(D996&gt;L$5,"Outlier","")</f>
        <v/>
      </c>
      <c r="F996" s="10" t="n">
        <f aca="false">'Solutions&amp;Grade'!H997</f>
        <v>75.1550797170602</v>
      </c>
    </row>
    <row r="997" customFormat="false" ht="12.75" hidden="false" customHeight="true" outlineLevel="0" collapsed="false">
      <c r="A997" s="10" t="n">
        <f aca="false">'Solutions&amp;Grade'!G998</f>
        <v>298.8</v>
      </c>
      <c r="B997" s="10" t="n">
        <f aca="false">'Solutions&amp;Grade'!H998</f>
        <v>86.7620923050833</v>
      </c>
      <c r="C997" s="13" t="n">
        <f aca="false">L$2*A997+L$3</f>
        <v>76.6349311615614</v>
      </c>
      <c r="D997" s="10" t="n">
        <f aca="false">ABS((B997-C997)/_xlfn.STDEV.S(B:B))</f>
        <v>0.209665432994286</v>
      </c>
      <c r="E997" s="10" t="str">
        <f aca="false">IF(D997&gt;L$5,"Outlier","")</f>
        <v/>
      </c>
      <c r="F997" s="10" t="n">
        <f aca="false">'Solutions&amp;Grade'!H998</f>
        <v>86.7620923050833</v>
      </c>
    </row>
    <row r="998" customFormat="false" ht="12.75" hidden="false" customHeight="true" outlineLevel="0" collapsed="false">
      <c r="A998" s="10" t="n">
        <f aca="false">'Solutions&amp;Grade'!G999</f>
        <v>299.1</v>
      </c>
      <c r="B998" s="10" t="n">
        <f aca="false">'Solutions&amp;Grade'!H999</f>
        <v>67.7415019943012</v>
      </c>
      <c r="C998" s="13" t="n">
        <f aca="false">L$2*A998+L$3</f>
        <v>76.7084136279081</v>
      </c>
      <c r="D998" s="10" t="n">
        <f aca="false">ABS((B998-C998)/_xlfn.STDEV.S(B:B))</f>
        <v>0.185644464785109</v>
      </c>
      <c r="E998" s="10" t="str">
        <f aca="false">IF(D998&gt;L$5,"Outlier","")</f>
        <v/>
      </c>
      <c r="F998" s="10" t="n">
        <f aca="false">'Solutions&amp;Grade'!H999</f>
        <v>67.7415019943012</v>
      </c>
    </row>
    <row r="999" customFormat="false" ht="12.75" hidden="false" customHeight="true" outlineLevel="0" collapsed="false">
      <c r="A999" s="10" t="n">
        <f aca="false">'Solutions&amp;Grade'!G1000</f>
        <v>299.4</v>
      </c>
      <c r="B999" s="10" t="n">
        <f aca="false">'Solutions&amp;Grade'!H1000</f>
        <v>78.5210979420374</v>
      </c>
      <c r="C999" s="13" t="n">
        <f aca="false">L$2*A999+L$3</f>
        <v>76.7818960942548</v>
      </c>
      <c r="D999" s="10" t="n">
        <f aca="false">ABS((B999-C999)/_xlfn.STDEV.S(B:B))</f>
        <v>0.0360071794367618</v>
      </c>
      <c r="E999" s="10" t="str">
        <f aca="false">IF(D999&gt;L$5,"Outlier","")</f>
        <v/>
      </c>
      <c r="F999" s="10" t="n">
        <f aca="false">'Solutions&amp;Grade'!H1000</f>
        <v>78.5210979420374</v>
      </c>
    </row>
    <row r="1000" customFormat="false" ht="12.75" hidden="false" customHeight="true" outlineLevel="0" collapsed="false">
      <c r="A1000" s="10" t="n">
        <f aca="false">'Solutions&amp;Grade'!G1001</f>
        <v>299.7</v>
      </c>
      <c r="B1000" s="10" t="n">
        <f aca="false">'Solutions&amp;Grade'!H1001</f>
        <v>68.9101069530935</v>
      </c>
      <c r="C1000" s="13" t="n">
        <f aca="false">L$2*A1000+L$3</f>
        <v>76.8553785606016</v>
      </c>
      <c r="D1000" s="10" t="n">
        <f aca="false">ABS((B1000-C1000)/_xlfn.STDEV.S(B:B))</f>
        <v>0.164493167259512</v>
      </c>
      <c r="E1000" s="10" t="str">
        <f aca="false">IF(D1000&gt;L$5,"Outlier","")</f>
        <v/>
      </c>
      <c r="F1000" s="10" t="n">
        <f aca="false">'Solutions&amp;Grade'!H1001</f>
        <v>68.9101069530935</v>
      </c>
    </row>
    <row r="1001" customFormat="false" ht="12.75" hidden="false" customHeight="true" outlineLevel="0" collapsed="false">
      <c r="A1001" s="10" t="n">
        <f aca="false">'Solutions&amp;Grade'!G1002</f>
        <v>300</v>
      </c>
      <c r="B1001" s="10" t="n">
        <f aca="false">'Solutions&amp;Grade'!H1002</f>
        <v>95.066738277324</v>
      </c>
      <c r="C1001" s="13" t="n">
        <f aca="false">L$2*A1001+L$3</f>
        <v>76.9288610269483</v>
      </c>
      <c r="D1001" s="10" t="n">
        <f aca="false">ABS((B1001-C1001)/_xlfn.STDEV.S(B:B))</f>
        <v>0.375513515920483</v>
      </c>
      <c r="E1001" s="10" t="str">
        <f aca="false">IF(D1001&gt;L$5,"Outlier","")</f>
        <v/>
      </c>
      <c r="F1001" s="10" t="n">
        <f aca="false">'Solutions&amp;Grade'!H1002</f>
        <v>95.066738277324</v>
      </c>
    </row>
    <row r="1002" customFormat="false" ht="12.75" hidden="false" customHeight="true" outlineLevel="0" collapsed="false">
      <c r="A1002" s="10" t="n">
        <f aca="false">'Solutions&amp;Grade'!G1003</f>
        <v>300.3</v>
      </c>
      <c r="B1002" s="10" t="n">
        <f aca="false">'Solutions&amp;Grade'!H1003</f>
        <v>79.8666703659058</v>
      </c>
      <c r="C1002" s="13" t="n">
        <f aca="false">L$2*A1002+L$3</f>
        <v>77.0023434932951</v>
      </c>
      <c r="D1002" s="10" t="n">
        <f aca="false">ABS((B1002-C1002)/_xlfn.STDEV.S(B:B))</f>
        <v>0.059300955664881</v>
      </c>
      <c r="E1002" s="10" t="str">
        <f aca="false">IF(D1002&gt;L$5,"Outlier","")</f>
        <v/>
      </c>
      <c r="F1002" s="10" t="n">
        <f aca="false">'Solutions&amp;Grade'!H1003</f>
        <v>79.8666703659058</v>
      </c>
    </row>
    <row r="1003" customFormat="false" ht="12.75" hidden="false" customHeight="true" outlineLevel="0" collapsed="false">
      <c r="A1003" s="10" t="n">
        <f aca="false">'Solutions&amp;Grade'!G1004</f>
        <v>300.6</v>
      </c>
      <c r="B1003" s="10" t="n">
        <f aca="false">'Solutions&amp;Grade'!H1004</f>
        <v>96.3052749491918</v>
      </c>
      <c r="C1003" s="13" t="n">
        <f aca="false">L$2*A1003+L$3</f>
        <v>77.0758259596418</v>
      </c>
      <c r="D1003" s="10" t="n">
        <f aca="false">ABS((B1003-C1003)/_xlfn.STDEV.S(B:B))</f>
        <v>0.398112629146277</v>
      </c>
      <c r="E1003" s="10" t="str">
        <f aca="false">IF(D1003&gt;L$5,"Outlier","")</f>
        <v/>
      </c>
      <c r="F1003" s="10" t="n">
        <f aca="false">'Solutions&amp;Grade'!H1004</f>
        <v>96.3052749491918</v>
      </c>
    </row>
    <row r="1004" customFormat="false" ht="12.75" hidden="false" customHeight="true" outlineLevel="0" collapsed="false">
      <c r="A1004" s="10" t="n">
        <f aca="false">'Solutions&amp;Grade'!G1005</f>
        <v>300.9</v>
      </c>
      <c r="B1004" s="10" t="n">
        <f aca="false">'Solutions&amp;Grade'!H1005</f>
        <v>71.7635246914334</v>
      </c>
      <c r="C1004" s="13" t="n">
        <f aca="false">L$2*A1004+L$3</f>
        <v>77.1493084259885</v>
      </c>
      <c r="D1004" s="10" t="n">
        <f aca="false">ABS((B1004-C1004)/_xlfn.STDEV.S(B:B))</f>
        <v>0.111503378164512</v>
      </c>
      <c r="E1004" s="10" t="str">
        <f aca="false">IF(D1004&gt;L$5,"Outlier","")</f>
        <v/>
      </c>
      <c r="F1004" s="10" t="n">
        <f aca="false">'Solutions&amp;Grade'!H1005</f>
        <v>71.7635246914334</v>
      </c>
    </row>
    <row r="1005" customFormat="false" ht="12.75" hidden="false" customHeight="true" outlineLevel="0" collapsed="false">
      <c r="A1005" s="10" t="n">
        <f aca="false">'Solutions&amp;Grade'!G1006</f>
        <v>301.2</v>
      </c>
      <c r="B1005" s="10" t="n">
        <f aca="false">'Solutions&amp;Grade'!H1006</f>
        <v>76.7075521624511</v>
      </c>
      <c r="C1005" s="13" t="n">
        <f aca="false">L$2*A1005+L$3</f>
        <v>77.2227908923352</v>
      </c>
      <c r="D1005" s="10" t="n">
        <f aca="false">ABS((B1005-C1005)/_xlfn.STDEV.S(B:B))</f>
        <v>0.010667130686045</v>
      </c>
      <c r="E1005" s="10" t="str">
        <f aca="false">IF(D1005&gt;L$5,"Outlier","")</f>
        <v/>
      </c>
      <c r="F1005" s="10" t="n">
        <f aca="false">'Solutions&amp;Grade'!H1006</f>
        <v>76.7075521624511</v>
      </c>
    </row>
    <row r="1006" customFormat="false" ht="12.75" hidden="false" customHeight="true" outlineLevel="0" collapsed="false">
      <c r="A1006" s="10" t="n">
        <f aca="false">'Solutions&amp;Grade'!G1007</f>
        <v>301.5</v>
      </c>
      <c r="B1006" s="10" t="n">
        <f aca="false">'Solutions&amp;Grade'!H1007</f>
        <v>77.5631848286847</v>
      </c>
      <c r="C1006" s="13" t="n">
        <f aca="false">L$2*A1006+L$3</f>
        <v>77.296273358682</v>
      </c>
      <c r="D1006" s="10" t="n">
        <f aca="false">ABS((B1006-C1006)/_xlfn.STDEV.S(B:B))</f>
        <v>0.0055259423777469</v>
      </c>
      <c r="E1006" s="10" t="str">
        <f aca="false">IF(D1006&gt;L$5,"Outlier","")</f>
        <v/>
      </c>
      <c r="F1006" s="10" t="n">
        <f aca="false">'Solutions&amp;Grade'!H1007</f>
        <v>77.5631848286847</v>
      </c>
    </row>
    <row r="1007" customFormat="false" ht="12.75" hidden="false" customHeight="true" outlineLevel="0" collapsed="false">
      <c r="A1007" s="10" t="n">
        <f aca="false">'Solutions&amp;Grade'!G1008</f>
        <v>301.8</v>
      </c>
      <c r="B1007" s="10" t="n">
        <f aca="false">'Solutions&amp;Grade'!H1008</f>
        <v>78.4061459752969</v>
      </c>
      <c r="C1007" s="13" t="n">
        <f aca="false">L$2*A1007+L$3</f>
        <v>77.3697558250287</v>
      </c>
      <c r="D1007" s="10" t="n">
        <f aca="false">ABS((B1007-C1007)/_xlfn.STDEV.S(B:B))</f>
        <v>0.0214566734475223</v>
      </c>
      <c r="E1007" s="10" t="str">
        <f aca="false">IF(D1007&gt;L$5,"Outlier","")</f>
        <v/>
      </c>
      <c r="F1007" s="10" t="n">
        <f aca="false">'Solutions&amp;Grade'!H1008</f>
        <v>78.4061459752969</v>
      </c>
    </row>
    <row r="1008" customFormat="false" ht="12.75" hidden="false" customHeight="true" outlineLevel="0" collapsed="false">
      <c r="A1008" s="10" t="n">
        <f aca="false">'Solutions&amp;Grade'!G1009</f>
        <v>302.1</v>
      </c>
      <c r="B1008" s="10" t="n">
        <f aca="false">'Solutions&amp;Grade'!H1009</f>
        <v>88.3217275690779</v>
      </c>
      <c r="C1008" s="13" t="n">
        <f aca="false">L$2*A1008+L$3</f>
        <v>77.4432382913755</v>
      </c>
      <c r="D1008" s="10" t="n">
        <f aca="false">ABS((B1008-C1008)/_xlfn.STDEV.S(B:B))</f>
        <v>0.225220388261735</v>
      </c>
      <c r="E1008" s="10" t="str">
        <f aca="false">IF(D1008&gt;L$5,"Outlier","")</f>
        <v/>
      </c>
      <c r="F1008" s="10" t="n">
        <f aca="false">'Solutions&amp;Grade'!H1009</f>
        <v>88.3217275690779</v>
      </c>
    </row>
    <row r="1009" customFormat="false" ht="12.75" hidden="false" customHeight="true" outlineLevel="0" collapsed="false">
      <c r="A1009" s="10" t="n">
        <f aca="false">'Solutions&amp;Grade'!G1010</f>
        <v>302.4</v>
      </c>
      <c r="B1009" s="10" t="n">
        <f aca="false">'Solutions&amp;Grade'!H1010</f>
        <v>68.0638258674443</v>
      </c>
      <c r="C1009" s="13" t="n">
        <f aca="false">L$2*A1009+L$3</f>
        <v>77.5167207577222</v>
      </c>
      <c r="D1009" s="10" t="n">
        <f aca="false">ABS((B1009-C1009)/_xlfn.STDEV.S(B:B))</f>
        <v>0.195705911274788</v>
      </c>
      <c r="E1009" s="10" t="str">
        <f aca="false">IF(D1009&gt;L$5,"Outlier","")</f>
        <v/>
      </c>
      <c r="F1009" s="10" t="n">
        <f aca="false">'Solutions&amp;Grade'!H1010</f>
        <v>68.0638258674443</v>
      </c>
    </row>
    <row r="1010" customFormat="false" ht="12.75" hidden="false" customHeight="true" outlineLevel="0" collapsed="false">
      <c r="A1010" s="10" t="n">
        <f aca="false">'Solutions&amp;Grade'!G1011</f>
        <v>302.7</v>
      </c>
      <c r="B1010" s="10" t="n">
        <f aca="false">'Solutions&amp;Grade'!H1011</f>
        <v>87.2285269186722</v>
      </c>
      <c r="C1010" s="13" t="n">
        <f aca="false">L$2*A1010+L$3</f>
        <v>77.5902032240689</v>
      </c>
      <c r="D1010" s="10" t="n">
        <f aca="false">ABS((B1010-C1010)/_xlfn.STDEV.S(B:B))</f>
        <v>0.1995448953689</v>
      </c>
      <c r="E1010" s="10" t="str">
        <f aca="false">IF(D1010&gt;L$5,"Outlier","")</f>
        <v/>
      </c>
      <c r="F1010" s="10" t="n">
        <f aca="false">'Solutions&amp;Grade'!H1011</f>
        <v>87.2285269186722</v>
      </c>
    </row>
    <row r="1011" customFormat="false" ht="12.75" hidden="false" customHeight="true" outlineLevel="0" collapsed="false">
      <c r="A1011" s="10" t="n">
        <f aca="false">'Solutions&amp;Grade'!G1012</f>
        <v>303</v>
      </c>
      <c r="B1011" s="10" t="n">
        <f aca="false">'Solutions&amp;Grade'!H1012</f>
        <v>70.0887432612129</v>
      </c>
      <c r="C1011" s="13" t="n">
        <f aca="false">L$2*A1011+L$3</f>
        <v>77.6636856904157</v>
      </c>
      <c r="D1011" s="10" t="n">
        <f aca="false">ABS((B1011-C1011)/_xlfn.STDEV.S(B:B))</f>
        <v>0.156826139311658</v>
      </c>
      <c r="E1011" s="10" t="str">
        <f aca="false">IF(D1011&gt;L$5,"Outlier","")</f>
        <v/>
      </c>
      <c r="F1011" s="10" t="n">
        <f aca="false">'Solutions&amp;Grade'!H1012</f>
        <v>70.0887432612129</v>
      </c>
    </row>
    <row r="1012" customFormat="false" ht="12.75" hidden="false" customHeight="true" outlineLevel="0" collapsed="false">
      <c r="A1012" s="10" t="n">
        <f aca="false">'Solutions&amp;Grade'!G1013</f>
        <v>303.3</v>
      </c>
      <c r="B1012" s="10" t="n">
        <f aca="false">'Solutions&amp;Grade'!H1013</f>
        <v>70.0356767445471</v>
      </c>
      <c r="C1012" s="13" t="n">
        <f aca="false">L$2*A1012+L$3</f>
        <v>77.7371681567624</v>
      </c>
      <c r="D1012" s="10" t="n">
        <f aca="false">ABS((B1012-C1012)/_xlfn.STDEV.S(B:B))</f>
        <v>0.159446118093697</v>
      </c>
      <c r="E1012" s="10" t="str">
        <f aca="false">IF(D1012&gt;L$5,"Outlier","")</f>
        <v/>
      </c>
      <c r="F1012" s="10" t="n">
        <f aca="false">'Solutions&amp;Grade'!H1013</f>
        <v>70.0356767445471</v>
      </c>
    </row>
    <row r="1013" customFormat="false" ht="12.75" hidden="false" customHeight="true" outlineLevel="0" collapsed="false">
      <c r="A1013" s="10" t="n">
        <f aca="false">'Solutions&amp;Grade'!G1014</f>
        <v>303.6</v>
      </c>
      <c r="B1013" s="10" t="n">
        <f aca="false">'Solutions&amp;Grade'!H1014</f>
        <v>67.1190077696456</v>
      </c>
      <c r="C1013" s="13" t="n">
        <f aca="false">L$2*A1013+L$3</f>
        <v>77.8106506231092</v>
      </c>
      <c r="D1013" s="10" t="n">
        <f aca="false">ABS((B1013-C1013)/_xlfn.STDEV.S(B:B))</f>
        <v>0.221352054788387</v>
      </c>
      <c r="E1013" s="10" t="str">
        <f aca="false">IF(D1013&gt;L$5,"Outlier","")</f>
        <v/>
      </c>
      <c r="F1013" s="10" t="n">
        <f aca="false">'Solutions&amp;Grade'!H1014</f>
        <v>67.1190077696456</v>
      </c>
    </row>
    <row r="1014" customFormat="false" ht="12.75" hidden="false" customHeight="true" outlineLevel="0" collapsed="false">
      <c r="A1014" s="10" t="n">
        <f aca="false">'Solutions&amp;Grade'!G1015</f>
        <v>303.9</v>
      </c>
      <c r="B1014" s="10" t="n">
        <f aca="false">'Solutions&amp;Grade'!H1015</f>
        <v>60.6892173557513</v>
      </c>
      <c r="C1014" s="13" t="n">
        <f aca="false">L$2*A1014+L$3</f>
        <v>77.8841330894559</v>
      </c>
      <c r="D1014" s="10" t="n">
        <f aca="false">ABS((B1014-C1014)/_xlfn.STDEV.S(B:B))</f>
        <v>0.355991121451993</v>
      </c>
      <c r="E1014" s="10" t="str">
        <f aca="false">IF(D1014&gt;L$5,"Outlier","")</f>
        <v/>
      </c>
      <c r="F1014" s="10" t="n">
        <f aca="false">'Solutions&amp;Grade'!H1015</f>
        <v>60.6892173557513</v>
      </c>
    </row>
    <row r="1015" customFormat="false" ht="12.75" hidden="false" customHeight="true" outlineLevel="0" collapsed="false">
      <c r="A1015" s="10" t="n">
        <f aca="false">'Solutions&amp;Grade'!G1016</f>
        <v>304.2</v>
      </c>
      <c r="B1015" s="10" t="n">
        <f aca="false">'Solutions&amp;Grade'!H1016</f>
        <v>83.6242747977383</v>
      </c>
      <c r="C1015" s="13" t="n">
        <f aca="false">L$2*A1015+L$3</f>
        <v>77.9576155558026</v>
      </c>
      <c r="D1015" s="10" t="n">
        <f aca="false">ABS((B1015-C1015)/_xlfn.STDEV.S(B:B))</f>
        <v>0.117318421890769</v>
      </c>
      <c r="E1015" s="10" t="str">
        <f aca="false">IF(D1015&gt;L$5,"Outlier","")</f>
        <v/>
      </c>
      <c r="F1015" s="10" t="n">
        <f aca="false">'Solutions&amp;Grade'!H1016</f>
        <v>83.6242747977383</v>
      </c>
    </row>
    <row r="1016" customFormat="false" ht="12.75" hidden="false" customHeight="true" outlineLevel="0" collapsed="false">
      <c r="A1016" s="10" t="n">
        <f aca="false">'Solutions&amp;Grade'!G1017</f>
        <v>304.5</v>
      </c>
      <c r="B1016" s="10" t="n">
        <f aca="false">'Solutions&amp;Grade'!H1017</f>
        <v>71.7047468751792</v>
      </c>
      <c r="C1016" s="13" t="n">
        <f aca="false">L$2*A1016+L$3</f>
        <v>78.0310980221494</v>
      </c>
      <c r="D1016" s="10" t="n">
        <f aca="false">ABS((B1016-C1016)/_xlfn.STDEV.S(B:B))</f>
        <v>0.130976206826912</v>
      </c>
      <c r="E1016" s="10" t="str">
        <f aca="false">IF(D1016&gt;L$5,"Outlier","")</f>
        <v/>
      </c>
      <c r="F1016" s="10" t="n">
        <f aca="false">'Solutions&amp;Grade'!H1017</f>
        <v>71.7047468751792</v>
      </c>
    </row>
    <row r="1017" customFormat="false" ht="12.75" hidden="false" customHeight="true" outlineLevel="0" collapsed="false">
      <c r="A1017" s="10" t="n">
        <f aca="false">'Solutions&amp;Grade'!G1018</f>
        <v>304.8</v>
      </c>
      <c r="B1017" s="10" t="n">
        <f aca="false">'Solutions&amp;Grade'!H1018</f>
        <v>66.3483265445661</v>
      </c>
      <c r="C1017" s="13" t="n">
        <f aca="false">L$2*A1017+L$3</f>
        <v>78.1045804884961</v>
      </c>
      <c r="D1017" s="10" t="n">
        <f aca="false">ABS((B1017-C1017)/_xlfn.STDEV.S(B:B))</f>
        <v>0.243392994207619</v>
      </c>
      <c r="E1017" s="10" t="str">
        <f aca="false">IF(D1017&gt;L$5,"Outlier","")</f>
        <v/>
      </c>
      <c r="F1017" s="10" t="n">
        <f aca="false">'Solutions&amp;Grade'!H1018</f>
        <v>66.3483265445661</v>
      </c>
    </row>
    <row r="1018" customFormat="false" ht="12.75" hidden="false" customHeight="true" outlineLevel="0" collapsed="false">
      <c r="A1018" s="10" t="n">
        <f aca="false">'Solutions&amp;Grade'!G1019</f>
        <v>305.1</v>
      </c>
      <c r="B1018" s="10" t="n">
        <f aca="false">'Solutions&amp;Grade'!H1019</f>
        <v>85.0649632988827</v>
      </c>
      <c r="C1018" s="13" t="n">
        <f aca="false">L$2*A1018+L$3</f>
        <v>78.1780629548428</v>
      </c>
      <c r="D1018" s="10" t="n">
        <f aca="false">ABS((B1018-C1018)/_xlfn.STDEV.S(B:B))</f>
        <v>0.142581412713598</v>
      </c>
      <c r="E1018" s="10" t="str">
        <f aca="false">IF(D1018&gt;L$5,"Outlier","")</f>
        <v/>
      </c>
      <c r="F1018" s="10" t="n">
        <f aca="false">'Solutions&amp;Grade'!H1019</f>
        <v>85.0649632988827</v>
      </c>
    </row>
    <row r="1019" customFormat="false" ht="12.75" hidden="false" customHeight="true" outlineLevel="0" collapsed="false">
      <c r="A1019" s="10" t="n">
        <f aca="false">'Solutions&amp;Grade'!G1020</f>
        <v>305.4</v>
      </c>
      <c r="B1019" s="10" t="n">
        <f aca="false">'Solutions&amp;Grade'!H1020</f>
        <v>82.1867811110861</v>
      </c>
      <c r="C1019" s="13" t="n">
        <f aca="false">L$2*A1019+L$3</f>
        <v>78.2515454211895</v>
      </c>
      <c r="D1019" s="10" t="n">
        <f aca="false">ABS((B1019-C1019)/_xlfn.STDEV.S(B:B))</f>
        <v>0.0814722786735265</v>
      </c>
      <c r="E1019" s="10" t="str">
        <f aca="false">IF(D1019&gt;L$5,"Outlier","")</f>
        <v/>
      </c>
      <c r="F1019" s="10" t="n">
        <f aca="false">'Solutions&amp;Grade'!H1020</f>
        <v>82.1867811110861</v>
      </c>
    </row>
    <row r="1020" customFormat="false" ht="12.75" hidden="false" customHeight="true" outlineLevel="0" collapsed="false">
      <c r="A1020" s="10" t="n">
        <f aca="false">'Solutions&amp;Grade'!G1021</f>
        <v>305.7</v>
      </c>
      <c r="B1020" s="10" t="n">
        <f aca="false">'Solutions&amp;Grade'!H1021</f>
        <v>71.0772592730253</v>
      </c>
      <c r="C1020" s="13" t="n">
        <f aca="false">L$2*A1020+L$3</f>
        <v>78.3250278875363</v>
      </c>
      <c r="D1020" s="10" t="n">
        <f aca="false">ABS((B1020-C1020)/_xlfn.STDEV.S(B:B))</f>
        <v>0.150052568855971</v>
      </c>
      <c r="E1020" s="10" t="str">
        <f aca="false">IF(D1020&gt;L$5,"Outlier","")</f>
        <v/>
      </c>
      <c r="F1020" s="10" t="n">
        <f aca="false">'Solutions&amp;Grade'!H1021</f>
        <v>71.0772592730253</v>
      </c>
    </row>
    <row r="1021" customFormat="false" ht="12.75" hidden="false" customHeight="true" outlineLevel="0" collapsed="false">
      <c r="A1021" s="10" t="n">
        <f aca="false">'Solutions&amp;Grade'!G1022</f>
        <v>306</v>
      </c>
      <c r="B1021" s="10" t="n">
        <f aca="false">'Solutions&amp;Grade'!H1022</f>
        <v>66.6108621260423</v>
      </c>
      <c r="C1021" s="13" t="n">
        <f aca="false">L$2*A1021+L$3</f>
        <v>78.398510353883</v>
      </c>
      <c r="D1021" s="10" t="n">
        <f aca="false">ABS((B1021-C1021)/_xlfn.STDEV.S(B:B))</f>
        <v>0.24404295879655</v>
      </c>
      <c r="E1021" s="10" t="str">
        <f aca="false">IF(D1021&gt;L$5,"Outlier","")</f>
        <v/>
      </c>
      <c r="F1021" s="10" t="n">
        <f aca="false">'Solutions&amp;Grade'!H1022</f>
        <v>66.6108621260423</v>
      </c>
    </row>
    <row r="1022" customFormat="false" ht="12.75" hidden="false" customHeight="true" outlineLevel="0" collapsed="false">
      <c r="A1022" s="10" t="n">
        <f aca="false">'Solutions&amp;Grade'!G1023</f>
        <v>306.3</v>
      </c>
      <c r="B1022" s="10" t="n">
        <f aca="false">'Solutions&amp;Grade'!H1023</f>
        <v>83.1671205842647</v>
      </c>
      <c r="C1022" s="13" t="n">
        <f aca="false">L$2*A1022+L$3</f>
        <v>78.4719928202298</v>
      </c>
      <c r="D1022" s="10" t="n">
        <f aca="false">ABS((B1022-C1022)/_xlfn.STDEV.S(B:B))</f>
        <v>0.097204535571113</v>
      </c>
      <c r="E1022" s="10" t="str">
        <f aca="false">IF(D1022&gt;L$5,"Outlier","")</f>
        <v/>
      </c>
      <c r="F1022" s="10" t="n">
        <f aca="false">'Solutions&amp;Grade'!H1023</f>
        <v>83.1671205842647</v>
      </c>
    </row>
    <row r="1023" customFormat="false" ht="12.75" hidden="false" customHeight="true" outlineLevel="0" collapsed="false">
      <c r="A1023" s="10" t="n">
        <f aca="false">'Solutions&amp;Grade'!G1024</f>
        <v>306.6</v>
      </c>
      <c r="B1023" s="10" t="n">
        <f aca="false">'Solutions&amp;Grade'!H1024</f>
        <v>71.9236883303477</v>
      </c>
      <c r="C1023" s="13" t="n">
        <f aca="false">L$2*A1023+L$3</f>
        <v>78.5454752865765</v>
      </c>
      <c r="D1023" s="10" t="n">
        <f aca="false">ABS((B1023-C1023)/_xlfn.STDEV.S(B:B))</f>
        <v>0.137092696531418</v>
      </c>
      <c r="E1023" s="10" t="str">
        <f aca="false">IF(D1023&gt;L$5,"Outlier","")</f>
        <v/>
      </c>
      <c r="F1023" s="10" t="n">
        <f aca="false">'Solutions&amp;Grade'!H1024</f>
        <v>71.9236883303477</v>
      </c>
    </row>
    <row r="1024" customFormat="false" ht="12.75" hidden="false" customHeight="true" outlineLevel="0" collapsed="false">
      <c r="A1024" s="10" t="n">
        <f aca="false">'Solutions&amp;Grade'!G1025</f>
        <v>306.9</v>
      </c>
      <c r="B1024" s="10" t="n">
        <f aca="false">'Solutions&amp;Grade'!H1025</f>
        <v>78.4026066826893</v>
      </c>
      <c r="C1024" s="13" t="n">
        <f aca="false">L$2*A1024+L$3</f>
        <v>78.6189577529233</v>
      </c>
      <c r="D1024" s="10" t="n">
        <f aca="false">ABS((B1024-C1024)/_xlfn.STDEV.S(B:B))</f>
        <v>0.00447917636310109</v>
      </c>
      <c r="E1024" s="10" t="str">
        <f aca="false">IF(D1024&gt;L$5,"Outlier","")</f>
        <v/>
      </c>
      <c r="F1024" s="10" t="n">
        <f aca="false">'Solutions&amp;Grade'!H1025</f>
        <v>78.4026066826893</v>
      </c>
    </row>
    <row r="1025" customFormat="false" ht="12.75" hidden="false" customHeight="true" outlineLevel="0" collapsed="false">
      <c r="A1025" s="10" t="n">
        <f aca="false">'Solutions&amp;Grade'!G1026</f>
        <v>307.2</v>
      </c>
      <c r="B1025" s="10" t="n">
        <f aca="false">'Solutions&amp;Grade'!H1026</f>
        <v>74.9174183379088</v>
      </c>
      <c r="C1025" s="13" t="n">
        <f aca="false">L$2*A1025+L$3</f>
        <v>78.69244021927</v>
      </c>
      <c r="D1025" s="10" t="n">
        <f aca="false">ABS((B1025-C1025)/_xlfn.STDEV.S(B:B))</f>
        <v>0.078155327648241</v>
      </c>
      <c r="E1025" s="10" t="str">
        <f aca="false">IF(D1025&gt;L$5,"Outlier","")</f>
        <v/>
      </c>
      <c r="F1025" s="10" t="n">
        <f aca="false">'Solutions&amp;Grade'!H1026</f>
        <v>74.9174183379088</v>
      </c>
    </row>
    <row r="1026" customFormat="false" ht="12.75" hidden="false" customHeight="true" outlineLevel="0" collapsed="false">
      <c r="A1026" s="10" t="n">
        <f aca="false">'Solutions&amp;Grade'!G1027</f>
        <v>307.5</v>
      </c>
      <c r="B1026" s="10" t="n">
        <f aca="false">'Solutions&amp;Grade'!H1027</f>
        <v>74.2356933970817</v>
      </c>
      <c r="C1026" s="13" t="n">
        <f aca="false">L$2*A1026+L$3</f>
        <v>78.7659226856167</v>
      </c>
      <c r="D1026" s="10" t="n">
        <f aca="false">ABS((B1026-C1026)/_xlfn.STDEV.S(B:B))</f>
        <v>0.0937905965830976</v>
      </c>
      <c r="E1026" s="10" t="str">
        <f aca="false">IF(D1026&gt;L$5,"Outlier","")</f>
        <v/>
      </c>
      <c r="F1026" s="10" t="n">
        <f aca="false">'Solutions&amp;Grade'!H1027</f>
        <v>74.2356933970817</v>
      </c>
    </row>
    <row r="1027" customFormat="false" ht="12.75" hidden="false" customHeight="true" outlineLevel="0" collapsed="false">
      <c r="A1027" s="10" t="n">
        <f aca="false">'Solutions&amp;Grade'!G1028</f>
        <v>307.8</v>
      </c>
      <c r="B1027" s="10" t="n">
        <f aca="false">'Solutions&amp;Grade'!H1028</f>
        <v>73.1368046223301</v>
      </c>
      <c r="C1027" s="13" t="n">
        <f aca="false">L$2*A1027+L$3</f>
        <v>78.8394051519635</v>
      </c>
      <c r="D1027" s="10" t="n">
        <f aca="false">ABS((B1027-C1027)/_xlfn.STDEV.S(B:B))</f>
        <v>0.118062524363389</v>
      </c>
      <c r="E1027" s="10" t="str">
        <f aca="false">IF(D1027&gt;L$5,"Outlier","")</f>
        <v/>
      </c>
      <c r="F1027" s="10" t="n">
        <f aca="false">'Solutions&amp;Grade'!H1028</f>
        <v>73.1368046223301</v>
      </c>
    </row>
    <row r="1028" customFormat="false" ht="12.75" hidden="false" customHeight="true" outlineLevel="0" collapsed="false">
      <c r="A1028" s="10" t="n">
        <f aca="false">'Solutions&amp;Grade'!G1029</f>
        <v>308.1</v>
      </c>
      <c r="B1028" s="10" t="n">
        <f aca="false">'Solutions&amp;Grade'!H1029</f>
        <v>77.4045613834056</v>
      </c>
      <c r="C1028" s="13" t="n">
        <f aca="false">L$2*A1028+L$3</f>
        <v>78.9128876183102</v>
      </c>
      <c r="D1028" s="10" t="n">
        <f aca="false">ABS((B1028-C1028)/_xlfn.STDEV.S(B:B))</f>
        <v>0.0312272974287771</v>
      </c>
      <c r="E1028" s="10" t="str">
        <f aca="false">IF(D1028&gt;L$5,"Outlier","")</f>
        <v/>
      </c>
      <c r="F1028" s="10" t="n">
        <f aca="false">'Solutions&amp;Grade'!H1029</f>
        <v>77.4045613834056</v>
      </c>
    </row>
    <row r="1029" customFormat="false" ht="12.75" hidden="false" customHeight="true" outlineLevel="0" collapsed="false">
      <c r="A1029" s="10" t="n">
        <f aca="false">'Solutions&amp;Grade'!G1030</f>
        <v>308.4</v>
      </c>
      <c r="B1029" s="10" t="n">
        <f aca="false">'Solutions&amp;Grade'!H1030</f>
        <v>69.5029198000632</v>
      </c>
      <c r="C1029" s="13" t="n">
        <f aca="false">L$2*A1029+L$3</f>
        <v>78.9863700846569</v>
      </c>
      <c r="D1029" s="10" t="n">
        <f aca="false">ABS((B1029-C1029)/_xlfn.STDEV.S(B:B))</f>
        <v>0.196338508099184</v>
      </c>
      <c r="E1029" s="10" t="str">
        <f aca="false">IF(D1029&gt;L$5,"Outlier","")</f>
        <v/>
      </c>
      <c r="F1029" s="10" t="n">
        <f aca="false">'Solutions&amp;Grade'!H1030</f>
        <v>69.5029198000632</v>
      </c>
    </row>
    <row r="1030" customFormat="false" ht="12.75" hidden="false" customHeight="true" outlineLevel="0" collapsed="false">
      <c r="A1030" s="10" t="n">
        <f aca="false">'Solutions&amp;Grade'!G1031</f>
        <v>308.7</v>
      </c>
      <c r="B1030" s="10" t="n">
        <f aca="false">'Solutions&amp;Grade'!H1031</f>
        <v>53.3734440570411</v>
      </c>
      <c r="C1030" s="13" t="n">
        <f aca="false">L$2*A1030+L$3</f>
        <v>79.0598525510037</v>
      </c>
      <c r="D1030" s="10" t="n">
        <f aca="false">ABS((B1030-C1030)/_xlfn.STDEV.S(B:B))</f>
        <v>0.53179285711275</v>
      </c>
      <c r="E1030" s="10" t="str">
        <f aca="false">IF(D1030&gt;L$5,"Outlier","")</f>
        <v/>
      </c>
      <c r="F1030" s="10" t="n">
        <f aca="false">'Solutions&amp;Grade'!H1031</f>
        <v>53.3734440570411</v>
      </c>
    </row>
    <row r="1031" customFormat="false" ht="12.75" hidden="false" customHeight="true" outlineLevel="0" collapsed="false">
      <c r="A1031" s="10" t="n">
        <f aca="false">'Solutions&amp;Grade'!G1032</f>
        <v>309</v>
      </c>
      <c r="B1031" s="10" t="n">
        <f aca="false">'Solutions&amp;Grade'!H1032</f>
        <v>77.5090903231587</v>
      </c>
      <c r="C1031" s="13" t="n">
        <f aca="false">L$2*A1031+L$3</f>
        <v>79.1333350173504</v>
      </c>
      <c r="D1031" s="10" t="n">
        <f aca="false">ABS((B1031-C1031)/_xlfn.STDEV.S(B:B))</f>
        <v>0.0336271895223283</v>
      </c>
      <c r="E1031" s="10" t="str">
        <f aca="false">IF(D1031&gt;L$5,"Outlier","")</f>
        <v/>
      </c>
      <c r="F1031" s="10" t="n">
        <f aca="false">'Solutions&amp;Grade'!H1032</f>
        <v>77.5090903231587</v>
      </c>
    </row>
    <row r="1032" customFormat="false" ht="12.75" hidden="false" customHeight="true" outlineLevel="0" collapsed="false">
      <c r="A1032" s="10" t="n">
        <f aca="false">'Solutions&amp;Grade'!G1033</f>
        <v>309.3</v>
      </c>
      <c r="B1032" s="10" t="n">
        <f aca="false">'Solutions&amp;Grade'!H1033</f>
        <v>65.6257021519337</v>
      </c>
      <c r="C1032" s="13" t="n">
        <f aca="false">L$2*A1032+L$3</f>
        <v>79.2068174836971</v>
      </c>
      <c r="D1032" s="10" t="n">
        <f aca="false">ABS((B1032-C1032)/_xlfn.STDEV.S(B:B))</f>
        <v>0.281173606919544</v>
      </c>
      <c r="E1032" s="10" t="str">
        <f aca="false">IF(D1032&gt;L$5,"Outlier","")</f>
        <v/>
      </c>
      <c r="F1032" s="10" t="n">
        <f aca="false">'Solutions&amp;Grade'!H1033</f>
        <v>65.6257021519337</v>
      </c>
    </row>
    <row r="1033" customFormat="false" ht="12.75" hidden="false" customHeight="true" outlineLevel="0" collapsed="false">
      <c r="A1033" s="10" t="n">
        <f aca="false">'Solutions&amp;Grade'!G1034</f>
        <v>309.6</v>
      </c>
      <c r="B1033" s="10" t="n">
        <f aca="false">'Solutions&amp;Grade'!H1034</f>
        <v>85.1454362860551</v>
      </c>
      <c r="C1033" s="13" t="n">
        <f aca="false">L$2*A1033+L$3</f>
        <v>79.2802999500439</v>
      </c>
      <c r="D1033" s="10" t="n">
        <f aca="false">ABS((B1033-C1033)/_xlfn.STDEV.S(B:B))</f>
        <v>0.121427548355634</v>
      </c>
      <c r="E1033" s="10" t="str">
        <f aca="false">IF(D1033&gt;L$5,"Outlier","")</f>
        <v/>
      </c>
      <c r="F1033" s="10" t="n">
        <f aca="false">'Solutions&amp;Grade'!H1034</f>
        <v>85.1454362860551</v>
      </c>
    </row>
    <row r="1034" customFormat="false" ht="12.75" hidden="false" customHeight="true" outlineLevel="0" collapsed="false">
      <c r="A1034" s="10" t="n">
        <f aca="false">'Solutions&amp;Grade'!G1035</f>
        <v>309.9</v>
      </c>
      <c r="B1034" s="10" t="n">
        <f aca="false">'Solutions&amp;Grade'!H1035</f>
        <v>92.7200245891012</v>
      </c>
      <c r="C1034" s="13" t="n">
        <f aca="false">L$2*A1034+L$3</f>
        <v>79.3537824163906</v>
      </c>
      <c r="D1034" s="10" t="n">
        <f aca="false">ABS((B1034-C1034)/_xlfn.STDEV.S(B:B))</f>
        <v>0.276725028162556</v>
      </c>
      <c r="E1034" s="10" t="str">
        <f aca="false">IF(D1034&gt;L$5,"Outlier","")</f>
        <v/>
      </c>
      <c r="F1034" s="10" t="n">
        <f aca="false">'Solutions&amp;Grade'!H1035</f>
        <v>92.7200245891012</v>
      </c>
    </row>
    <row r="1035" customFormat="false" ht="12.75" hidden="false" customHeight="true" outlineLevel="0" collapsed="false">
      <c r="A1035" s="10" t="n">
        <f aca="false">'Solutions&amp;Grade'!G1036</f>
        <v>310.2</v>
      </c>
      <c r="B1035" s="10" t="n">
        <f aca="false">'Solutions&amp;Grade'!H1036</f>
        <v>74.3792473140641</v>
      </c>
      <c r="C1035" s="13" t="n">
        <f aca="false">L$2*A1035+L$3</f>
        <v>79.4272648827374</v>
      </c>
      <c r="D1035" s="10" t="n">
        <f aca="false">ABS((B1035-C1035)/_xlfn.STDEV.S(B:B))</f>
        <v>0.104510511316951</v>
      </c>
      <c r="E1035" s="10" t="str">
        <f aca="false">IF(D1035&gt;L$5,"Outlier","")</f>
        <v/>
      </c>
      <c r="F1035" s="10" t="n">
        <f aca="false">'Solutions&amp;Grade'!H1036</f>
        <v>74.3792473140641</v>
      </c>
    </row>
    <row r="1036" customFormat="false" ht="12.75" hidden="false" customHeight="true" outlineLevel="0" collapsed="false">
      <c r="A1036" s="10" t="n">
        <f aca="false">'Solutions&amp;Grade'!G1037</f>
        <v>310.5</v>
      </c>
      <c r="B1036" s="10" t="n">
        <f aca="false">'Solutions&amp;Grade'!H1037</f>
        <v>78.9952279467054</v>
      </c>
      <c r="C1036" s="13" t="n">
        <f aca="false">L$2*A1036+L$3</f>
        <v>79.5007473490841</v>
      </c>
      <c r="D1036" s="10" t="n">
        <f aca="false">ABS((B1036-C1036)/_xlfn.STDEV.S(B:B))</f>
        <v>0.0104659087462571</v>
      </c>
      <c r="E1036" s="10" t="str">
        <f aca="false">IF(D1036&gt;L$5,"Outlier","")</f>
        <v/>
      </c>
      <c r="F1036" s="10" t="n">
        <f aca="false">'Solutions&amp;Grade'!H1037</f>
        <v>78.9952279467054</v>
      </c>
    </row>
    <row r="1037" customFormat="false" ht="12.75" hidden="false" customHeight="true" outlineLevel="0" collapsed="false">
      <c r="A1037" s="10" t="n">
        <f aca="false">'Solutions&amp;Grade'!G1038</f>
        <v>310.8</v>
      </c>
      <c r="B1037" s="10" t="n">
        <f aca="false">'Solutions&amp;Grade'!H1038</f>
        <v>75.7635099035423</v>
      </c>
      <c r="C1037" s="13" t="n">
        <f aca="false">L$2*A1037+L$3</f>
        <v>79.5742298154308</v>
      </c>
      <c r="D1037" s="10" t="n">
        <f aca="false">ABS((B1037-C1037)/_xlfn.STDEV.S(B:B))</f>
        <v>0.0788943939000254</v>
      </c>
      <c r="E1037" s="10" t="str">
        <f aca="false">IF(D1037&gt;L$5,"Outlier","")</f>
        <v/>
      </c>
      <c r="F1037" s="10" t="n">
        <f aca="false">'Solutions&amp;Grade'!H1038</f>
        <v>75.7635099035423</v>
      </c>
    </row>
    <row r="1038" customFormat="false" ht="12.75" hidden="false" customHeight="true" outlineLevel="0" collapsed="false">
      <c r="A1038" s="10" t="n">
        <f aca="false">'Solutions&amp;Grade'!G1039</f>
        <v>311.1</v>
      </c>
      <c r="B1038" s="10" t="n">
        <f aca="false">'Solutions&amp;Grade'!H1039</f>
        <v>73.5209600607732</v>
      </c>
      <c r="C1038" s="13" t="n">
        <f aca="false">L$2*A1038+L$3</f>
        <v>79.6477122817776</v>
      </c>
      <c r="D1038" s="10" t="n">
        <f aca="false">ABS((B1038-C1038)/_xlfn.STDEV.S(B:B))</f>
        <v>0.126843854764499</v>
      </c>
      <c r="E1038" s="10" t="str">
        <f aca="false">IF(D1038&gt;L$5,"Outlier","")</f>
        <v/>
      </c>
      <c r="F1038" s="10" t="n">
        <f aca="false">'Solutions&amp;Grade'!H1039</f>
        <v>73.5209600607732</v>
      </c>
    </row>
    <row r="1039" customFormat="false" ht="12.75" hidden="false" customHeight="true" outlineLevel="0" collapsed="false">
      <c r="A1039" s="10" t="n">
        <f aca="false">'Solutions&amp;Grade'!G1040</f>
        <v>311.4</v>
      </c>
      <c r="B1039" s="10" t="n">
        <f aca="false">'Solutions&amp;Grade'!H1040</f>
        <v>75.2843039735384</v>
      </c>
      <c r="C1039" s="13" t="n">
        <f aca="false">L$2*A1039+L$3</f>
        <v>79.7211947481243</v>
      </c>
      <c r="D1039" s="10" t="n">
        <f aca="false">ABS((B1039-C1039)/_xlfn.STDEV.S(B:B))</f>
        <v>0.0918581833761935</v>
      </c>
      <c r="E1039" s="10" t="str">
        <f aca="false">IF(D1039&gt;L$5,"Outlier","")</f>
        <v/>
      </c>
      <c r="F1039" s="10" t="n">
        <f aca="false">'Solutions&amp;Grade'!H1040</f>
        <v>75.2843039735384</v>
      </c>
    </row>
    <row r="1040" customFormat="false" ht="12.75" hidden="false" customHeight="true" outlineLevel="0" collapsed="false">
      <c r="A1040" s="10" t="n">
        <f aca="false">'Solutions&amp;Grade'!G1041</f>
        <v>311.7</v>
      </c>
      <c r="B1040" s="10" t="n">
        <f aca="false">'Solutions&amp;Grade'!H1041</f>
        <v>85.9878108354673</v>
      </c>
      <c r="C1040" s="13" t="n">
        <f aca="false">L$2*A1040+L$3</f>
        <v>79.794677214471</v>
      </c>
      <c r="D1040" s="10" t="n">
        <f aca="false">ABS((B1040-C1040)/_xlfn.STDEV.S(B:B))</f>
        <v>0.128218167345768</v>
      </c>
      <c r="E1040" s="10" t="str">
        <f aca="false">IF(D1040&gt;L$5,"Outlier","")</f>
        <v/>
      </c>
      <c r="F1040" s="10" t="n">
        <f aca="false">'Solutions&amp;Grade'!H1041</f>
        <v>85.9878108354673</v>
      </c>
    </row>
    <row r="1041" customFormat="false" ht="12.75" hidden="false" customHeight="true" outlineLevel="0" collapsed="false">
      <c r="A1041" s="10" t="n">
        <f aca="false">'Solutions&amp;Grade'!G1042</f>
        <v>312</v>
      </c>
      <c r="B1041" s="10" t="n">
        <f aca="false">'Solutions&amp;Grade'!H1042</f>
        <v>79.0994583730685</v>
      </c>
      <c r="C1041" s="13" t="n">
        <f aca="false">L$2*A1041+L$3</f>
        <v>79.8681596808178</v>
      </c>
      <c r="D1041" s="10" t="n">
        <f aca="false">ABS((B1041-C1041)/_xlfn.STDEV.S(B:B))</f>
        <v>0.0159146369104258</v>
      </c>
      <c r="E1041" s="10" t="str">
        <f aca="false">IF(D1041&gt;L$5,"Outlier","")</f>
        <v/>
      </c>
      <c r="F1041" s="10" t="n">
        <f aca="false">'Solutions&amp;Grade'!H1042</f>
        <v>79.0994583730685</v>
      </c>
    </row>
    <row r="1042" customFormat="false" ht="12.75" hidden="false" customHeight="true" outlineLevel="0" collapsed="false">
      <c r="A1042" s="10" t="n">
        <f aca="false">'Solutions&amp;Grade'!G1043</f>
        <v>312.3</v>
      </c>
      <c r="B1042" s="10" t="n">
        <f aca="false">'Solutions&amp;Grade'!H1043</f>
        <v>87.4145750369358</v>
      </c>
      <c r="C1042" s="13" t="n">
        <f aca="false">L$2*A1042+L$3</f>
        <v>79.9416421471645</v>
      </c>
      <c r="D1042" s="10" t="n">
        <f aca="false">ABS((B1042-C1042)/_xlfn.STDEV.S(B:B))</f>
        <v>0.154714207453229</v>
      </c>
      <c r="E1042" s="10" t="str">
        <f aca="false">IF(D1042&gt;L$5,"Outlier","")</f>
        <v/>
      </c>
      <c r="F1042" s="10" t="n">
        <f aca="false">'Solutions&amp;Grade'!H1043</f>
        <v>87.4145750369358</v>
      </c>
    </row>
    <row r="1043" customFormat="false" ht="12.75" hidden="false" customHeight="true" outlineLevel="0" collapsed="false">
      <c r="A1043" s="10" t="n">
        <f aca="false">'Solutions&amp;Grade'!G1044</f>
        <v>312.6</v>
      </c>
      <c r="B1043" s="10" t="n">
        <f aca="false">'Solutions&amp;Grade'!H1044</f>
        <v>78.0949675951844</v>
      </c>
      <c r="C1043" s="13" t="n">
        <f aca="false">L$2*A1043+L$3</f>
        <v>80.0151246135112</v>
      </c>
      <c r="D1043" s="10" t="n">
        <f aca="false">ABS((B1043-C1043)/_xlfn.STDEV.S(B:B))</f>
        <v>0.0397535446468172</v>
      </c>
      <c r="E1043" s="10" t="str">
        <f aca="false">IF(D1043&gt;L$5,"Outlier","")</f>
        <v/>
      </c>
      <c r="F1043" s="10" t="n">
        <f aca="false">'Solutions&amp;Grade'!H1044</f>
        <v>78.0949675951844</v>
      </c>
    </row>
    <row r="1044" customFormat="false" ht="12.75" hidden="false" customHeight="true" outlineLevel="0" collapsed="false">
      <c r="A1044" s="10" t="n">
        <f aca="false">'Solutions&amp;Grade'!G1045</f>
        <v>312.9</v>
      </c>
      <c r="B1044" s="10" t="n">
        <f aca="false">'Solutions&amp;Grade'!H1045</f>
        <v>90.3256642560229</v>
      </c>
      <c r="C1044" s="13" t="n">
        <f aca="false">L$2*A1044+L$3</f>
        <v>80.088607079858</v>
      </c>
      <c r="D1044" s="10" t="n">
        <f aca="false">ABS((B1044-C1044)/_xlfn.STDEV.S(B:B))</f>
        <v>0.211940641114499</v>
      </c>
      <c r="E1044" s="10" t="str">
        <f aca="false">IF(D1044&gt;L$5,"Outlier","")</f>
        <v/>
      </c>
      <c r="F1044" s="10" t="n">
        <f aca="false">'Solutions&amp;Grade'!H1045</f>
        <v>90.3256642560229</v>
      </c>
    </row>
    <row r="1045" customFormat="false" ht="12.75" hidden="false" customHeight="true" outlineLevel="0" collapsed="false">
      <c r="A1045" s="10" t="n">
        <f aca="false">'Solutions&amp;Grade'!G1046</f>
        <v>313.2</v>
      </c>
      <c r="B1045" s="10" t="n">
        <f aca="false">'Solutions&amp;Grade'!H1046</f>
        <v>75.0227888431248</v>
      </c>
      <c r="C1045" s="13" t="n">
        <f aca="false">L$2*A1045+L$3</f>
        <v>80.1620895462047</v>
      </c>
      <c r="D1045" s="10" t="n">
        <f aca="false">ABS((B1045-C1045)/_xlfn.STDEV.S(B:B))</f>
        <v>0.106400371429692</v>
      </c>
      <c r="E1045" s="10" t="str">
        <f aca="false">IF(D1045&gt;L$5,"Outlier","")</f>
        <v/>
      </c>
      <c r="F1045" s="10" t="n">
        <f aca="false">'Solutions&amp;Grade'!H1046</f>
        <v>75.0227888431248</v>
      </c>
    </row>
    <row r="1046" customFormat="false" ht="12.75" hidden="false" customHeight="true" outlineLevel="0" collapsed="false">
      <c r="A1046" s="10" t="n">
        <f aca="false">'Solutions&amp;Grade'!G1047</f>
        <v>313.5</v>
      </c>
      <c r="B1046" s="10" t="n">
        <f aca="false">'Solutions&amp;Grade'!H1047</f>
        <v>93.746421213761</v>
      </c>
      <c r="C1046" s="13" t="n">
        <f aca="false">L$2*A1046+L$3</f>
        <v>80.2355720125514</v>
      </c>
      <c r="D1046" s="10" t="n">
        <f aca="false">ABS((B1046-C1046)/_xlfn.STDEV.S(B:B))</f>
        <v>0.279718867681308</v>
      </c>
      <c r="E1046" s="10" t="str">
        <f aca="false">IF(D1046&gt;L$5,"Outlier","")</f>
        <v/>
      </c>
      <c r="F1046" s="10" t="n">
        <f aca="false">'Solutions&amp;Grade'!H1047</f>
        <v>93.746421213761</v>
      </c>
    </row>
    <row r="1047" customFormat="false" ht="12.75" hidden="false" customHeight="true" outlineLevel="0" collapsed="false">
      <c r="A1047" s="10" t="n">
        <f aca="false">'Solutions&amp;Grade'!G1048</f>
        <v>313.8</v>
      </c>
      <c r="B1047" s="10" t="n">
        <f aca="false">'Solutions&amp;Grade'!H1048</f>
        <v>85.4605957863066</v>
      </c>
      <c r="C1047" s="13" t="n">
        <f aca="false">L$2*A1047+L$3</f>
        <v>80.3090544788982</v>
      </c>
      <c r="D1047" s="10" t="n">
        <f aca="false">ABS((B1047-C1047)/_xlfn.STDEV.S(B:B))</f>
        <v>0.106653792064585</v>
      </c>
      <c r="E1047" s="10" t="str">
        <f aca="false">IF(D1047&gt;L$5,"Outlier","")</f>
        <v/>
      </c>
      <c r="F1047" s="10" t="n">
        <f aca="false">'Solutions&amp;Grade'!H1048</f>
        <v>85.4605957863066</v>
      </c>
    </row>
    <row r="1048" customFormat="false" ht="12.75" hidden="false" customHeight="true" outlineLevel="0" collapsed="false">
      <c r="A1048" s="10" t="n">
        <f aca="false">'Solutions&amp;Grade'!G1049</f>
        <v>314.1</v>
      </c>
      <c r="B1048" s="10" t="n">
        <f aca="false">'Solutions&amp;Grade'!H1049</f>
        <v>74.716509312246</v>
      </c>
      <c r="C1048" s="13" t="n">
        <f aca="false">L$2*A1048+L$3</f>
        <v>80.3825369452449</v>
      </c>
      <c r="D1048" s="10" t="n">
        <f aca="false">ABS((B1048-C1048)/_xlfn.STDEV.S(B:B))</f>
        <v>0.117305345515334</v>
      </c>
      <c r="E1048" s="10" t="str">
        <f aca="false">IF(D1048&gt;L$5,"Outlier","")</f>
        <v/>
      </c>
      <c r="F1048" s="10" t="n">
        <f aca="false">'Solutions&amp;Grade'!H1049</f>
        <v>74.716509312246</v>
      </c>
    </row>
    <row r="1049" customFormat="false" ht="12.75" hidden="false" customHeight="true" outlineLevel="0" collapsed="false">
      <c r="A1049" s="10" t="n">
        <f aca="false">'Solutions&amp;Grade'!G1050</f>
        <v>314.4</v>
      </c>
      <c r="B1049" s="10" t="n">
        <f aca="false">'Solutions&amp;Grade'!H1050</f>
        <v>80.772738399873</v>
      </c>
      <c r="C1049" s="13" t="n">
        <f aca="false">L$2*A1049+L$3</f>
        <v>80.4560194115917</v>
      </c>
      <c r="D1049" s="10" t="n">
        <f aca="false">ABS((B1049-C1049)/_xlfn.STDEV.S(B:B))</f>
        <v>0.00655712127756544</v>
      </c>
      <c r="E1049" s="10" t="str">
        <f aca="false">IF(D1049&gt;L$5,"Outlier","")</f>
        <v/>
      </c>
      <c r="F1049" s="10" t="n">
        <f aca="false">'Solutions&amp;Grade'!H1050</f>
        <v>80.772738399873</v>
      </c>
    </row>
    <row r="1050" customFormat="false" ht="12.75" hidden="false" customHeight="true" outlineLevel="0" collapsed="false">
      <c r="A1050" s="10" t="n">
        <f aca="false">'Solutions&amp;Grade'!G1051</f>
        <v>314.7</v>
      </c>
      <c r="B1050" s="10" t="n">
        <f aca="false">'Solutions&amp;Grade'!H1051</f>
        <v>66.6811258865685</v>
      </c>
      <c r="C1050" s="13" t="n">
        <f aca="false">L$2*A1050+L$3</f>
        <v>80.5295018779384</v>
      </c>
      <c r="D1050" s="10" t="n">
        <f aca="false">ABS((B1050-C1050)/_xlfn.STDEV.S(B:B))</f>
        <v>0.286706778666749</v>
      </c>
      <c r="E1050" s="10" t="str">
        <f aca="false">IF(D1050&gt;L$5,"Outlier","")</f>
        <v/>
      </c>
      <c r="F1050" s="10" t="n">
        <f aca="false">'Solutions&amp;Grade'!H1051</f>
        <v>66.6811258865685</v>
      </c>
    </row>
    <row r="1051" customFormat="false" ht="12.75" hidden="false" customHeight="true" outlineLevel="0" collapsed="false">
      <c r="A1051" s="10" t="n">
        <f aca="false">'Solutions&amp;Grade'!G1052</f>
        <v>315</v>
      </c>
      <c r="B1051" s="10" t="n">
        <f aca="false">'Solutions&amp;Grade'!H1052</f>
        <v>71.099061025576</v>
      </c>
      <c r="C1051" s="13" t="n">
        <f aca="false">L$2*A1051+L$3</f>
        <v>80.6029843442851</v>
      </c>
      <c r="D1051" s="10" t="n">
        <f aca="false">ABS((B1051-C1051)/_xlfn.STDEV.S(B:B))</f>
        <v>0.196762367016967</v>
      </c>
      <c r="E1051" s="10" t="str">
        <f aca="false">IF(D1051&gt;L$5,"Outlier","")</f>
        <v/>
      </c>
      <c r="F1051" s="10" t="n">
        <f aca="false">'Solutions&amp;Grade'!H1052</f>
        <v>71.099061025576</v>
      </c>
    </row>
    <row r="1052" customFormat="false" ht="12.75" hidden="false" customHeight="true" outlineLevel="0" collapsed="false">
      <c r="A1052" s="10" t="n">
        <f aca="false">'Solutions&amp;Grade'!G1053</f>
        <v>315.3</v>
      </c>
      <c r="B1052" s="10" t="n">
        <f aca="false">'Solutions&amp;Grade'!H1053</f>
        <v>77.4652698865634</v>
      </c>
      <c r="C1052" s="13" t="n">
        <f aca="false">L$2*A1052+L$3</f>
        <v>80.6764668106319</v>
      </c>
      <c r="D1052" s="10" t="n">
        <f aca="false">ABS((B1052-C1052)/_xlfn.STDEV.S(B:B))</f>
        <v>0.0664823027868386</v>
      </c>
      <c r="E1052" s="10" t="str">
        <f aca="false">IF(D1052&gt;L$5,"Outlier","")</f>
        <v/>
      </c>
      <c r="F1052" s="10" t="n">
        <f aca="false">'Solutions&amp;Grade'!H1053</f>
        <v>77.4652698865634</v>
      </c>
    </row>
    <row r="1053" customFormat="false" ht="12.75" hidden="false" customHeight="true" outlineLevel="0" collapsed="false">
      <c r="A1053" s="10" t="n">
        <f aca="false">'Solutions&amp;Grade'!G1054</f>
        <v>315.6</v>
      </c>
      <c r="B1053" s="10" t="n">
        <f aca="false">'Solutions&amp;Grade'!H1054</f>
        <v>75.3851428038631</v>
      </c>
      <c r="C1053" s="13" t="n">
        <f aca="false">L$2*A1053+L$3</f>
        <v>80.7499492769786</v>
      </c>
      <c r="D1053" s="10" t="n">
        <f aca="false">ABS((B1053-C1053)/_xlfn.STDEV.S(B:B))</f>
        <v>0.111069080088236</v>
      </c>
      <c r="E1053" s="10" t="str">
        <f aca="false">IF(D1053&gt;L$5,"Outlier","")</f>
        <v/>
      </c>
      <c r="F1053" s="10" t="n">
        <f aca="false">'Solutions&amp;Grade'!H1054</f>
        <v>75.3851428038631</v>
      </c>
    </row>
    <row r="1054" customFormat="false" ht="12.75" hidden="false" customHeight="true" outlineLevel="0" collapsed="false">
      <c r="A1054" s="10" t="n">
        <f aca="false">'Solutions&amp;Grade'!G1055</f>
        <v>315.9</v>
      </c>
      <c r="B1054" s="10" t="n">
        <f aca="false">'Solutions&amp;Grade'!H1055</f>
        <v>95.8460983848334</v>
      </c>
      <c r="C1054" s="13" t="n">
        <f aca="false">L$2*A1054+L$3</f>
        <v>80.8234317433253</v>
      </c>
      <c r="D1054" s="10" t="n">
        <f aca="false">ABS((B1054-C1054)/_xlfn.STDEV.S(B:B))</f>
        <v>0.311018444506079</v>
      </c>
      <c r="E1054" s="10" t="str">
        <f aca="false">IF(D1054&gt;L$5,"Outlier","")</f>
        <v/>
      </c>
      <c r="F1054" s="10" t="n">
        <f aca="false">'Solutions&amp;Grade'!H1055</f>
        <v>95.8460983848334</v>
      </c>
    </row>
    <row r="1055" customFormat="false" ht="12.75" hidden="false" customHeight="true" outlineLevel="0" collapsed="false">
      <c r="A1055" s="10" t="n">
        <f aca="false">'Solutions&amp;Grade'!G1056</f>
        <v>316.2</v>
      </c>
      <c r="B1055" s="10" t="n">
        <f aca="false">'Solutions&amp;Grade'!H1056</f>
        <v>84.7422509775086</v>
      </c>
      <c r="C1055" s="13" t="n">
        <f aca="false">L$2*A1055+L$3</f>
        <v>80.8969142096721</v>
      </c>
      <c r="D1055" s="10" t="n">
        <f aca="false">ABS((B1055-C1055)/_xlfn.STDEV.S(B:B))</f>
        <v>0.0796110762938751</v>
      </c>
      <c r="E1055" s="10" t="str">
        <f aca="false">IF(D1055&gt;L$5,"Outlier","")</f>
        <v/>
      </c>
      <c r="F1055" s="10" t="n">
        <f aca="false">'Solutions&amp;Grade'!H1056</f>
        <v>84.7422509775086</v>
      </c>
    </row>
    <row r="1056" customFormat="false" ht="12.75" hidden="false" customHeight="true" outlineLevel="0" collapsed="false">
      <c r="A1056" s="10" t="n">
        <f aca="false">'Solutions&amp;Grade'!G1057</f>
        <v>316.5</v>
      </c>
      <c r="B1056" s="10" t="n">
        <f aca="false">'Solutions&amp;Grade'!H1057</f>
        <v>64.0932921411311</v>
      </c>
      <c r="C1056" s="13" t="n">
        <f aca="false">L$2*A1056+L$3</f>
        <v>80.9703966760188</v>
      </c>
      <c r="D1056" s="10" t="n">
        <f aca="false">ABS((B1056-C1056)/_xlfn.STDEV.S(B:B))</f>
        <v>0.349411387836024</v>
      </c>
      <c r="E1056" s="10" t="str">
        <f aca="false">IF(D1056&gt;L$5,"Outlier","")</f>
        <v/>
      </c>
      <c r="F1056" s="10" t="n">
        <f aca="false">'Solutions&amp;Grade'!H1057</f>
        <v>64.0932921411311</v>
      </c>
    </row>
    <row r="1057" customFormat="false" ht="12.75" hidden="false" customHeight="true" outlineLevel="0" collapsed="false">
      <c r="A1057" s="10" t="n">
        <f aca="false">'Solutions&amp;Grade'!G1058</f>
        <v>316.8</v>
      </c>
      <c r="B1057" s="10" t="n">
        <f aca="false">'Solutions&amp;Grade'!H1058</f>
        <v>80.4284330096892</v>
      </c>
      <c r="C1057" s="13" t="n">
        <f aca="false">L$2*A1057+L$3</f>
        <v>81.0438791423655</v>
      </c>
      <c r="D1057" s="10" t="n">
        <f aca="false">ABS((B1057-C1057)/_xlfn.STDEV.S(B:B))</f>
        <v>0.0127417524085499</v>
      </c>
      <c r="E1057" s="10" t="str">
        <f aca="false">IF(D1057&gt;L$5,"Outlier","")</f>
        <v/>
      </c>
      <c r="F1057" s="10" t="n">
        <f aca="false">'Solutions&amp;Grade'!H1058</f>
        <v>80.4284330096892</v>
      </c>
    </row>
    <row r="1058" customFormat="false" ht="12.75" hidden="false" customHeight="true" outlineLevel="0" collapsed="false">
      <c r="A1058" s="10" t="n">
        <f aca="false">'Solutions&amp;Grade'!G1059</f>
        <v>317.1</v>
      </c>
      <c r="B1058" s="10" t="n">
        <f aca="false">'Solutions&amp;Grade'!H1059</f>
        <v>69.6088515193855</v>
      </c>
      <c r="C1058" s="13" t="n">
        <f aca="false">L$2*A1058+L$3</f>
        <v>81.1173616087123</v>
      </c>
      <c r="D1058" s="10" t="n">
        <f aca="false">ABS((B1058-C1058)/_xlfn.STDEV.S(B:B))</f>
        <v>0.238263884301011</v>
      </c>
      <c r="E1058" s="10" t="str">
        <f aca="false">IF(D1058&gt;L$5,"Outlier","")</f>
        <v/>
      </c>
      <c r="F1058" s="10" t="n">
        <f aca="false">'Solutions&amp;Grade'!H1059</f>
        <v>69.6088515193855</v>
      </c>
    </row>
    <row r="1059" customFormat="false" ht="12.75" hidden="false" customHeight="true" outlineLevel="0" collapsed="false">
      <c r="A1059" s="10" t="n">
        <f aca="false">'Solutions&amp;Grade'!G1060</f>
        <v>317.4</v>
      </c>
      <c r="B1059" s="10" t="n">
        <f aca="false">'Solutions&amp;Grade'!H1060</f>
        <v>76.6427802141642</v>
      </c>
      <c r="C1059" s="13" t="n">
        <f aca="false">L$2*A1059+L$3</f>
        <v>81.190844075059</v>
      </c>
      <c r="D1059" s="10" t="n">
        <f aca="false">ABS((B1059-C1059)/_xlfn.STDEV.S(B:B))</f>
        <v>0.0941598306935349</v>
      </c>
      <c r="E1059" s="10" t="str">
        <f aca="false">IF(D1059&gt;L$5,"Outlier","")</f>
        <v/>
      </c>
      <c r="F1059" s="10" t="n">
        <f aca="false">'Solutions&amp;Grade'!H1060</f>
        <v>76.6427802141642</v>
      </c>
    </row>
    <row r="1060" customFormat="false" ht="12.75" hidden="false" customHeight="true" outlineLevel="0" collapsed="false">
      <c r="A1060" s="10" t="n">
        <f aca="false">'Solutions&amp;Grade'!G1061</f>
        <v>317.7</v>
      </c>
      <c r="B1060" s="10" t="n">
        <f aca="false">'Solutions&amp;Grade'!H1061</f>
        <v>92.4471083988041</v>
      </c>
      <c r="C1060" s="13" t="n">
        <f aca="false">L$2*A1060+L$3</f>
        <v>81.2643265414058</v>
      </c>
      <c r="D1060" s="10" t="n">
        <f aca="false">ABS((B1060-C1060)/_xlfn.STDEV.S(B:B))</f>
        <v>0.231520242147215</v>
      </c>
      <c r="E1060" s="10" t="str">
        <f aca="false">IF(D1060&gt;L$5,"Outlier","")</f>
        <v/>
      </c>
      <c r="F1060" s="10" t="n">
        <f aca="false">'Solutions&amp;Grade'!H1061</f>
        <v>92.4471083988041</v>
      </c>
    </row>
    <row r="1061" customFormat="false" ht="12.75" hidden="false" customHeight="true" outlineLevel="0" collapsed="false">
      <c r="A1061" s="10" t="n">
        <f aca="false">'Solutions&amp;Grade'!G1062</f>
        <v>318</v>
      </c>
      <c r="B1061" s="10" t="n">
        <f aca="false">'Solutions&amp;Grade'!H1062</f>
        <v>91.7943770345489</v>
      </c>
      <c r="C1061" s="13" t="n">
        <f aca="false">L$2*A1061+L$3</f>
        <v>81.3378090077525</v>
      </c>
      <c r="D1061" s="10" t="n">
        <f aca="false">ABS((B1061-C1061)/_xlfn.STDEV.S(B:B))</f>
        <v>0.216485235289741</v>
      </c>
      <c r="E1061" s="10" t="str">
        <f aca="false">IF(D1061&gt;L$5,"Outlier","")</f>
        <v/>
      </c>
      <c r="F1061" s="10" t="n">
        <f aca="false">'Solutions&amp;Grade'!H1062</f>
        <v>91.7943770345489</v>
      </c>
    </row>
    <row r="1062" customFormat="false" ht="12.75" hidden="false" customHeight="true" outlineLevel="0" collapsed="false">
      <c r="A1062" s="10" t="n">
        <f aca="false">'Solutions&amp;Grade'!G1063</f>
        <v>318.3</v>
      </c>
      <c r="B1062" s="10" t="n">
        <f aca="false">'Solutions&amp;Grade'!H1063</f>
        <v>78.909584672063</v>
      </c>
      <c r="C1062" s="13" t="n">
        <f aca="false">L$2*A1062+L$3</f>
        <v>81.4112914740992</v>
      </c>
      <c r="D1062" s="10" t="n">
        <f aca="false">ABS((B1062-C1062)/_xlfn.STDEV.S(B:B))</f>
        <v>0.0517935315178824</v>
      </c>
      <c r="E1062" s="10" t="str">
        <f aca="false">IF(D1062&gt;L$5,"Outlier","")</f>
        <v/>
      </c>
      <c r="F1062" s="10" t="n">
        <f aca="false">'Solutions&amp;Grade'!H1063</f>
        <v>78.909584672063</v>
      </c>
    </row>
    <row r="1063" customFormat="false" ht="12.75" hidden="false" customHeight="true" outlineLevel="0" collapsed="false">
      <c r="A1063" s="10" t="n">
        <f aca="false">'Solutions&amp;Grade'!G1064</f>
        <v>318.6</v>
      </c>
      <c r="B1063" s="10" t="n">
        <f aca="false">'Solutions&amp;Grade'!H1064</f>
        <v>97.9864181226807</v>
      </c>
      <c r="C1063" s="13" t="n">
        <f aca="false">L$2*A1063+L$3</f>
        <v>81.484773940446</v>
      </c>
      <c r="D1063" s="10" t="n">
        <f aca="false">ABS((B1063-C1063)/_xlfn.STDEV.S(B:B))</f>
        <v>0.341638127758936</v>
      </c>
      <c r="E1063" s="10" t="str">
        <f aca="false">IF(D1063&gt;L$5,"Outlier","")</f>
        <v/>
      </c>
      <c r="F1063" s="10" t="n">
        <f aca="false">'Solutions&amp;Grade'!H1064</f>
        <v>97.9864181226807</v>
      </c>
    </row>
    <row r="1064" customFormat="false" ht="12.75" hidden="false" customHeight="true" outlineLevel="0" collapsed="false">
      <c r="A1064" s="10" t="n">
        <f aca="false">'Solutions&amp;Grade'!G1065</f>
        <v>318.9</v>
      </c>
      <c r="B1064" s="10" t="n">
        <f aca="false">'Solutions&amp;Grade'!H1065</f>
        <v>76.3852421015552</v>
      </c>
      <c r="C1064" s="13" t="n">
        <f aca="false">L$2*A1064+L$3</f>
        <v>81.5582564067927</v>
      </c>
      <c r="D1064" s="10" t="n">
        <f aca="false">ABS((B1064-C1064)/_xlfn.STDEV.S(B:B))</f>
        <v>0.107098353509171</v>
      </c>
      <c r="E1064" s="10" t="str">
        <f aca="false">IF(D1064&gt;L$5,"Outlier","")</f>
        <v/>
      </c>
      <c r="F1064" s="10" t="n">
        <f aca="false">'Solutions&amp;Grade'!H1065</f>
        <v>76.3852421015552</v>
      </c>
    </row>
    <row r="1065" customFormat="false" ht="12.75" hidden="false" customHeight="true" outlineLevel="0" collapsed="false">
      <c r="A1065" s="10" t="n">
        <f aca="false">'Solutions&amp;Grade'!G1066</f>
        <v>319.2</v>
      </c>
      <c r="B1065" s="10" t="n">
        <f aca="false">'Solutions&amp;Grade'!H1066</f>
        <v>88.4164805230276</v>
      </c>
      <c r="C1065" s="13" t="n">
        <f aca="false">L$2*A1065+L$3</f>
        <v>81.6317388731394</v>
      </c>
      <c r="D1065" s="10" t="n">
        <f aca="false">ABS((B1065-C1065)/_xlfn.STDEV.S(B:B))</f>
        <v>0.140466392863524</v>
      </c>
      <c r="E1065" s="10" t="str">
        <f aca="false">IF(D1065&gt;L$5,"Outlier","")</f>
        <v/>
      </c>
      <c r="F1065" s="10" t="n">
        <f aca="false">'Solutions&amp;Grade'!H1066</f>
        <v>88.4164805230276</v>
      </c>
    </row>
    <row r="1066" customFormat="false" ht="12.75" hidden="false" customHeight="true" outlineLevel="0" collapsed="false">
      <c r="A1066" s="10" t="n">
        <f aca="false">'Solutions&amp;Grade'!G1067</f>
        <v>319.5</v>
      </c>
      <c r="B1066" s="10" t="n">
        <f aca="false">'Solutions&amp;Grade'!H1067</f>
        <v>92.4832836283702</v>
      </c>
      <c r="C1066" s="13" t="n">
        <f aca="false">L$2*A1066+L$3</f>
        <v>81.7052213394862</v>
      </c>
      <c r="D1066" s="10" t="n">
        <f aca="false">ABS((B1066-C1066)/_xlfn.STDEV.S(B:B))</f>
        <v>0.223141220388675</v>
      </c>
      <c r="E1066" s="10" t="str">
        <f aca="false">IF(D1066&gt;L$5,"Outlier","")</f>
        <v/>
      </c>
      <c r="F1066" s="10" t="n">
        <f aca="false">'Solutions&amp;Grade'!H1067</f>
        <v>92.4832836283702</v>
      </c>
    </row>
    <row r="1067" customFormat="false" ht="12.75" hidden="false" customHeight="true" outlineLevel="0" collapsed="false">
      <c r="A1067" s="10" t="n">
        <f aca="false">'Solutions&amp;Grade'!G1068</f>
        <v>319.8</v>
      </c>
      <c r="B1067" s="10" t="n">
        <f aca="false">'Solutions&amp;Grade'!H1068</f>
        <v>72.3034154635563</v>
      </c>
      <c r="C1067" s="13" t="n">
        <f aca="false">L$2*A1067+L$3</f>
        <v>81.7787038058329</v>
      </c>
      <c r="D1067" s="10" t="n">
        <f aca="false">ABS((B1067-C1067)/_xlfn.STDEV.S(B:B))</f>
        <v>0.196169529137979</v>
      </c>
      <c r="E1067" s="10" t="str">
        <f aca="false">IF(D1067&gt;L$5,"Outlier","")</f>
        <v/>
      </c>
      <c r="F1067" s="10" t="n">
        <f aca="false">'Solutions&amp;Grade'!H1068</f>
        <v>72.3034154635563</v>
      </c>
    </row>
    <row r="1068" customFormat="false" ht="12.75" hidden="false" customHeight="true" outlineLevel="0" collapsed="false">
      <c r="A1068" s="10" t="n">
        <f aca="false">'Solutions&amp;Grade'!G1069</f>
        <v>320.1</v>
      </c>
      <c r="B1068" s="10" t="n">
        <f aca="false">'Solutions&amp;Grade'!H1069</f>
        <v>73.4592379239041</v>
      </c>
      <c r="C1068" s="13" t="n">
        <f aca="false">L$2*A1068+L$3</f>
        <v>81.8521862721797</v>
      </c>
      <c r="D1068" s="10" t="n">
        <f aca="false">ABS((B1068-C1068)/_xlfn.STDEV.S(B:B))</f>
        <v>0.173761543299379</v>
      </c>
      <c r="E1068" s="10" t="str">
        <f aca="false">IF(D1068&gt;L$5,"Outlier","")</f>
        <v/>
      </c>
      <c r="F1068" s="10" t="n">
        <f aca="false">'Solutions&amp;Grade'!H1069</f>
        <v>73.4592379239041</v>
      </c>
    </row>
    <row r="1069" customFormat="false" ht="12.75" hidden="false" customHeight="true" outlineLevel="0" collapsed="false">
      <c r="A1069" s="10" t="n">
        <f aca="false">'Solutions&amp;Grade'!G1070</f>
        <v>320.4</v>
      </c>
      <c r="B1069" s="10" t="n">
        <f aca="false">'Solutions&amp;Grade'!H1070</f>
        <v>73.0296978780264</v>
      </c>
      <c r="C1069" s="13" t="n">
        <f aca="false">L$2*A1069+L$3</f>
        <v>81.9256687385264</v>
      </c>
      <c r="D1069" s="10" t="n">
        <f aca="false">ABS((B1069-C1069)/_xlfn.STDEV.S(B:B))</f>
        <v>0.184175758234516</v>
      </c>
      <c r="E1069" s="10" t="str">
        <f aca="false">IF(D1069&gt;L$5,"Outlier","")</f>
        <v/>
      </c>
      <c r="F1069" s="10" t="n">
        <f aca="false">'Solutions&amp;Grade'!H1070</f>
        <v>73.0296978780264</v>
      </c>
    </row>
    <row r="1070" customFormat="false" ht="12.75" hidden="false" customHeight="true" outlineLevel="0" collapsed="false">
      <c r="A1070" s="10" t="n">
        <f aca="false">'Solutions&amp;Grade'!G1071</f>
        <v>320.7</v>
      </c>
      <c r="B1070" s="10" t="n">
        <f aca="false">'Solutions&amp;Grade'!H1071</f>
        <v>83.639551758373</v>
      </c>
      <c r="C1070" s="13" t="n">
        <f aca="false">L$2*A1070+L$3</f>
        <v>81.9991512048731</v>
      </c>
      <c r="D1070" s="10" t="n">
        <f aca="false">ABS((B1070-C1070)/_xlfn.STDEV.S(B:B))</f>
        <v>0.0339616687696949</v>
      </c>
      <c r="E1070" s="10" t="str">
        <f aca="false">IF(D1070&gt;L$5,"Outlier","")</f>
        <v/>
      </c>
      <c r="F1070" s="10" t="n">
        <f aca="false">'Solutions&amp;Grade'!H1071</f>
        <v>83.639551758373</v>
      </c>
    </row>
    <row r="1071" customFormat="false" ht="12.75" hidden="false" customHeight="true" outlineLevel="0" collapsed="false">
      <c r="A1071" s="10" t="n">
        <f aca="false">'Solutions&amp;Grade'!G1072</f>
        <v>321</v>
      </c>
      <c r="B1071" s="10" t="n">
        <f aca="false">'Solutions&amp;Grade'!H1072</f>
        <v>78.0503552953385</v>
      </c>
      <c r="C1071" s="13" t="n">
        <f aca="false">L$2*A1071+L$3</f>
        <v>82.0726336712199</v>
      </c>
      <c r="D1071" s="10" t="n">
        <f aca="false">ABS((B1071-C1071)/_xlfn.STDEV.S(B:B))</f>
        <v>0.0832743476035404</v>
      </c>
      <c r="E1071" s="10" t="str">
        <f aca="false">IF(D1071&gt;L$5,"Outlier","")</f>
        <v/>
      </c>
      <c r="F1071" s="10" t="n">
        <f aca="false">'Solutions&amp;Grade'!H1072</f>
        <v>78.0503552953385</v>
      </c>
    </row>
    <row r="1072" customFormat="false" ht="12.75" hidden="false" customHeight="true" outlineLevel="0" collapsed="false">
      <c r="A1072" s="10" t="n">
        <f aca="false">'Solutions&amp;Grade'!G1073</f>
        <v>321.3</v>
      </c>
      <c r="B1072" s="10" t="n">
        <f aca="false">'Solutions&amp;Grade'!H1073</f>
        <v>73.6323644579997</v>
      </c>
      <c r="C1072" s="13" t="n">
        <f aca="false">L$2*A1072+L$3</f>
        <v>82.1461161375666</v>
      </c>
      <c r="D1072" s="10" t="n">
        <f aca="false">ABS((B1072-C1072)/_xlfn.STDEV.S(B:B))</f>
        <v>0.176262568256264</v>
      </c>
      <c r="E1072" s="10" t="str">
        <f aca="false">IF(D1072&gt;L$5,"Outlier","")</f>
        <v/>
      </c>
      <c r="F1072" s="10" t="n">
        <f aca="false">'Solutions&amp;Grade'!H1073</f>
        <v>73.6323644579997</v>
      </c>
    </row>
    <row r="1073" customFormat="false" ht="12.75" hidden="false" customHeight="true" outlineLevel="0" collapsed="false">
      <c r="A1073" s="10" t="n">
        <f aca="false">'Solutions&amp;Grade'!G1074</f>
        <v>321.6</v>
      </c>
      <c r="B1073" s="10" t="n">
        <f aca="false">'Solutions&amp;Grade'!H1074</f>
        <v>102.487124471923</v>
      </c>
      <c r="C1073" s="13" t="n">
        <f aca="false">L$2*A1073+L$3</f>
        <v>82.2195986039133</v>
      </c>
      <c r="D1073" s="10" t="n">
        <f aca="false">ABS((B1073-C1073)/_xlfn.STDEV.S(B:B))</f>
        <v>0.419604223396539</v>
      </c>
      <c r="E1073" s="10" t="str">
        <f aca="false">IF(D1073&gt;L$5,"Outlier","")</f>
        <v/>
      </c>
      <c r="F1073" s="10" t="n">
        <f aca="false">'Solutions&amp;Grade'!H1074</f>
        <v>102.487124471923</v>
      </c>
    </row>
    <row r="1074" customFormat="false" ht="12.75" hidden="false" customHeight="true" outlineLevel="0" collapsed="false">
      <c r="A1074" s="10" t="n">
        <f aca="false">'Solutions&amp;Grade'!G1075</f>
        <v>321.9</v>
      </c>
      <c r="B1074" s="10" t="n">
        <f aca="false">'Solutions&amp;Grade'!H1075</f>
        <v>75.2122555039057</v>
      </c>
      <c r="C1074" s="13" t="n">
        <f aca="false">L$2*A1074+L$3</f>
        <v>82.2930810702601</v>
      </c>
      <c r="D1074" s="10" t="n">
        <f aca="false">ABS((B1074-C1074)/_xlfn.STDEV.S(B:B))</f>
        <v>0.146596300511754</v>
      </c>
      <c r="E1074" s="10" t="str">
        <f aca="false">IF(D1074&gt;L$5,"Outlier","")</f>
        <v/>
      </c>
      <c r="F1074" s="10" t="n">
        <f aca="false">'Solutions&amp;Grade'!H1075</f>
        <v>75.2122555039057</v>
      </c>
    </row>
    <row r="1075" customFormat="false" ht="12.75" hidden="false" customHeight="true" outlineLevel="0" collapsed="false">
      <c r="A1075" s="10" t="n">
        <f aca="false">'Solutions&amp;Grade'!G1076</f>
        <v>322.2</v>
      </c>
      <c r="B1075" s="10" t="n">
        <f aca="false">'Solutions&amp;Grade'!H1076</f>
        <v>76.0458300684575</v>
      </c>
      <c r="C1075" s="13" t="n">
        <f aca="false">L$2*A1075+L$3</f>
        <v>82.3665635366068</v>
      </c>
      <c r="D1075" s="10" t="n">
        <f aca="false">ABS((B1075-C1075)/_xlfn.STDEV.S(B:B))</f>
        <v>0.130859902460297</v>
      </c>
      <c r="E1075" s="10" t="str">
        <f aca="false">IF(D1075&gt;L$5,"Outlier","")</f>
        <v/>
      </c>
      <c r="F1075" s="10" t="n">
        <f aca="false">'Solutions&amp;Grade'!H1076</f>
        <v>76.0458300684575</v>
      </c>
    </row>
    <row r="1076" customFormat="false" ht="12.75" hidden="false" customHeight="true" outlineLevel="0" collapsed="false">
      <c r="A1076" s="10" t="n">
        <f aca="false">'Solutions&amp;Grade'!G1077</f>
        <v>322.5</v>
      </c>
      <c r="B1076" s="10" t="n">
        <f aca="false">'Solutions&amp;Grade'!H1077</f>
        <v>65.6967595711698</v>
      </c>
      <c r="C1076" s="13" t="n">
        <f aca="false">L$2*A1076+L$3</f>
        <v>82.4400460029536</v>
      </c>
      <c r="D1076" s="10" t="n">
        <f aca="false">ABS((B1076-C1076)/_xlfn.STDEV.S(B:B))</f>
        <v>0.346640914439566</v>
      </c>
      <c r="E1076" s="10" t="str">
        <f aca="false">IF(D1076&gt;L$5,"Outlier","")</f>
        <v/>
      </c>
      <c r="F1076" s="10" t="n">
        <f aca="false">'Solutions&amp;Grade'!H1077</f>
        <v>65.6967595711698</v>
      </c>
    </row>
    <row r="1077" customFormat="false" ht="12.75" hidden="false" customHeight="true" outlineLevel="0" collapsed="false">
      <c r="A1077" s="10" t="n">
        <f aca="false">'Solutions&amp;Grade'!G1078</f>
        <v>322.8</v>
      </c>
      <c r="B1077" s="10" t="n">
        <f aca="false">'Solutions&amp;Grade'!H1078</f>
        <v>72.4980916505134</v>
      </c>
      <c r="C1077" s="13" t="n">
        <f aca="false">L$2*A1077+L$3</f>
        <v>82.5135284693003</v>
      </c>
      <c r="D1077" s="10" t="n">
        <f aca="false">ABS((B1077-C1077)/_xlfn.STDEV.S(B:B))</f>
        <v>0.207352373234537</v>
      </c>
      <c r="E1077" s="10" t="str">
        <f aca="false">IF(D1077&gt;L$5,"Outlier","")</f>
        <v/>
      </c>
      <c r="F1077" s="10" t="n">
        <f aca="false">'Solutions&amp;Grade'!H1078</f>
        <v>72.4980916505134</v>
      </c>
    </row>
    <row r="1078" customFormat="false" ht="12.75" hidden="false" customHeight="true" outlineLevel="0" collapsed="false">
      <c r="A1078" s="10" t="n">
        <f aca="false">'Solutions&amp;Grade'!G1079</f>
        <v>323.1</v>
      </c>
      <c r="B1078" s="10" t="n">
        <f aca="false">'Solutions&amp;Grade'!H1079</f>
        <v>68.5513862370419</v>
      </c>
      <c r="C1078" s="13" t="n">
        <f aca="false">L$2*A1078+L$3</f>
        <v>82.587010935647</v>
      </c>
      <c r="D1078" s="10" t="n">
        <f aca="false">ABS((B1078-C1078)/_xlfn.STDEV.S(B:B))</f>
        <v>0.290583440716824</v>
      </c>
      <c r="E1078" s="10" t="str">
        <f aca="false">IF(D1078&gt;L$5,"Outlier","")</f>
        <v/>
      </c>
      <c r="F1078" s="10" t="n">
        <f aca="false">'Solutions&amp;Grade'!H1079</f>
        <v>68.5513862370419</v>
      </c>
    </row>
    <row r="1079" customFormat="false" ht="12.75" hidden="false" customHeight="true" outlineLevel="0" collapsed="false">
      <c r="A1079" s="10" t="n">
        <f aca="false">'Solutions&amp;Grade'!G1080</f>
        <v>323.4</v>
      </c>
      <c r="B1079" s="10" t="n">
        <f aca="false">'Solutions&amp;Grade'!H1080</f>
        <v>86.165055198383</v>
      </c>
      <c r="C1079" s="13" t="n">
        <f aca="false">L$2*A1079+L$3</f>
        <v>82.6604934019937</v>
      </c>
      <c r="D1079" s="10" t="n">
        <f aca="false">ABS((B1079-C1079)/_xlfn.STDEV.S(B:B))</f>
        <v>0.0725559173081006</v>
      </c>
      <c r="E1079" s="10" t="str">
        <f aca="false">IF(D1079&gt;L$5,"Outlier","")</f>
        <v/>
      </c>
      <c r="F1079" s="10" t="n">
        <f aca="false">'Solutions&amp;Grade'!H1080</f>
        <v>86.165055198383</v>
      </c>
    </row>
    <row r="1080" customFormat="false" ht="12.75" hidden="false" customHeight="true" outlineLevel="0" collapsed="false">
      <c r="A1080" s="10" t="n">
        <f aca="false">'Solutions&amp;Grade'!G1081</f>
        <v>323.7</v>
      </c>
      <c r="B1080" s="10" t="n">
        <f aca="false">'Solutions&amp;Grade'!H1081</f>
        <v>101.530954181152</v>
      </c>
      <c r="C1080" s="13" t="n">
        <f aca="false">L$2*A1080+L$3</f>
        <v>82.7339758683405</v>
      </c>
      <c r="D1080" s="10" t="n">
        <f aca="false">ABS((B1080-C1080)/_xlfn.STDEV.S(B:B))</f>
        <v>0.389159068478023</v>
      </c>
      <c r="E1080" s="10" t="str">
        <f aca="false">IF(D1080&gt;L$5,"Outlier","")</f>
        <v/>
      </c>
      <c r="F1080" s="10" t="n">
        <f aca="false">'Solutions&amp;Grade'!H1081</f>
        <v>101.530954181152</v>
      </c>
    </row>
    <row r="1081" customFormat="false" ht="12.75" hidden="false" customHeight="true" outlineLevel="0" collapsed="false">
      <c r="A1081" s="10" t="n">
        <f aca="false">'Solutions&amp;Grade'!G1082</f>
        <v>324</v>
      </c>
      <c r="B1081" s="10" t="n">
        <f aca="false">'Solutions&amp;Grade'!H1082</f>
        <v>92.0015438438437</v>
      </c>
      <c r="C1081" s="13" t="n">
        <f aca="false">L$2*A1081+L$3</f>
        <v>82.8074583346872</v>
      </c>
      <c r="D1081" s="10" t="n">
        <f aca="false">ABS((B1081-C1081)/_xlfn.STDEV.S(B:B))</f>
        <v>0.190347708695923</v>
      </c>
      <c r="E1081" s="10" t="str">
        <f aca="false">IF(D1081&gt;L$5,"Outlier","")</f>
        <v/>
      </c>
      <c r="F1081" s="10" t="n">
        <f aca="false">'Solutions&amp;Grade'!H1082</f>
        <v>92.0015438438437</v>
      </c>
    </row>
    <row r="1082" customFormat="false" ht="12.75" hidden="false" customHeight="true" outlineLevel="0" collapsed="false">
      <c r="A1082" s="10" t="n">
        <f aca="false">'Solutions&amp;Grade'!G1083</f>
        <v>324.3</v>
      </c>
      <c r="B1082" s="10" t="n">
        <f aca="false">'Solutions&amp;Grade'!H1083</f>
        <v>90.8790107324086</v>
      </c>
      <c r="C1082" s="13" t="n">
        <f aca="false">L$2*A1082+L$3</f>
        <v>82.880940801034</v>
      </c>
      <c r="D1082" s="10" t="n">
        <f aca="false">ABS((B1082-C1082)/_xlfn.STDEV.S(B:B))</f>
        <v>0.165586265639006</v>
      </c>
      <c r="E1082" s="10" t="str">
        <f aca="false">IF(D1082&gt;L$5,"Outlier","")</f>
        <v/>
      </c>
      <c r="F1082" s="10" t="n">
        <f aca="false">'Solutions&amp;Grade'!H1083</f>
        <v>90.8790107324086</v>
      </c>
    </row>
    <row r="1083" customFormat="false" ht="12.75" hidden="false" customHeight="true" outlineLevel="0" collapsed="false">
      <c r="A1083" s="10" t="n">
        <f aca="false">'Solutions&amp;Grade'!G1084</f>
        <v>324.6</v>
      </c>
      <c r="B1083" s="10" t="n">
        <f aca="false">'Solutions&amp;Grade'!H1084</f>
        <v>102.705058168999</v>
      </c>
      <c r="C1083" s="13" t="n">
        <f aca="false">L$2*A1083+L$3</f>
        <v>82.9544232673807</v>
      </c>
      <c r="D1083" s="10" t="n">
        <f aca="false">ABS((B1083-C1083)/_xlfn.STDEV.S(B:B))</f>
        <v>0.408902885998684</v>
      </c>
      <c r="E1083" s="10" t="str">
        <f aca="false">IF(D1083&gt;L$5,"Outlier","")</f>
        <v/>
      </c>
      <c r="F1083" s="10" t="n">
        <f aca="false">'Solutions&amp;Grade'!H1084</f>
        <v>102.705058168999</v>
      </c>
    </row>
    <row r="1084" customFormat="false" ht="12.75" hidden="false" customHeight="true" outlineLevel="0" collapsed="false">
      <c r="A1084" s="10" t="n">
        <f aca="false">'Solutions&amp;Grade'!G1085</f>
        <v>324.9</v>
      </c>
      <c r="B1084" s="10" t="n">
        <f aca="false">'Solutions&amp;Grade'!H1085</f>
        <v>81.9126328650463</v>
      </c>
      <c r="C1084" s="13" t="n">
        <f aca="false">L$2*A1084+L$3</f>
        <v>83.0279057337274</v>
      </c>
      <c r="D1084" s="10" t="n">
        <f aca="false">ABS((B1084-C1084)/_xlfn.STDEV.S(B:B))</f>
        <v>0.0230898043000319</v>
      </c>
      <c r="E1084" s="10" t="str">
        <f aca="false">IF(D1084&gt;L$5,"Outlier","")</f>
        <v/>
      </c>
      <c r="F1084" s="10" t="n">
        <f aca="false">'Solutions&amp;Grade'!H1085</f>
        <v>81.9126328650463</v>
      </c>
    </row>
    <row r="1085" customFormat="false" ht="12.75" hidden="false" customHeight="true" outlineLevel="0" collapsed="false">
      <c r="A1085" s="10" t="n">
        <f aca="false">'Solutions&amp;Grade'!G1086</f>
        <v>325.2</v>
      </c>
      <c r="B1085" s="10" t="n">
        <f aca="false">'Solutions&amp;Grade'!H1086</f>
        <v>61.8126676066713</v>
      </c>
      <c r="C1085" s="13" t="n">
        <f aca="false">L$2*A1085+L$3</f>
        <v>83.1013882000742</v>
      </c>
      <c r="D1085" s="10" t="n">
        <f aca="false">ABS((B1085-C1085)/_xlfn.STDEV.S(B:B))</f>
        <v>0.440746301737813</v>
      </c>
      <c r="E1085" s="10" t="str">
        <f aca="false">IF(D1085&gt;L$5,"Outlier","")</f>
        <v/>
      </c>
      <c r="F1085" s="10" t="n">
        <f aca="false">'Solutions&amp;Grade'!H1086</f>
        <v>61.8126676066713</v>
      </c>
    </row>
    <row r="1086" customFormat="false" ht="12.75" hidden="false" customHeight="true" outlineLevel="0" collapsed="false">
      <c r="A1086" s="10" t="n">
        <f aca="false">'Solutions&amp;Grade'!G1087</f>
        <v>325.5</v>
      </c>
      <c r="B1086" s="10" t="n">
        <f aca="false">'Solutions&amp;Grade'!H1087</f>
        <v>85.4605054333395</v>
      </c>
      <c r="C1086" s="13" t="n">
        <f aca="false">L$2*A1086+L$3</f>
        <v>83.1748706664209</v>
      </c>
      <c r="D1086" s="10" t="n">
        <f aca="false">ABS((B1086-C1086)/_xlfn.STDEV.S(B:B))</f>
        <v>0.0473201320963798</v>
      </c>
      <c r="E1086" s="10" t="str">
        <f aca="false">IF(D1086&gt;L$5,"Outlier","")</f>
        <v/>
      </c>
      <c r="F1086" s="10" t="n">
        <f aca="false">'Solutions&amp;Grade'!H1087</f>
        <v>85.4605054333395</v>
      </c>
    </row>
    <row r="1087" customFormat="false" ht="12.75" hidden="false" customHeight="true" outlineLevel="0" collapsed="false">
      <c r="A1087" s="10" t="n">
        <f aca="false">'Solutions&amp;Grade'!G1088</f>
        <v>325.8</v>
      </c>
      <c r="B1087" s="10" t="n">
        <f aca="false">'Solutions&amp;Grade'!H1088</f>
        <v>79.0912798027562</v>
      </c>
      <c r="C1087" s="13" t="n">
        <f aca="false">L$2*A1087+L$3</f>
        <v>83.2483531327677</v>
      </c>
      <c r="D1087" s="10" t="n">
        <f aca="false">ABS((B1087-C1087)/_xlfn.STDEV.S(B:B))</f>
        <v>0.0860650450184039</v>
      </c>
      <c r="E1087" s="10" t="str">
        <f aca="false">IF(D1087&gt;L$5,"Outlier","")</f>
        <v/>
      </c>
      <c r="F1087" s="10" t="n">
        <f aca="false">'Solutions&amp;Grade'!H1088</f>
        <v>79.0912798027562</v>
      </c>
    </row>
    <row r="1088" customFormat="false" ht="12.75" hidden="false" customHeight="true" outlineLevel="0" collapsed="false">
      <c r="A1088" s="10" t="n">
        <f aca="false">'Solutions&amp;Grade'!G1089</f>
        <v>326.1</v>
      </c>
      <c r="B1088" s="10" t="n">
        <f aca="false">'Solutions&amp;Grade'!H1089</f>
        <v>87.2814713692946</v>
      </c>
      <c r="C1088" s="13" t="n">
        <f aca="false">L$2*A1088+L$3</f>
        <v>83.3218355991144</v>
      </c>
      <c r="D1088" s="10" t="n">
        <f aca="false">ABS((B1088-C1088)/_xlfn.STDEV.S(B:B))</f>
        <v>0.0819774403200396</v>
      </c>
      <c r="E1088" s="10" t="str">
        <f aca="false">IF(D1088&gt;L$5,"Outlier","")</f>
        <v/>
      </c>
      <c r="F1088" s="10" t="n">
        <f aca="false">'Solutions&amp;Grade'!H1089</f>
        <v>87.2814713692946</v>
      </c>
    </row>
    <row r="1089" customFormat="false" ht="12.75" hidden="false" customHeight="true" outlineLevel="0" collapsed="false">
      <c r="A1089" s="10" t="n">
        <f aca="false">'Solutions&amp;Grade'!G1090</f>
        <v>326.4</v>
      </c>
      <c r="B1089" s="10" t="n">
        <f aca="false">'Solutions&amp;Grade'!H1090</f>
        <v>74.4467000294386</v>
      </c>
      <c r="C1089" s="13" t="n">
        <f aca="false">L$2*A1089+L$3</f>
        <v>83.3953180654611</v>
      </c>
      <c r="D1089" s="10" t="n">
        <f aca="false">ABS((B1089-C1089)/_xlfn.STDEV.S(B:B))</f>
        <v>0.185265727347816</v>
      </c>
      <c r="E1089" s="10" t="str">
        <f aca="false">IF(D1089&gt;L$5,"Outlier","")</f>
        <v/>
      </c>
      <c r="F1089" s="10" t="n">
        <f aca="false">'Solutions&amp;Grade'!H1090</f>
        <v>74.4467000294386</v>
      </c>
    </row>
    <row r="1090" customFormat="false" ht="12.75" hidden="false" customHeight="true" outlineLevel="0" collapsed="false">
      <c r="A1090" s="10" t="n">
        <f aca="false">'Solutions&amp;Grade'!G1091</f>
        <v>326.7</v>
      </c>
      <c r="B1090" s="10" t="n">
        <f aca="false">'Solutions&amp;Grade'!H1091</f>
        <v>73.8323821384075</v>
      </c>
      <c r="C1090" s="13" t="n">
        <f aca="false">L$2*A1090+L$3</f>
        <v>83.4688005318079</v>
      </c>
      <c r="D1090" s="10" t="n">
        <f aca="false">ABS((B1090-C1090)/_xlfn.STDEV.S(B:B))</f>
        <v>0.199505449388331</v>
      </c>
      <c r="E1090" s="10" t="str">
        <f aca="false">IF(D1090&gt;L$5,"Outlier","")</f>
        <v/>
      </c>
      <c r="F1090" s="10" t="n">
        <f aca="false">'Solutions&amp;Grade'!H1091</f>
        <v>73.8323821384075</v>
      </c>
    </row>
    <row r="1091" customFormat="false" ht="12.75" hidden="false" customHeight="true" outlineLevel="0" collapsed="false">
      <c r="A1091" s="10" t="n">
        <f aca="false">'Solutions&amp;Grade'!G1092</f>
        <v>327</v>
      </c>
      <c r="B1091" s="10" t="n">
        <f aca="false">'Solutions&amp;Grade'!H1092</f>
        <v>67.7412385237561</v>
      </c>
      <c r="C1091" s="13" t="n">
        <f aca="false">L$2*A1091+L$3</f>
        <v>83.5422829981546</v>
      </c>
      <c r="D1091" s="10" t="n">
        <f aca="false">ABS((B1091-C1091)/_xlfn.STDEV.S(B:B))</f>
        <v>0.327133417207044</v>
      </c>
      <c r="E1091" s="10" t="str">
        <f aca="false">IF(D1091&gt;L$5,"Outlier","")</f>
        <v/>
      </c>
      <c r="F1091" s="10" t="n">
        <f aca="false">'Solutions&amp;Grade'!H1092</f>
        <v>67.7412385237561</v>
      </c>
    </row>
    <row r="1092" customFormat="false" ht="12.75" hidden="false" customHeight="true" outlineLevel="0" collapsed="false">
      <c r="A1092" s="10" t="n">
        <f aca="false">'Solutions&amp;Grade'!G1093</f>
        <v>327.3</v>
      </c>
      <c r="B1092" s="10" t="n">
        <f aca="false">'Solutions&amp;Grade'!H1093</f>
        <v>72.2549810810456</v>
      </c>
      <c r="C1092" s="13" t="n">
        <f aca="false">L$2*A1092+L$3</f>
        <v>83.6157654645013</v>
      </c>
      <c r="D1092" s="10" t="n">
        <f aca="false">ABS((B1092-C1092)/_xlfn.STDEV.S(B:B))</f>
        <v>0.235205477937481</v>
      </c>
      <c r="E1092" s="10" t="str">
        <f aca="false">IF(D1092&gt;L$5,"Outlier","")</f>
        <v/>
      </c>
      <c r="F1092" s="10" t="n">
        <f aca="false">'Solutions&amp;Grade'!H1093</f>
        <v>72.2549810810456</v>
      </c>
    </row>
    <row r="1093" customFormat="false" ht="12.75" hidden="false" customHeight="true" outlineLevel="0" collapsed="false">
      <c r="A1093" s="10" t="n">
        <f aca="false">'Solutions&amp;Grade'!G1094</f>
        <v>327.6</v>
      </c>
      <c r="B1093" s="10" t="n">
        <f aca="false">'Solutions&amp;Grade'!H1094</f>
        <v>91.4249639031253</v>
      </c>
      <c r="C1093" s="13" t="n">
        <f aca="false">L$2*A1093+L$3</f>
        <v>83.6892479308481</v>
      </c>
      <c r="D1093" s="10" t="n">
        <f aca="false">ABS((B1093-C1093)/_xlfn.STDEV.S(B:B))</f>
        <v>0.16015467867674</v>
      </c>
      <c r="E1093" s="10" t="str">
        <f aca="false">IF(D1093&gt;L$5,"Outlier","")</f>
        <v/>
      </c>
      <c r="F1093" s="10" t="n">
        <f aca="false">'Solutions&amp;Grade'!H1094</f>
        <v>91.4249639031253</v>
      </c>
    </row>
    <row r="1094" customFormat="false" ht="12.75" hidden="false" customHeight="true" outlineLevel="0" collapsed="false">
      <c r="A1094" s="10" t="n">
        <f aca="false">'Solutions&amp;Grade'!G1095</f>
        <v>327.9</v>
      </c>
      <c r="B1094" s="10" t="n">
        <f aca="false">'Solutions&amp;Grade'!H1095</f>
        <v>83.3467652515499</v>
      </c>
      <c r="C1094" s="13" t="n">
        <f aca="false">L$2*A1094+L$3</f>
        <v>83.7627303971948</v>
      </c>
      <c r="D1094" s="10" t="n">
        <f aca="false">ABS((B1094-C1094)/_xlfn.STDEV.S(B:B))</f>
        <v>0.00861184206868822</v>
      </c>
      <c r="E1094" s="10" t="str">
        <f aca="false">IF(D1094&gt;L$5,"Outlier","")</f>
        <v/>
      </c>
      <c r="F1094" s="10" t="n">
        <f aca="false">'Solutions&amp;Grade'!H1095</f>
        <v>83.3467652515499</v>
      </c>
    </row>
    <row r="1095" customFormat="false" ht="12.75" hidden="false" customHeight="true" outlineLevel="0" collapsed="false">
      <c r="A1095" s="10" t="n">
        <f aca="false">'Solutions&amp;Grade'!G1096</f>
        <v>328.2</v>
      </c>
      <c r="B1095" s="10" t="n">
        <f aca="false">'Solutions&amp;Grade'!H1096</f>
        <v>80.0872684760935</v>
      </c>
      <c r="C1095" s="13" t="n">
        <f aca="false">L$2*A1095+L$3</f>
        <v>83.8362128635415</v>
      </c>
      <c r="D1095" s="10" t="n">
        <f aca="false">ABS((B1095-C1095)/_xlfn.STDEV.S(B:B))</f>
        <v>0.0776154380409545</v>
      </c>
      <c r="E1095" s="10" t="str">
        <f aca="false">IF(D1095&gt;L$5,"Outlier","")</f>
        <v/>
      </c>
      <c r="F1095" s="10" t="n">
        <f aca="false">'Solutions&amp;Grade'!H1096</f>
        <v>80.0872684760935</v>
      </c>
    </row>
    <row r="1096" customFormat="false" ht="12.75" hidden="false" customHeight="true" outlineLevel="0" collapsed="false">
      <c r="A1096" s="10" t="n">
        <f aca="false">'Solutions&amp;Grade'!G1097</f>
        <v>328.5</v>
      </c>
      <c r="B1096" s="10" t="n">
        <f aca="false">'Solutions&amp;Grade'!H1097</f>
        <v>52.4287663362018</v>
      </c>
      <c r="C1096" s="13" t="n">
        <f aca="false">L$2*A1096+L$3</f>
        <v>83.9096953298883</v>
      </c>
      <c r="D1096" s="10" t="n">
        <f aca="false">ABS((B1096-C1096)/_xlfn.STDEV.S(B:B))</f>
        <v>0.651758426175115</v>
      </c>
      <c r="E1096" s="10" t="str">
        <f aca="false">IF(D1096&gt;L$5,"Outlier","")</f>
        <v/>
      </c>
      <c r="F1096" s="10" t="n">
        <f aca="false">'Solutions&amp;Grade'!H1097</f>
        <v>52.4287663362018</v>
      </c>
    </row>
    <row r="1097" customFormat="false" ht="12.75" hidden="false" customHeight="true" outlineLevel="0" collapsed="false">
      <c r="A1097" s="10" t="n">
        <f aca="false">'Solutions&amp;Grade'!G1098</f>
        <v>328.8</v>
      </c>
      <c r="B1097" s="10" t="n">
        <f aca="false">'Solutions&amp;Grade'!H1098</f>
        <v>92.5876952993951</v>
      </c>
      <c r="C1097" s="13" t="n">
        <f aca="false">L$2*A1097+L$3</f>
        <v>83.983177796235</v>
      </c>
      <c r="D1097" s="10" t="n">
        <f aca="false">ABS((B1097-C1097)/_xlfn.STDEV.S(B:B))</f>
        <v>0.178141718339397</v>
      </c>
      <c r="E1097" s="10" t="str">
        <f aca="false">IF(D1097&gt;L$5,"Outlier","")</f>
        <v/>
      </c>
      <c r="F1097" s="10" t="n">
        <f aca="false">'Solutions&amp;Grade'!H1098</f>
        <v>92.5876952993951</v>
      </c>
    </row>
    <row r="1098" customFormat="false" ht="12.75" hidden="false" customHeight="true" outlineLevel="0" collapsed="false">
      <c r="A1098" s="10" t="n">
        <f aca="false">'Solutions&amp;Grade'!G1099</f>
        <v>329.1</v>
      </c>
      <c r="B1098" s="10" t="n">
        <f aca="false">'Solutions&amp;Grade'!H1099</f>
        <v>50.3459437790669</v>
      </c>
      <c r="C1098" s="13" t="n">
        <f aca="false">L$2*A1098+L$3</f>
        <v>84.0566602625817</v>
      </c>
      <c r="D1098" s="10" t="n">
        <f aca="false">ABS((B1098-C1098)/_xlfn.STDEV.S(B:B))</f>
        <v>0.697922336565655</v>
      </c>
      <c r="E1098" s="10" t="str">
        <f aca="false">IF(D1098&gt;L$5,"Outlier","")</f>
        <v/>
      </c>
      <c r="F1098" s="10" t="n">
        <f aca="false">'Solutions&amp;Grade'!H1099</f>
        <v>50.3459437790669</v>
      </c>
    </row>
    <row r="1099" customFormat="false" ht="12.75" hidden="false" customHeight="true" outlineLevel="0" collapsed="false">
      <c r="A1099" s="10" t="n">
        <f aca="false">'Solutions&amp;Grade'!G1100</f>
        <v>329.4</v>
      </c>
      <c r="B1099" s="10" t="n">
        <f aca="false">'Solutions&amp;Grade'!H1100</f>
        <v>61.8721282017661</v>
      </c>
      <c r="C1099" s="13" t="n">
        <f aca="false">L$2*A1099+L$3</f>
        <v>84.1301427289285</v>
      </c>
      <c r="D1099" s="10" t="n">
        <f aca="false">ABS((B1099-C1099)/_xlfn.STDEV.S(B:B))</f>
        <v>0.460813863558968</v>
      </c>
      <c r="E1099" s="10" t="str">
        <f aca="false">IF(D1099&gt;L$5,"Outlier","")</f>
        <v/>
      </c>
      <c r="F1099" s="10" t="n">
        <f aca="false">'Solutions&amp;Grade'!H1100</f>
        <v>61.8721282017661</v>
      </c>
    </row>
    <row r="1100" customFormat="false" ht="12.75" hidden="false" customHeight="true" outlineLevel="0" collapsed="false">
      <c r="A1100" s="10" t="n">
        <f aca="false">'Solutions&amp;Grade'!G1101</f>
        <v>329.7</v>
      </c>
      <c r="B1100" s="10" t="n">
        <f aca="false">'Solutions&amp;Grade'!H1101</f>
        <v>72.8532111404916</v>
      </c>
      <c r="C1100" s="13" t="n">
        <f aca="false">L$2*A1100+L$3</f>
        <v>84.2036251952752</v>
      </c>
      <c r="D1100" s="10" t="n">
        <f aca="false">ABS((B1100-C1100)/_xlfn.STDEV.S(B:B))</f>
        <v>0.23499077813953</v>
      </c>
      <c r="E1100" s="10" t="str">
        <f aca="false">IF(D1100&gt;L$5,"Outlier","")</f>
        <v/>
      </c>
      <c r="F1100" s="10" t="n">
        <f aca="false">'Solutions&amp;Grade'!H1101</f>
        <v>72.8532111404916</v>
      </c>
    </row>
    <row r="1101" customFormat="false" ht="12.75" hidden="false" customHeight="true" outlineLevel="0" collapsed="false">
      <c r="A1101" s="10" t="n">
        <f aca="false">'Solutions&amp;Grade'!G1102</f>
        <v>330</v>
      </c>
      <c r="B1101" s="10" t="n">
        <f aca="false">'Solutions&amp;Grade'!H1102</f>
        <v>72.0888160123063</v>
      </c>
      <c r="C1101" s="13" t="n">
        <f aca="false">L$2*A1101+L$3</f>
        <v>84.277107661622</v>
      </c>
      <c r="D1101" s="10" t="n">
        <f aca="false">ABS((B1101-C1101)/_xlfn.STDEV.S(B:B))</f>
        <v>0.252337590949569</v>
      </c>
      <c r="E1101" s="10" t="str">
        <f aca="false">IF(D1101&gt;L$5,"Outlier","")</f>
        <v/>
      </c>
      <c r="F1101" s="10" t="n">
        <f aca="false">'Solutions&amp;Grade'!H1102</f>
        <v>72.0888160123063</v>
      </c>
    </row>
    <row r="1102" customFormat="false" ht="12.75" hidden="false" customHeight="true" outlineLevel="0" collapsed="false">
      <c r="A1102" s="10" t="n">
        <f aca="false">'Solutions&amp;Grade'!G1103</f>
        <v>330.3</v>
      </c>
      <c r="B1102" s="10" t="n">
        <f aca="false">'Solutions&amp;Grade'!H1103</f>
        <v>58.7144886953223</v>
      </c>
      <c r="C1102" s="13" t="n">
        <f aca="false">L$2*A1102+L$3</f>
        <v>84.3505901279687</v>
      </c>
      <c r="D1102" s="10" t="n">
        <f aca="false">ABS((B1102-C1102)/_xlfn.STDEV.S(B:B))</f>
        <v>0.530751336034529</v>
      </c>
      <c r="E1102" s="10" t="str">
        <f aca="false">IF(D1102&gt;L$5,"Outlier","")</f>
        <v/>
      </c>
      <c r="F1102" s="10" t="n">
        <f aca="false">'Solutions&amp;Grade'!H1103</f>
        <v>58.7144886953223</v>
      </c>
    </row>
    <row r="1103" customFormat="false" ht="12.75" hidden="false" customHeight="true" outlineLevel="0" collapsed="false">
      <c r="A1103" s="10" t="n">
        <f aca="false">'Solutions&amp;Grade'!G1104</f>
        <v>330.6</v>
      </c>
      <c r="B1103" s="10" t="n">
        <f aca="false">'Solutions&amp;Grade'!H1104</f>
        <v>91.0637444996193</v>
      </c>
      <c r="C1103" s="13" t="n">
        <f aca="false">L$2*A1103+L$3</f>
        <v>84.4240725943154</v>
      </c>
      <c r="D1103" s="10" t="n">
        <f aca="false">ABS((B1103-C1103)/_xlfn.STDEV.S(B:B))</f>
        <v>0.137462973605</v>
      </c>
      <c r="E1103" s="10" t="str">
        <f aca="false">IF(D1103&gt;L$5,"Outlier","")</f>
        <v/>
      </c>
      <c r="F1103" s="10" t="n">
        <f aca="false">'Solutions&amp;Grade'!H1104</f>
        <v>91.0637444996193</v>
      </c>
    </row>
    <row r="1104" customFormat="false" ht="12.75" hidden="false" customHeight="true" outlineLevel="0" collapsed="false">
      <c r="A1104" s="10" t="n">
        <f aca="false">'Solutions&amp;Grade'!G1105</f>
        <v>330.9</v>
      </c>
      <c r="B1104" s="10" t="n">
        <f aca="false">'Solutions&amp;Grade'!H1105</f>
        <v>73.7066314966319</v>
      </c>
      <c r="C1104" s="13" t="n">
        <f aca="false">L$2*A1104+L$3</f>
        <v>84.4975550606622</v>
      </c>
      <c r="D1104" s="10" t="n">
        <f aca="false">ABS((B1104-C1104)/_xlfn.STDEV.S(B:B))</f>
        <v>0.223407490944083</v>
      </c>
      <c r="E1104" s="10" t="str">
        <f aca="false">IF(D1104&gt;L$5,"Outlier","")</f>
        <v/>
      </c>
      <c r="F1104" s="10" t="n">
        <f aca="false">'Solutions&amp;Grade'!H1105</f>
        <v>73.7066314966319</v>
      </c>
    </row>
    <row r="1105" customFormat="false" ht="12.75" hidden="false" customHeight="true" outlineLevel="0" collapsed="false">
      <c r="A1105" s="10" t="n">
        <f aca="false">'Solutions&amp;Grade'!G1106</f>
        <v>331.2</v>
      </c>
      <c r="B1105" s="10" t="n">
        <f aca="false">'Solutions&amp;Grade'!H1106</f>
        <v>77.6701494484197</v>
      </c>
      <c r="C1105" s="13" t="n">
        <f aca="false">L$2*A1105+L$3</f>
        <v>84.5710375270089</v>
      </c>
      <c r="D1105" s="10" t="n">
        <f aca="false">ABS((B1105-C1105)/_xlfn.STDEV.S(B:B))</f>
        <v>0.142871004671238</v>
      </c>
      <c r="E1105" s="10" t="str">
        <f aca="false">IF(D1105&gt;L$5,"Outlier","")</f>
        <v/>
      </c>
      <c r="F1105" s="10" t="n">
        <f aca="false">'Solutions&amp;Grade'!H1106</f>
        <v>77.6701494484197</v>
      </c>
    </row>
    <row r="1106" customFormat="false" ht="12.75" hidden="false" customHeight="true" outlineLevel="0" collapsed="false">
      <c r="A1106" s="10" t="n">
        <f aca="false">'Solutions&amp;Grade'!G1107</f>
        <v>331.5</v>
      </c>
      <c r="B1106" s="10" t="n">
        <f aca="false">'Solutions&amp;Grade'!H1107</f>
        <v>75.4747995478394</v>
      </c>
      <c r="C1106" s="13" t="n">
        <f aca="false">L$2*A1106+L$3</f>
        <v>84.6445199933556</v>
      </c>
      <c r="D1106" s="10" t="n">
        <f aca="false">ABS((B1106-C1106)/_xlfn.STDEV.S(B:B))</f>
        <v>0.189843272008714</v>
      </c>
      <c r="E1106" s="10" t="str">
        <f aca="false">IF(D1106&gt;L$5,"Outlier","")</f>
        <v/>
      </c>
      <c r="F1106" s="10" t="n">
        <f aca="false">'Solutions&amp;Grade'!H1107</f>
        <v>75.4747995478394</v>
      </c>
    </row>
    <row r="1107" customFormat="false" ht="12.75" hidden="false" customHeight="true" outlineLevel="0" collapsed="false">
      <c r="A1107" s="10" t="n">
        <f aca="false">'Solutions&amp;Grade'!G1108</f>
        <v>331.8</v>
      </c>
      <c r="B1107" s="10" t="n">
        <f aca="false">'Solutions&amp;Grade'!H1108</f>
        <v>72.4597704407651</v>
      </c>
      <c r="C1107" s="13" t="n">
        <f aca="false">L$2*A1107+L$3</f>
        <v>84.7180024597024</v>
      </c>
      <c r="D1107" s="10" t="n">
        <f aca="false">ABS((B1107-C1107)/_xlfn.STDEV.S(B:B))</f>
        <v>0.253785585868646</v>
      </c>
      <c r="E1107" s="10" t="str">
        <f aca="false">IF(D1107&gt;L$5,"Outlier","")</f>
        <v/>
      </c>
      <c r="F1107" s="10" t="n">
        <f aca="false">'Solutions&amp;Grade'!H1108</f>
        <v>72.4597704407651</v>
      </c>
    </row>
    <row r="1108" customFormat="false" ht="12.75" hidden="false" customHeight="true" outlineLevel="0" collapsed="false">
      <c r="A1108" s="10" t="n">
        <f aca="false">'Solutions&amp;Grade'!G1109</f>
        <v>332.1</v>
      </c>
      <c r="B1108" s="10" t="n">
        <f aca="false">'Solutions&amp;Grade'!H1109</f>
        <v>80.4957290234833</v>
      </c>
      <c r="C1108" s="13" t="n">
        <f aca="false">L$2*A1108+L$3</f>
        <v>84.7914849260491</v>
      </c>
      <c r="D1108" s="10" t="n">
        <f aca="false">ABS((B1108-C1108)/_xlfn.STDEV.S(B:B))</f>
        <v>0.0889362288784507</v>
      </c>
      <c r="E1108" s="10" t="str">
        <f aca="false">IF(D1108&gt;L$5,"Outlier","")</f>
        <v/>
      </c>
      <c r="F1108" s="10" t="n">
        <f aca="false">'Solutions&amp;Grade'!H1109</f>
        <v>80.4957290234833</v>
      </c>
    </row>
    <row r="1109" customFormat="false" ht="12.75" hidden="false" customHeight="true" outlineLevel="0" collapsed="false">
      <c r="A1109" s="10" t="n">
        <f aca="false">'Solutions&amp;Grade'!G1110</f>
        <v>332.4</v>
      </c>
      <c r="B1109" s="10" t="n">
        <f aca="false">'Solutions&amp;Grade'!H1110</f>
        <v>60.7958393812233</v>
      </c>
      <c r="C1109" s="13" t="n">
        <f aca="false">L$2*A1109+L$3</f>
        <v>84.8649673923958</v>
      </c>
      <c r="D1109" s="10" t="n">
        <f aca="false">ABS((B1109-C1109)/_xlfn.STDEV.S(B:B))</f>
        <v>0.498309849595458</v>
      </c>
      <c r="E1109" s="10" t="str">
        <f aca="false">IF(D1109&gt;L$5,"Outlier","")</f>
        <v/>
      </c>
      <c r="F1109" s="10" t="n">
        <f aca="false">'Solutions&amp;Grade'!H1110</f>
        <v>60.7958393812233</v>
      </c>
    </row>
    <row r="1110" customFormat="false" ht="12.75" hidden="false" customHeight="true" outlineLevel="0" collapsed="false">
      <c r="A1110" s="10" t="n">
        <f aca="false">'Solutions&amp;Grade'!G1111</f>
        <v>332.7</v>
      </c>
      <c r="B1110" s="10" t="n">
        <f aca="false">'Solutions&amp;Grade'!H1111</f>
        <v>91.022863205715</v>
      </c>
      <c r="C1110" s="13" t="n">
        <f aca="false">L$2*A1110+L$3</f>
        <v>84.9384498587426</v>
      </c>
      <c r="D1110" s="10" t="n">
        <f aca="false">ABS((B1110-C1110)/_xlfn.STDEV.S(B:B))</f>
        <v>0.125967301283164</v>
      </c>
      <c r="E1110" s="10" t="str">
        <f aca="false">IF(D1110&gt;L$5,"Outlier","")</f>
        <v/>
      </c>
      <c r="F1110" s="10" t="n">
        <f aca="false">'Solutions&amp;Grade'!H1111</f>
        <v>91.022863205715</v>
      </c>
    </row>
    <row r="1111" customFormat="false" ht="12.75" hidden="false" customHeight="true" outlineLevel="0" collapsed="false">
      <c r="A1111" s="10" t="n">
        <f aca="false">'Solutions&amp;Grade'!G1112</f>
        <v>333</v>
      </c>
      <c r="B1111" s="10" t="n">
        <f aca="false">'Solutions&amp;Grade'!H1112</f>
        <v>64.7817286114458</v>
      </c>
      <c r="C1111" s="13" t="n">
        <f aca="false">L$2*A1111+L$3</f>
        <v>85.0119323250893</v>
      </c>
      <c r="D1111" s="10" t="n">
        <f aca="false">ABS((B1111-C1111)/_xlfn.STDEV.S(B:B))</f>
        <v>0.418831532457335</v>
      </c>
      <c r="E1111" s="10" t="str">
        <f aca="false">IF(D1111&gt;L$5,"Outlier","")</f>
        <v/>
      </c>
      <c r="F1111" s="10" t="n">
        <f aca="false">'Solutions&amp;Grade'!H1112</f>
        <v>64.7817286114458</v>
      </c>
    </row>
    <row r="1112" customFormat="false" ht="12.75" hidden="false" customHeight="true" outlineLevel="0" collapsed="false">
      <c r="A1112" s="10" t="n">
        <f aca="false">'Solutions&amp;Grade'!G1113</f>
        <v>333.3</v>
      </c>
      <c r="B1112" s="10" t="n">
        <f aca="false">'Solutions&amp;Grade'!H1113</f>
        <v>77.4829301526126</v>
      </c>
      <c r="C1112" s="13" t="n">
        <f aca="false">L$2*A1112+L$3</f>
        <v>85.0854147914361</v>
      </c>
      <c r="D1112" s="10" t="n">
        <f aca="false">ABS((B1112-C1112)/_xlfn.STDEV.S(B:B))</f>
        <v>0.1573963533355</v>
      </c>
      <c r="E1112" s="10" t="str">
        <f aca="false">IF(D1112&gt;L$5,"Outlier","")</f>
        <v/>
      </c>
      <c r="F1112" s="10" t="n">
        <f aca="false">'Solutions&amp;Grade'!H1113</f>
        <v>77.4829301526126</v>
      </c>
    </row>
    <row r="1113" customFormat="false" ht="12.75" hidden="false" customHeight="true" outlineLevel="0" collapsed="false">
      <c r="A1113" s="10" t="n">
        <f aca="false">'Solutions&amp;Grade'!G1114</f>
        <v>333.6</v>
      </c>
      <c r="B1113" s="10" t="n">
        <f aca="false">'Solutions&amp;Grade'!H1114</f>
        <v>62.2062171609018</v>
      </c>
      <c r="C1113" s="13" t="n">
        <f aca="false">L$2*A1113+L$3</f>
        <v>85.1588972577828</v>
      </c>
      <c r="D1113" s="10" t="n">
        <f aca="false">ABS((B1113-C1113)/_xlfn.STDEV.S(B:B))</f>
        <v>0.475195717999434</v>
      </c>
      <c r="E1113" s="10" t="str">
        <f aca="false">IF(D1113&gt;L$5,"Outlier","")</f>
        <v/>
      </c>
      <c r="F1113" s="10" t="n">
        <f aca="false">'Solutions&amp;Grade'!H1114</f>
        <v>62.2062171609018</v>
      </c>
    </row>
    <row r="1114" customFormat="false" ht="12.75" hidden="false" customHeight="true" outlineLevel="0" collapsed="false">
      <c r="A1114" s="10" t="n">
        <f aca="false">'Solutions&amp;Grade'!G1115</f>
        <v>333.9</v>
      </c>
      <c r="B1114" s="10" t="n">
        <f aca="false">'Solutions&amp;Grade'!H1115</f>
        <v>77.3852661967753</v>
      </c>
      <c r="C1114" s="13" t="n">
        <f aca="false">L$2*A1114+L$3</f>
        <v>85.2323797241295</v>
      </c>
      <c r="D1114" s="10" t="n">
        <f aca="false">ABS((B1114-C1114)/_xlfn.STDEV.S(B:B))</f>
        <v>0.162460973233399</v>
      </c>
      <c r="E1114" s="10" t="str">
        <f aca="false">IF(D1114&gt;L$5,"Outlier","")</f>
        <v/>
      </c>
      <c r="F1114" s="10" t="n">
        <f aca="false">'Solutions&amp;Grade'!H1115</f>
        <v>77.3852661967753</v>
      </c>
    </row>
    <row r="1115" customFormat="false" ht="12.75" hidden="false" customHeight="true" outlineLevel="0" collapsed="false">
      <c r="A1115" s="10" t="n">
        <f aca="false">'Solutions&amp;Grade'!G1116</f>
        <v>334.2</v>
      </c>
      <c r="B1115" s="10" t="n">
        <f aca="false">'Solutions&amp;Grade'!H1116</f>
        <v>69.6881373543905</v>
      </c>
      <c r="C1115" s="13" t="n">
        <f aca="false">L$2*A1115+L$3</f>
        <v>85.3058621904763</v>
      </c>
      <c r="D1115" s="10" t="n">
        <f aca="false">ABS((B1115-C1115)/_xlfn.STDEV.S(B:B))</f>
        <v>0.323338099763341</v>
      </c>
      <c r="E1115" s="10" t="str">
        <f aca="false">IF(D1115&gt;L$5,"Outlier","")</f>
        <v/>
      </c>
      <c r="F1115" s="10" t="n">
        <f aca="false">'Solutions&amp;Grade'!H1116</f>
        <v>69.6881373543905</v>
      </c>
    </row>
    <row r="1116" customFormat="false" ht="12.75" hidden="false" customHeight="true" outlineLevel="0" collapsed="false">
      <c r="A1116" s="10" t="n">
        <f aca="false">'Solutions&amp;Grade'!G1117</f>
        <v>334.5</v>
      </c>
      <c r="B1116" s="10" t="n">
        <f aca="false">'Solutions&amp;Grade'!H1117</f>
        <v>43.2394569005669</v>
      </c>
      <c r="C1116" s="13" t="n">
        <f aca="false">L$2*A1116+L$3</f>
        <v>85.379344656823</v>
      </c>
      <c r="D1116" s="10" t="n">
        <f aca="false">ABS((B1116-C1116)/_xlfn.STDEV.S(B:B))</f>
        <v>0.87243381314197</v>
      </c>
      <c r="E1116" s="10" t="str">
        <f aca="false">IF(D1116&gt;L$5,"Outlier","")</f>
        <v/>
      </c>
      <c r="F1116" s="10" t="n">
        <f aca="false">'Solutions&amp;Grade'!H1117</f>
        <v>43.2394569005669</v>
      </c>
    </row>
    <row r="1117" customFormat="false" ht="12.75" hidden="false" customHeight="true" outlineLevel="0" collapsed="false">
      <c r="A1117" s="10" t="n">
        <f aca="false">'Solutions&amp;Grade'!G1118</f>
        <v>334.8</v>
      </c>
      <c r="B1117" s="10" t="n">
        <f aca="false">'Solutions&amp;Grade'!H1118</f>
        <v>100.536173748732</v>
      </c>
      <c r="C1117" s="13" t="n">
        <f aca="false">L$2*A1117+L$3</f>
        <v>85.4528271231697</v>
      </c>
      <c r="D1117" s="10" t="n">
        <f aca="false">ABS((B1117-C1117)/_xlfn.STDEV.S(B:B))</f>
        <v>0.31227471908792</v>
      </c>
      <c r="E1117" s="10" t="str">
        <f aca="false">IF(D1117&gt;L$5,"Outlier","")</f>
        <v/>
      </c>
      <c r="F1117" s="10" t="n">
        <f aca="false">'Solutions&amp;Grade'!H1118</f>
        <v>100.536173748732</v>
      </c>
    </row>
    <row r="1118" customFormat="false" ht="12.75" hidden="false" customHeight="true" outlineLevel="0" collapsed="false">
      <c r="A1118" s="10" t="n">
        <f aca="false">'Solutions&amp;Grade'!G1119</f>
        <v>335.1</v>
      </c>
      <c r="B1118" s="10" t="n">
        <f aca="false">'Solutions&amp;Grade'!H1119</f>
        <v>81.0075169442155</v>
      </c>
      <c r="C1118" s="13" t="n">
        <f aca="false">L$2*A1118+L$3</f>
        <v>85.5263095895165</v>
      </c>
      <c r="D1118" s="10" t="n">
        <f aca="false">ABS((B1118-C1118)/_xlfn.STDEV.S(B:B))</f>
        <v>0.0935538205782842</v>
      </c>
      <c r="E1118" s="10" t="str">
        <f aca="false">IF(D1118&gt;L$5,"Outlier","")</f>
        <v/>
      </c>
      <c r="F1118" s="10" t="n">
        <f aca="false">'Solutions&amp;Grade'!H1119</f>
        <v>81.0075169442155</v>
      </c>
    </row>
    <row r="1119" customFormat="false" ht="12.75" hidden="false" customHeight="true" outlineLevel="0" collapsed="false">
      <c r="A1119" s="10" t="n">
        <f aca="false">'Solutions&amp;Grade'!G1120</f>
        <v>335.4</v>
      </c>
      <c r="B1119" s="10" t="n">
        <f aca="false">'Solutions&amp;Grade'!H1120</f>
        <v>95.4932272268819</v>
      </c>
      <c r="C1119" s="13" t="n">
        <f aca="false">L$2*A1119+L$3</f>
        <v>85.5997920558632</v>
      </c>
      <c r="D1119" s="10" t="n">
        <f aca="false">ABS((B1119-C1119)/_xlfn.STDEV.S(B:B))</f>
        <v>0.204826539198441</v>
      </c>
      <c r="E1119" s="10" t="str">
        <f aca="false">IF(D1119&gt;L$5,"Outlier","")</f>
        <v/>
      </c>
      <c r="F1119" s="10" t="n">
        <f aca="false">'Solutions&amp;Grade'!H1120</f>
        <v>95.4932272268819</v>
      </c>
    </row>
    <row r="1120" customFormat="false" ht="12.75" hidden="false" customHeight="true" outlineLevel="0" collapsed="false">
      <c r="A1120" s="10" t="n">
        <f aca="false">'Solutions&amp;Grade'!G1121</f>
        <v>335.7</v>
      </c>
      <c r="B1120" s="10" t="n">
        <f aca="false">'Solutions&amp;Grade'!H1121</f>
        <v>89.8278577211549</v>
      </c>
      <c r="C1120" s="13" t="n">
        <f aca="false">L$2*A1120+L$3</f>
        <v>85.6732745222099</v>
      </c>
      <c r="D1120" s="10" t="n">
        <f aca="false">ABS((B1120-C1120)/_xlfn.STDEV.S(B:B))</f>
        <v>0.0860134911425578</v>
      </c>
      <c r="E1120" s="10" t="str">
        <f aca="false">IF(D1120&gt;L$5,"Outlier","")</f>
        <v/>
      </c>
      <c r="F1120" s="10" t="n">
        <f aca="false">'Solutions&amp;Grade'!H1121</f>
        <v>89.8278577211549</v>
      </c>
    </row>
    <row r="1121" customFormat="false" ht="12.75" hidden="false" customHeight="true" outlineLevel="0" collapsed="false">
      <c r="A1121" s="10" t="n">
        <f aca="false">'Solutions&amp;Grade'!G1122</f>
        <v>336</v>
      </c>
      <c r="B1121" s="10" t="n">
        <f aca="false">'Solutions&amp;Grade'!H1122</f>
        <v>55.5114881808531</v>
      </c>
      <c r="C1121" s="13" t="n">
        <f aca="false">L$2*A1121+L$3</f>
        <v>85.7467569885567</v>
      </c>
      <c r="D1121" s="10" t="n">
        <f aca="false">ABS((B1121-C1121)/_xlfn.STDEV.S(B:B))</f>
        <v>0.625969176991013</v>
      </c>
      <c r="E1121" s="10" t="str">
        <f aca="false">IF(D1121&gt;L$5,"Outlier","")</f>
        <v/>
      </c>
      <c r="F1121" s="10" t="n">
        <f aca="false">'Solutions&amp;Grade'!H1122</f>
        <v>55.5114881808531</v>
      </c>
    </row>
    <row r="1122" customFormat="false" ht="12.75" hidden="false" customHeight="true" outlineLevel="0" collapsed="false">
      <c r="A1122" s="10" t="n">
        <f aca="false">'Solutions&amp;Grade'!G1123</f>
        <v>336.3</v>
      </c>
      <c r="B1122" s="10" t="n">
        <f aca="false">'Solutions&amp;Grade'!H1123</f>
        <v>79.8290654367678</v>
      </c>
      <c r="C1122" s="13" t="n">
        <f aca="false">L$2*A1122+L$3</f>
        <v>85.8202394549034</v>
      </c>
      <c r="D1122" s="10" t="n">
        <f aca="false">ABS((B1122-C1122)/_xlfn.STDEV.S(B:B))</f>
        <v>0.124036941533219</v>
      </c>
      <c r="E1122" s="10" t="str">
        <f aca="false">IF(D1122&gt;L$5,"Outlier","")</f>
        <v/>
      </c>
      <c r="F1122" s="10" t="n">
        <f aca="false">'Solutions&amp;Grade'!H1123</f>
        <v>79.8290654367678</v>
      </c>
    </row>
    <row r="1123" customFormat="false" ht="12.75" hidden="false" customHeight="true" outlineLevel="0" collapsed="false">
      <c r="A1123" s="10" t="n">
        <f aca="false">'Solutions&amp;Grade'!G1124</f>
        <v>336.6</v>
      </c>
      <c r="B1123" s="10" t="n">
        <f aca="false">'Solutions&amp;Grade'!H1124</f>
        <v>76.6702630281547</v>
      </c>
      <c r="C1123" s="13" t="n">
        <f aca="false">L$2*A1123+L$3</f>
        <v>85.8937219212502</v>
      </c>
      <c r="D1123" s="10" t="n">
        <f aca="false">ABS((B1123-C1123)/_xlfn.STDEV.S(B:B))</f>
        <v>0.190955834030831</v>
      </c>
      <c r="E1123" s="10" t="str">
        <f aca="false">IF(D1123&gt;L$5,"Outlier","")</f>
        <v/>
      </c>
      <c r="F1123" s="10" t="n">
        <f aca="false">'Solutions&amp;Grade'!H1124</f>
        <v>76.6702630281547</v>
      </c>
    </row>
    <row r="1124" customFormat="false" ht="12.75" hidden="false" customHeight="true" outlineLevel="0" collapsed="false">
      <c r="A1124" s="10" t="n">
        <f aca="false">'Solutions&amp;Grade'!G1125</f>
        <v>336.9</v>
      </c>
      <c r="B1124" s="10" t="n">
        <f aca="false">'Solutions&amp;Grade'!H1125</f>
        <v>73.2175575981202</v>
      </c>
      <c r="C1124" s="13" t="n">
        <f aca="false">L$2*A1124+L$3</f>
        <v>85.9672043875969</v>
      </c>
      <c r="D1124" s="10" t="n">
        <f aca="false">ABS((B1124-C1124)/_xlfn.STDEV.S(B:B))</f>
        <v>0.263959482500166</v>
      </c>
      <c r="E1124" s="10" t="str">
        <f aca="false">IF(D1124&gt;L$5,"Outlier","")</f>
        <v/>
      </c>
      <c r="F1124" s="10" t="n">
        <f aca="false">'Solutions&amp;Grade'!H1125</f>
        <v>73.2175575981202</v>
      </c>
    </row>
    <row r="1125" customFormat="false" ht="12.75" hidden="false" customHeight="true" outlineLevel="0" collapsed="false">
      <c r="A1125" s="10" t="n">
        <f aca="false">'Solutions&amp;Grade'!G1126</f>
        <v>337.2</v>
      </c>
      <c r="B1125" s="10" t="n">
        <f aca="false">'Solutions&amp;Grade'!H1126</f>
        <v>114.073767013607</v>
      </c>
      <c r="C1125" s="13" t="n">
        <f aca="false">L$2*A1125+L$3</f>
        <v>86.0406868539436</v>
      </c>
      <c r="D1125" s="10" t="n">
        <f aca="false">ABS((B1125-C1125)/_xlfn.STDEV.S(B:B))</f>
        <v>0.580376653095824</v>
      </c>
      <c r="E1125" s="10" t="str">
        <f aca="false">IF(D1125&gt;L$5,"Outlier","")</f>
        <v/>
      </c>
      <c r="F1125" s="10" t="n">
        <f aca="false">'Solutions&amp;Grade'!H1126</f>
        <v>114.073767013607</v>
      </c>
    </row>
    <row r="1126" customFormat="false" ht="12.75" hidden="false" customHeight="true" outlineLevel="0" collapsed="false">
      <c r="A1126" s="10" t="n">
        <f aca="false">'Solutions&amp;Grade'!G1127</f>
        <v>337.5</v>
      </c>
      <c r="B1126" s="10" t="n">
        <f aca="false">'Solutions&amp;Grade'!H1127</f>
        <v>91.7239643859457</v>
      </c>
      <c r="C1126" s="13" t="n">
        <f aca="false">L$2*A1126+L$3</f>
        <v>86.1141693202904</v>
      </c>
      <c r="D1126" s="10" t="n">
        <f aca="false">ABS((B1126-C1126)/_xlfn.STDEV.S(B:B))</f>
        <v>0.11614114703825</v>
      </c>
      <c r="E1126" s="10" t="str">
        <f aca="false">IF(D1126&gt;L$5,"Outlier","")</f>
        <v/>
      </c>
      <c r="F1126" s="10" t="n">
        <f aca="false">'Solutions&amp;Grade'!H1127</f>
        <v>91.7239643859457</v>
      </c>
    </row>
    <row r="1127" customFormat="false" ht="12.75" hidden="false" customHeight="true" outlineLevel="0" collapsed="false">
      <c r="A1127" s="10" t="n">
        <f aca="false">'Solutions&amp;Grade'!G1128</f>
        <v>337.8</v>
      </c>
      <c r="B1127" s="10" t="n">
        <f aca="false">'Solutions&amp;Grade'!H1128</f>
        <v>67.6973915151575</v>
      </c>
      <c r="C1127" s="13" t="n">
        <f aca="false">L$2*A1127+L$3</f>
        <v>86.1876517866371</v>
      </c>
      <c r="D1127" s="10" t="n">
        <f aca="false">ABS((B1127-C1127)/_xlfn.STDEV.S(B:B))</f>
        <v>0.382808999585898</v>
      </c>
      <c r="E1127" s="10" t="str">
        <f aca="false">IF(D1127&gt;L$5,"Outlier","")</f>
        <v/>
      </c>
      <c r="F1127" s="10" t="n">
        <f aca="false">'Solutions&amp;Grade'!H1128</f>
        <v>67.6973915151575</v>
      </c>
    </row>
    <row r="1128" customFormat="false" ht="12.75" hidden="false" customHeight="true" outlineLevel="0" collapsed="false">
      <c r="A1128" s="10" t="n">
        <f aca="false">'Solutions&amp;Grade'!G1129</f>
        <v>338.1</v>
      </c>
      <c r="B1128" s="10" t="n">
        <f aca="false">'Solutions&amp;Grade'!H1129</f>
        <v>1233.18102636087</v>
      </c>
      <c r="C1128" s="13" t="n">
        <f aca="false">L$2*A1128+L$3</f>
        <v>86.2611342529839</v>
      </c>
      <c r="D1128" s="10" t="n">
        <f aca="false">ABS((B1128-C1128)/_xlfn.STDEV.S(B:B))</f>
        <v>23.7450014254371</v>
      </c>
      <c r="E1128" s="10" t="str">
        <f aca="false">IF(D1128&gt;L$5,"Outlier","")</f>
        <v>Outlier</v>
      </c>
    </row>
    <row r="1129" customFormat="false" ht="12.75" hidden="false" customHeight="true" outlineLevel="0" collapsed="false">
      <c r="A1129" s="10" t="n">
        <f aca="false">'Solutions&amp;Grade'!G1130</f>
        <v>338.4</v>
      </c>
      <c r="B1129" s="10" t="n">
        <f aca="false">'Solutions&amp;Grade'!H1130</f>
        <v>89.6945604393086</v>
      </c>
      <c r="C1129" s="13" t="n">
        <f aca="false">L$2*A1129+L$3</f>
        <v>86.3346167193306</v>
      </c>
      <c r="D1129" s="10" t="n">
        <f aca="false">ABS((B1129-C1129)/_xlfn.STDEV.S(B:B))</f>
        <v>0.0695618490613484</v>
      </c>
      <c r="E1129" s="10" t="str">
        <f aca="false">IF(D1129&gt;L$5,"Outlier","")</f>
        <v/>
      </c>
      <c r="F1129" s="10" t="n">
        <f aca="false">'Solutions&amp;Grade'!H1130</f>
        <v>89.6945604393086</v>
      </c>
    </row>
    <row r="1130" customFormat="false" ht="12.75" hidden="false" customHeight="true" outlineLevel="0" collapsed="false">
      <c r="A1130" s="10" t="n">
        <f aca="false">'Solutions&amp;Grade'!G1131</f>
        <v>338.7</v>
      </c>
      <c r="B1130" s="10" t="n">
        <f aca="false">'Solutions&amp;Grade'!H1131</f>
        <v>87.2693256560845</v>
      </c>
      <c r="C1130" s="13" t="n">
        <f aca="false">L$2*A1130+L$3</f>
        <v>86.4080991856773</v>
      </c>
      <c r="D1130" s="10" t="n">
        <f aca="false">ABS((B1130-C1130)/_xlfn.STDEV.S(B:B))</f>
        <v>0.017830211079397</v>
      </c>
      <c r="E1130" s="10" t="str">
        <f aca="false">IF(D1130&gt;L$5,"Outlier","")</f>
        <v/>
      </c>
      <c r="F1130" s="10" t="n">
        <f aca="false">'Solutions&amp;Grade'!H1131</f>
        <v>87.2693256560845</v>
      </c>
    </row>
    <row r="1131" customFormat="false" ht="12.75" hidden="false" customHeight="true" outlineLevel="0" collapsed="false">
      <c r="A1131" s="10" t="n">
        <f aca="false">'Solutions&amp;Grade'!G1132</f>
        <v>339</v>
      </c>
      <c r="B1131" s="10" t="n">
        <f aca="false">'Solutions&amp;Grade'!H1132</f>
        <v>91.0939003777664</v>
      </c>
      <c r="C1131" s="13" t="n">
        <f aca="false">L$2*A1131+L$3</f>
        <v>86.4815816520241</v>
      </c>
      <c r="D1131" s="10" t="n">
        <f aca="false">ABS((B1131-C1131)/_xlfn.STDEV.S(B:B))</f>
        <v>0.0954901170264295</v>
      </c>
      <c r="E1131" s="10" t="str">
        <f aca="false">IF(D1131&gt;L$5,"Outlier","")</f>
        <v/>
      </c>
      <c r="F1131" s="10" t="n">
        <f aca="false">'Solutions&amp;Grade'!H1132</f>
        <v>91.0939003777664</v>
      </c>
    </row>
    <row r="1132" customFormat="false" ht="12.75" hidden="false" customHeight="true" outlineLevel="0" collapsed="false">
      <c r="A1132" s="10" t="n">
        <f aca="false">'Solutions&amp;Grade'!G1133</f>
        <v>339.3</v>
      </c>
      <c r="B1132" s="10" t="n">
        <f aca="false">'Solutions&amp;Grade'!H1133</f>
        <v>105.949390450424</v>
      </c>
      <c r="C1132" s="13" t="n">
        <f aca="false">L$2*A1132+L$3</f>
        <v>86.5550641183708</v>
      </c>
      <c r="D1132" s="10" t="n">
        <f aca="false">ABS((B1132-C1132)/_xlfn.STDEV.S(B:B))</f>
        <v>0.401526130611986</v>
      </c>
      <c r="E1132" s="10" t="str">
        <f aca="false">IF(D1132&gt;L$5,"Outlier","")</f>
        <v/>
      </c>
      <c r="F1132" s="10" t="n">
        <f aca="false">'Solutions&amp;Grade'!H1133</f>
        <v>105.949390450424</v>
      </c>
    </row>
    <row r="1133" customFormat="false" ht="12.75" hidden="false" customHeight="true" outlineLevel="0" collapsed="false">
      <c r="A1133" s="10" t="n">
        <f aca="false">'Solutions&amp;Grade'!G1134</f>
        <v>339.6</v>
      </c>
      <c r="B1133" s="10" t="n">
        <f aca="false">'Solutions&amp;Grade'!H1134</f>
        <v>77.6287315736921</v>
      </c>
      <c r="C1133" s="13" t="n">
        <f aca="false">L$2*A1133+L$3</f>
        <v>86.6285465847175</v>
      </c>
      <c r="D1133" s="10" t="n">
        <f aca="false">ABS((B1133-C1133)/_xlfn.STDEV.S(B:B))</f>
        <v>0.186325672556534</v>
      </c>
      <c r="E1133" s="10" t="str">
        <f aca="false">IF(D1133&gt;L$5,"Outlier","")</f>
        <v/>
      </c>
      <c r="F1133" s="10" t="n">
        <f aca="false">'Solutions&amp;Grade'!H1134</f>
        <v>77.6287315736921</v>
      </c>
    </row>
    <row r="1134" customFormat="false" ht="12.75" hidden="false" customHeight="true" outlineLevel="0" collapsed="false">
      <c r="A1134" s="10" t="n">
        <f aca="false">'Solutions&amp;Grade'!G1135</f>
        <v>339.9</v>
      </c>
      <c r="B1134" s="10" t="n">
        <f aca="false">'Solutions&amp;Grade'!H1135</f>
        <v>77.1700444344013</v>
      </c>
      <c r="C1134" s="13" t="n">
        <f aca="false">L$2*A1134+L$3</f>
        <v>86.7020290510643</v>
      </c>
      <c r="D1134" s="10" t="n">
        <f aca="false">ABS((B1134-C1134)/_xlfn.STDEV.S(B:B))</f>
        <v>0.197343327870902</v>
      </c>
      <c r="E1134" s="10" t="str">
        <f aca="false">IF(D1134&gt;L$5,"Outlier","")</f>
        <v/>
      </c>
      <c r="F1134" s="10" t="n">
        <f aca="false">'Solutions&amp;Grade'!H1135</f>
        <v>77.1700444344013</v>
      </c>
    </row>
    <row r="1135" customFormat="false" ht="12.75" hidden="false" customHeight="true" outlineLevel="0" collapsed="false">
      <c r="A1135" s="10" t="n">
        <f aca="false">'Solutions&amp;Grade'!G1136</f>
        <v>340.2</v>
      </c>
      <c r="B1135" s="10" t="n">
        <f aca="false">'Solutions&amp;Grade'!H1136</f>
        <v>63.6801493783559</v>
      </c>
      <c r="C1135" s="13" t="n">
        <f aca="false">L$2*A1135+L$3</f>
        <v>86.775511517411</v>
      </c>
      <c r="D1135" s="10" t="n">
        <f aca="false">ABS((B1135-C1135)/_xlfn.STDEV.S(B:B))</f>
        <v>0.478149703991064</v>
      </c>
      <c r="E1135" s="10" t="str">
        <f aca="false">IF(D1135&gt;L$5,"Outlier","")</f>
        <v/>
      </c>
      <c r="F1135" s="10" t="n">
        <f aca="false">'Solutions&amp;Grade'!H1136</f>
        <v>63.6801493783559</v>
      </c>
    </row>
    <row r="1136" customFormat="false" ht="12.75" hidden="false" customHeight="true" outlineLevel="0" collapsed="false">
      <c r="A1136" s="10" t="n">
        <f aca="false">'Solutions&amp;Grade'!G1137</f>
        <v>340.5</v>
      </c>
      <c r="B1136" s="10" t="n">
        <f aca="false">'Solutions&amp;Grade'!H1137</f>
        <v>88.8352853304629</v>
      </c>
      <c r="C1136" s="13" t="n">
        <f aca="false">L$2*A1136+L$3</f>
        <v>86.8489939837577</v>
      </c>
      <c r="D1136" s="10" t="n">
        <f aca="false">ABS((B1136-C1136)/_xlfn.STDEV.S(B:B))</f>
        <v>0.0411227420357714</v>
      </c>
      <c r="E1136" s="10" t="str">
        <f aca="false">IF(D1136&gt;L$5,"Outlier","")</f>
        <v/>
      </c>
      <c r="F1136" s="10" t="n">
        <f aca="false">'Solutions&amp;Grade'!H1137</f>
        <v>88.8352853304629</v>
      </c>
    </row>
    <row r="1137" customFormat="false" ht="12.75" hidden="false" customHeight="true" outlineLevel="0" collapsed="false">
      <c r="A1137" s="10" t="n">
        <f aca="false">'Solutions&amp;Grade'!G1138</f>
        <v>340.8</v>
      </c>
      <c r="B1137" s="10" t="n">
        <f aca="false">'Solutions&amp;Grade'!H1138</f>
        <v>75.377931398547</v>
      </c>
      <c r="C1137" s="13" t="n">
        <f aca="false">L$2*A1137+L$3</f>
        <v>86.9224764501045</v>
      </c>
      <c r="D1137" s="10" t="n">
        <f aca="false">ABS((B1137-C1137)/_xlfn.STDEV.S(B:B))</f>
        <v>0.239009926143533</v>
      </c>
      <c r="E1137" s="10" t="str">
        <f aca="false">IF(D1137&gt;L$5,"Outlier","")</f>
        <v/>
      </c>
      <c r="F1137" s="10" t="n">
        <f aca="false">'Solutions&amp;Grade'!H1138</f>
        <v>75.377931398547</v>
      </c>
    </row>
    <row r="1138" customFormat="false" ht="12.75" hidden="false" customHeight="true" outlineLevel="0" collapsed="false">
      <c r="A1138" s="10" t="n">
        <f aca="false">'Solutions&amp;Grade'!G1139</f>
        <v>341.1</v>
      </c>
      <c r="B1138" s="10" t="n">
        <f aca="false">'Solutions&amp;Grade'!H1139</f>
        <v>85.2268193248464</v>
      </c>
      <c r="C1138" s="13" t="n">
        <f aca="false">L$2*A1138+L$3</f>
        <v>86.9959589164512</v>
      </c>
      <c r="D1138" s="10" t="n">
        <f aca="false">ABS((B1138-C1138)/_xlfn.STDEV.S(B:B))</f>
        <v>0.036626988871252</v>
      </c>
      <c r="E1138" s="10" t="str">
        <f aca="false">IF(D1138&gt;L$5,"Outlier","")</f>
        <v/>
      </c>
      <c r="F1138" s="10" t="n">
        <f aca="false">'Solutions&amp;Grade'!H1139</f>
        <v>85.2268193248464</v>
      </c>
    </row>
    <row r="1139" customFormat="false" ht="12.75" hidden="false" customHeight="true" outlineLevel="0" collapsed="false">
      <c r="A1139" s="10" t="n">
        <f aca="false">'Solutions&amp;Grade'!G1140</f>
        <v>341.4</v>
      </c>
      <c r="B1139" s="10" t="n">
        <f aca="false">'Solutions&amp;Grade'!H1140</f>
        <v>74.4527201635009</v>
      </c>
      <c r="C1139" s="13" t="n">
        <f aca="false">L$2*A1139+L$3</f>
        <v>87.069441382798</v>
      </c>
      <c r="D1139" s="10" t="n">
        <f aca="false">ABS((B1139-C1139)/_xlfn.STDEV.S(B:B))</f>
        <v>0.261207487461007</v>
      </c>
      <c r="E1139" s="10" t="str">
        <f aca="false">IF(D1139&gt;L$5,"Outlier","")</f>
        <v/>
      </c>
      <c r="F1139" s="10" t="n">
        <f aca="false">'Solutions&amp;Grade'!H1140</f>
        <v>74.4527201635009</v>
      </c>
    </row>
    <row r="1140" customFormat="false" ht="12.75" hidden="false" customHeight="true" outlineLevel="0" collapsed="false">
      <c r="A1140" s="10" t="n">
        <f aca="false">'Solutions&amp;Grade'!G1141</f>
        <v>341.7</v>
      </c>
      <c r="B1140" s="10" t="n">
        <f aca="false">'Solutions&amp;Grade'!H1141</f>
        <v>91.8719821122717</v>
      </c>
      <c r="C1140" s="13" t="n">
        <f aca="false">L$2*A1140+L$3</f>
        <v>87.1429238491447</v>
      </c>
      <c r="D1140" s="10" t="n">
        <f aca="false">ABS((B1140-C1140)/_xlfn.STDEV.S(B:B))</f>
        <v>0.0979070081281348</v>
      </c>
      <c r="E1140" s="10" t="str">
        <f aca="false">IF(D1140&gt;L$5,"Outlier","")</f>
        <v/>
      </c>
      <c r="F1140" s="10" t="n">
        <f aca="false">'Solutions&amp;Grade'!H1141</f>
        <v>91.8719821122717</v>
      </c>
    </row>
    <row r="1141" customFormat="false" ht="12.75" hidden="false" customHeight="true" outlineLevel="0" collapsed="false">
      <c r="A1141" s="10" t="n">
        <f aca="false">'Solutions&amp;Grade'!G1142</f>
        <v>342</v>
      </c>
      <c r="B1141" s="10" t="n">
        <f aca="false">'Solutions&amp;Grade'!H1142</f>
        <v>75.110226216547</v>
      </c>
      <c r="C1141" s="13" t="n">
        <f aca="false">L$2*A1141+L$3</f>
        <v>87.2164063154914</v>
      </c>
      <c r="D1141" s="10" t="n">
        <f aca="false">ABS((B1141-C1141)/_xlfn.STDEV.S(B:B))</f>
        <v>0.250637612691255</v>
      </c>
      <c r="E1141" s="10" t="str">
        <f aca="false">IF(D1141&gt;L$5,"Outlier","")</f>
        <v/>
      </c>
      <c r="F1141" s="10" t="n">
        <f aca="false">'Solutions&amp;Grade'!H1142</f>
        <v>75.110226216547</v>
      </c>
    </row>
    <row r="1142" customFormat="false" ht="12.75" hidden="false" customHeight="true" outlineLevel="0" collapsed="false">
      <c r="A1142" s="10" t="n">
        <f aca="false">'Solutions&amp;Grade'!G1143</f>
        <v>342.3</v>
      </c>
      <c r="B1142" s="10" t="n">
        <f aca="false">'Solutions&amp;Grade'!H1143</f>
        <v>95.2448424319127</v>
      </c>
      <c r="C1142" s="13" t="n">
        <f aca="false">L$2*A1142+L$3</f>
        <v>87.2898887818382</v>
      </c>
      <c r="D1142" s="10" t="n">
        <f aca="false">ABS((B1142-C1142)/_xlfn.STDEV.S(B:B))</f>
        <v>0.164693617278841</v>
      </c>
      <c r="E1142" s="10" t="str">
        <f aca="false">IF(D1142&gt;L$5,"Outlier","")</f>
        <v/>
      </c>
      <c r="F1142" s="10" t="n">
        <f aca="false">'Solutions&amp;Grade'!H1143</f>
        <v>95.2448424319127</v>
      </c>
    </row>
    <row r="1143" customFormat="false" ht="12.75" hidden="false" customHeight="true" outlineLevel="0" collapsed="false">
      <c r="A1143" s="10" t="n">
        <f aca="false">'Solutions&amp;Grade'!G1144</f>
        <v>342.6</v>
      </c>
      <c r="B1143" s="10" t="n">
        <f aca="false">'Solutions&amp;Grade'!H1144</f>
        <v>78.7095326723226</v>
      </c>
      <c r="C1143" s="13" t="n">
        <f aca="false">L$2*A1143+L$3</f>
        <v>87.3633712481849</v>
      </c>
      <c r="D1143" s="10" t="n">
        <f aca="false">ABS((B1143-C1143)/_xlfn.STDEV.S(B:B))</f>
        <v>0.179162826221191</v>
      </c>
      <c r="E1143" s="10" t="str">
        <f aca="false">IF(D1143&gt;L$5,"Outlier","")</f>
        <v/>
      </c>
      <c r="F1143" s="10" t="n">
        <f aca="false">'Solutions&amp;Grade'!H1144</f>
        <v>78.7095326723226</v>
      </c>
    </row>
    <row r="1144" customFormat="false" ht="12.75" hidden="false" customHeight="true" outlineLevel="0" collapsed="false">
      <c r="A1144" s="10" t="n">
        <f aca="false">'Solutions&amp;Grade'!G1145</f>
        <v>342.9</v>
      </c>
      <c r="B1144" s="10" t="n">
        <f aca="false">'Solutions&amp;Grade'!H1145</f>
        <v>72.5966141310039</v>
      </c>
      <c r="C1144" s="13" t="n">
        <f aca="false">L$2*A1144+L$3</f>
        <v>87.4368537145316</v>
      </c>
      <c r="D1144" s="10" t="n">
        <f aca="false">ABS((B1144-C1144)/_xlfn.STDEV.S(B:B))</f>
        <v>0.307241606401179</v>
      </c>
      <c r="E1144" s="10" t="str">
        <f aca="false">IF(D1144&gt;L$5,"Outlier","")</f>
        <v/>
      </c>
      <c r="F1144" s="10" t="n">
        <f aca="false">'Solutions&amp;Grade'!H1145</f>
        <v>72.5966141310039</v>
      </c>
    </row>
    <row r="1145" customFormat="false" ht="12.75" hidden="false" customHeight="true" outlineLevel="0" collapsed="false">
      <c r="A1145" s="10" t="n">
        <f aca="false">'Solutions&amp;Grade'!G1146</f>
        <v>343.2</v>
      </c>
      <c r="B1145" s="10" t="n">
        <f aca="false">'Solutions&amp;Grade'!H1146</f>
        <v>85.0519093014188</v>
      </c>
      <c r="C1145" s="13" t="n">
        <f aca="false">L$2*A1145+L$3</f>
        <v>87.5103361808784</v>
      </c>
      <c r="D1145" s="10" t="n">
        <f aca="false">ABS((B1145-C1145)/_xlfn.STDEV.S(B:B))</f>
        <v>0.0508974952468686</v>
      </c>
      <c r="E1145" s="10" t="str">
        <f aca="false">IF(D1145&gt;L$5,"Outlier","")</f>
        <v/>
      </c>
      <c r="F1145" s="10" t="n">
        <f aca="false">'Solutions&amp;Grade'!H1146</f>
        <v>85.0519093014188</v>
      </c>
    </row>
    <row r="1146" customFormat="false" ht="12.75" hidden="false" customHeight="true" outlineLevel="0" collapsed="false">
      <c r="A1146" s="10" t="n">
        <f aca="false">'Solutions&amp;Grade'!G1147</f>
        <v>343.5</v>
      </c>
      <c r="B1146" s="10" t="n">
        <f aca="false">'Solutions&amp;Grade'!H1147</f>
        <v>94.8055825440494</v>
      </c>
      <c r="C1146" s="13" t="n">
        <f aca="false">L$2*A1146+L$3</f>
        <v>87.5838186472251</v>
      </c>
      <c r="D1146" s="10" t="n">
        <f aca="false">ABS((B1146-C1146)/_xlfn.STDEV.S(B:B))</f>
        <v>0.149514185955136</v>
      </c>
      <c r="E1146" s="10" t="str">
        <f aca="false">IF(D1146&gt;L$5,"Outlier","")</f>
        <v/>
      </c>
      <c r="F1146" s="10" t="n">
        <f aca="false">'Solutions&amp;Grade'!H1147</f>
        <v>94.8055825440494</v>
      </c>
    </row>
    <row r="1147" customFormat="false" ht="12.75" hidden="false" customHeight="true" outlineLevel="0" collapsed="false">
      <c r="A1147" s="10" t="n">
        <f aca="false">'Solutions&amp;Grade'!G1148</f>
        <v>343.8</v>
      </c>
      <c r="B1147" s="10" t="n">
        <f aca="false">'Solutions&amp;Grade'!H1148</f>
        <v>79.1895585331574</v>
      </c>
      <c r="C1147" s="13" t="n">
        <f aca="false">L$2*A1147+L$3</f>
        <v>87.6573011135718</v>
      </c>
      <c r="D1147" s="10" t="n">
        <f aca="false">ABS((B1147-C1147)/_xlfn.STDEV.S(B:B))</f>
        <v>0.175310029083759</v>
      </c>
      <c r="E1147" s="10" t="str">
        <f aca="false">IF(D1147&gt;L$5,"Outlier","")</f>
        <v/>
      </c>
      <c r="F1147" s="10" t="n">
        <f aca="false">'Solutions&amp;Grade'!H1148</f>
        <v>79.1895585331574</v>
      </c>
    </row>
    <row r="1148" customFormat="false" ht="12.75" hidden="false" customHeight="true" outlineLevel="0" collapsed="false">
      <c r="A1148" s="10" t="n">
        <f aca="false">'Solutions&amp;Grade'!G1149</f>
        <v>344.1</v>
      </c>
      <c r="B1148" s="10" t="n">
        <f aca="false">'Solutions&amp;Grade'!H1149</f>
        <v>90.4138911363952</v>
      </c>
      <c r="C1148" s="13" t="n">
        <f aca="false">L$2*A1148+L$3</f>
        <v>87.7307835799186</v>
      </c>
      <c r="D1148" s="10" t="n">
        <f aca="false">ABS((B1148-C1148)/_xlfn.STDEV.S(B:B))</f>
        <v>0.0555491217752331</v>
      </c>
      <c r="E1148" s="10" t="str">
        <f aca="false">IF(D1148&gt;L$5,"Outlier","")</f>
        <v/>
      </c>
      <c r="F1148" s="10" t="n">
        <f aca="false">'Solutions&amp;Grade'!H1149</f>
        <v>90.4138911363952</v>
      </c>
    </row>
    <row r="1149" customFormat="false" ht="12.75" hidden="false" customHeight="true" outlineLevel="0" collapsed="false">
      <c r="A1149" s="10" t="n">
        <f aca="false">'Solutions&amp;Grade'!G1150</f>
        <v>344.4</v>
      </c>
      <c r="B1149" s="10" t="n">
        <f aca="false">'Solutions&amp;Grade'!H1150</f>
        <v>74.8596601570324</v>
      </c>
      <c r="C1149" s="13" t="n">
        <f aca="false">L$2*A1149+L$3</f>
        <v>87.8042660462653</v>
      </c>
      <c r="D1149" s="10" t="n">
        <f aca="false">ABS((B1149-C1149)/_xlfn.STDEV.S(B:B))</f>
        <v>0.267995774950465</v>
      </c>
      <c r="E1149" s="10" t="str">
        <f aca="false">IF(D1149&gt;L$5,"Outlier","")</f>
        <v/>
      </c>
      <c r="F1149" s="10" t="n">
        <f aca="false">'Solutions&amp;Grade'!H1150</f>
        <v>74.8596601570324</v>
      </c>
    </row>
    <row r="1150" customFormat="false" ht="12.75" hidden="false" customHeight="true" outlineLevel="0" collapsed="false">
      <c r="A1150" s="10" t="n">
        <f aca="false">'Solutions&amp;Grade'!G1151</f>
        <v>344.7</v>
      </c>
      <c r="B1150" s="10" t="n">
        <f aca="false">'Solutions&amp;Grade'!H1151</f>
        <v>81.6792010154794</v>
      </c>
      <c r="C1150" s="13" t="n">
        <f aca="false">L$2*A1150+L$3</f>
        <v>87.877748512612</v>
      </c>
      <c r="D1150" s="10" t="n">
        <f aca="false">ABS((B1150-C1150)/_xlfn.STDEV.S(B:B))</f>
        <v>0.128330252328738</v>
      </c>
      <c r="E1150" s="10" t="str">
        <f aca="false">IF(D1150&gt;L$5,"Outlier","")</f>
        <v/>
      </c>
      <c r="F1150" s="10" t="n">
        <f aca="false">'Solutions&amp;Grade'!H1151</f>
        <v>81.6792010154794</v>
      </c>
    </row>
    <row r="1151" customFormat="false" ht="12.75" hidden="false" customHeight="true" outlineLevel="0" collapsed="false">
      <c r="A1151" s="10" t="n">
        <f aca="false">'Solutions&amp;Grade'!G1152</f>
        <v>345</v>
      </c>
      <c r="B1151" s="10" t="n">
        <f aca="false">'Solutions&amp;Grade'!H1152</f>
        <v>81.4561095278973</v>
      </c>
      <c r="C1151" s="13" t="n">
        <f aca="false">L$2*A1151+L$3</f>
        <v>87.9512309789588</v>
      </c>
      <c r="D1151" s="10" t="n">
        <f aca="false">ABS((B1151-C1151)/_xlfn.STDEV.S(B:B))</f>
        <v>0.134470305358811</v>
      </c>
      <c r="E1151" s="10" t="str">
        <f aca="false">IF(D1151&gt;L$5,"Outlier","")</f>
        <v/>
      </c>
      <c r="F1151" s="10" t="n">
        <f aca="false">'Solutions&amp;Grade'!H1152</f>
        <v>81.4561095278973</v>
      </c>
    </row>
    <row r="1152" customFormat="false" ht="12.75" hidden="false" customHeight="true" outlineLevel="0" collapsed="false">
      <c r="A1152" s="10" t="n">
        <f aca="false">'Solutions&amp;Grade'!G1153</f>
        <v>345.3</v>
      </c>
      <c r="B1152" s="10" t="n">
        <f aca="false">'Solutions&amp;Grade'!H1153</f>
        <v>74.7747785267691</v>
      </c>
      <c r="C1152" s="13" t="n">
        <f aca="false">L$2*A1152+L$3</f>
        <v>88.0247134453055</v>
      </c>
      <c r="D1152" s="10" t="n">
        <f aca="false">ABS((B1152-C1152)/_xlfn.STDEV.S(B:B))</f>
        <v>0.274317086740353</v>
      </c>
      <c r="E1152" s="10" t="str">
        <f aca="false">IF(D1152&gt;L$5,"Outlier","")</f>
        <v/>
      </c>
      <c r="F1152" s="10" t="n">
        <f aca="false">'Solutions&amp;Grade'!H1153</f>
        <v>74.7747785267691</v>
      </c>
    </row>
    <row r="1153" customFormat="false" ht="12.75" hidden="false" customHeight="true" outlineLevel="0" collapsed="false">
      <c r="A1153" s="10" t="n">
        <f aca="false">'Solutions&amp;Grade'!G1154</f>
        <v>345.6</v>
      </c>
      <c r="B1153" s="10" t="n">
        <f aca="false">'Solutions&amp;Grade'!H1154</f>
        <v>87.9107370056431</v>
      </c>
      <c r="C1153" s="13" t="n">
        <f aca="false">L$2*A1153+L$3</f>
        <v>88.0981959116523</v>
      </c>
      <c r="D1153" s="10" t="n">
        <f aca="false">ABS((B1153-C1153)/_xlfn.STDEV.S(B:B))</f>
        <v>0.00388101385373788</v>
      </c>
      <c r="E1153" s="10" t="str">
        <f aca="false">IF(D1153&gt;L$5,"Outlier","")</f>
        <v/>
      </c>
      <c r="F1153" s="10" t="n">
        <f aca="false">'Solutions&amp;Grade'!H1154</f>
        <v>87.9107370056431</v>
      </c>
    </row>
    <row r="1154" customFormat="false" ht="12.75" hidden="false" customHeight="true" outlineLevel="0" collapsed="false">
      <c r="A1154" s="10" t="n">
        <f aca="false">'Solutions&amp;Grade'!G1155</f>
        <v>345.9</v>
      </c>
      <c r="B1154" s="10" t="n">
        <f aca="false">'Solutions&amp;Grade'!H1155</f>
        <v>76.3156604905232</v>
      </c>
      <c r="C1154" s="13" t="n">
        <f aca="false">L$2*A1154+L$3</f>
        <v>88.171678377999</v>
      </c>
      <c r="D1154" s="10" t="n">
        <f aca="false">ABS((B1154-C1154)/_xlfn.STDEV.S(B:B))</f>
        <v>0.245458434870042</v>
      </c>
      <c r="E1154" s="10" t="str">
        <f aca="false">IF(D1154&gt;L$5,"Outlier","")</f>
        <v/>
      </c>
      <c r="F1154" s="10" t="n">
        <f aca="false">'Solutions&amp;Grade'!H1155</f>
        <v>76.3156604905232</v>
      </c>
    </row>
    <row r="1155" customFormat="false" ht="12.75" hidden="false" customHeight="true" outlineLevel="0" collapsed="false">
      <c r="A1155" s="10" t="n">
        <f aca="false">'Solutions&amp;Grade'!G1156</f>
        <v>346.2</v>
      </c>
      <c r="B1155" s="10" t="n">
        <f aca="false">'Solutions&amp;Grade'!H1156</f>
        <v>109.759624104797</v>
      </c>
      <c r="C1155" s="13" t="n">
        <f aca="false">L$2*A1155+L$3</f>
        <v>88.2451608443457</v>
      </c>
      <c r="D1155" s="10" t="n">
        <f aca="false">ABS((B1155-C1155)/_xlfn.STDEV.S(B:B))</f>
        <v>0.445419914941082</v>
      </c>
      <c r="E1155" s="10" t="str">
        <f aca="false">IF(D1155&gt;L$5,"Outlier","")</f>
        <v/>
      </c>
      <c r="F1155" s="10" t="n">
        <f aca="false">'Solutions&amp;Grade'!H1156</f>
        <v>109.759624104797</v>
      </c>
    </row>
    <row r="1156" customFormat="false" ht="12.75" hidden="false" customHeight="true" outlineLevel="0" collapsed="false">
      <c r="A1156" s="10" t="n">
        <f aca="false">'Solutions&amp;Grade'!G1157</f>
        <v>346.5</v>
      </c>
      <c r="B1156" s="10" t="n">
        <f aca="false">'Solutions&amp;Grade'!H1157</f>
        <v>57.5912276050288</v>
      </c>
      <c r="C1156" s="13" t="n">
        <f aca="false">L$2*A1156+L$3</f>
        <v>88.3186433106925</v>
      </c>
      <c r="D1156" s="10" t="n">
        <f aca="false">ABS((B1156-C1156)/_xlfn.STDEV.S(B:B))</f>
        <v>0.636158231060089</v>
      </c>
      <c r="E1156" s="10" t="str">
        <f aca="false">IF(D1156&gt;L$5,"Outlier","")</f>
        <v/>
      </c>
      <c r="F1156" s="10" t="n">
        <f aca="false">'Solutions&amp;Grade'!H1157</f>
        <v>57.5912276050288</v>
      </c>
    </row>
    <row r="1157" customFormat="false" ht="12.75" hidden="false" customHeight="true" outlineLevel="0" collapsed="false">
      <c r="A1157" s="10" t="n">
        <f aca="false">'Solutions&amp;Grade'!G1158</f>
        <v>346.8</v>
      </c>
      <c r="B1157" s="10" t="n">
        <f aca="false">'Solutions&amp;Grade'!H1158</f>
        <v>87.1725781747842</v>
      </c>
      <c r="C1157" s="13" t="n">
        <f aca="false">L$2*A1157+L$3</f>
        <v>88.3921257770392</v>
      </c>
      <c r="D1157" s="10" t="n">
        <f aca="false">ABS((B1157-C1157)/_xlfn.STDEV.S(B:B))</f>
        <v>0.0252486331026243</v>
      </c>
      <c r="E1157" s="10" t="str">
        <f aca="false">IF(D1157&gt;L$5,"Outlier","")</f>
        <v/>
      </c>
      <c r="F1157" s="10" t="n">
        <f aca="false">'Solutions&amp;Grade'!H1158</f>
        <v>87.1725781747842</v>
      </c>
    </row>
    <row r="1158" customFormat="false" ht="12.75" hidden="false" customHeight="true" outlineLevel="0" collapsed="false">
      <c r="A1158" s="10" t="n">
        <f aca="false">'Solutions&amp;Grade'!G1159</f>
        <v>347.1</v>
      </c>
      <c r="B1158" s="10" t="n">
        <f aca="false">'Solutions&amp;Grade'!H1159</f>
        <v>81.9964873222009</v>
      </c>
      <c r="C1158" s="13" t="n">
        <f aca="false">L$2*A1158+L$3</f>
        <v>88.4656082433859</v>
      </c>
      <c r="D1158" s="10" t="n">
        <f aca="false">ABS((B1158-C1158)/_xlfn.STDEV.S(B:B))</f>
        <v>0.133932009159375</v>
      </c>
      <c r="E1158" s="10" t="str">
        <f aca="false">IF(D1158&gt;L$5,"Outlier","")</f>
        <v/>
      </c>
      <c r="F1158" s="10" t="n">
        <f aca="false">'Solutions&amp;Grade'!H1159</f>
        <v>81.9964873222009</v>
      </c>
    </row>
    <row r="1159" customFormat="false" ht="12.75" hidden="false" customHeight="true" outlineLevel="0" collapsed="false">
      <c r="A1159" s="10" t="n">
        <f aca="false">'Solutions&amp;Grade'!G1160</f>
        <v>347.4</v>
      </c>
      <c r="B1159" s="10" t="n">
        <f aca="false">'Solutions&amp;Grade'!H1160</f>
        <v>80.7554264188627</v>
      </c>
      <c r="C1159" s="13" t="n">
        <f aca="false">L$2*A1159+L$3</f>
        <v>88.5390907097327</v>
      </c>
      <c r="D1159" s="10" t="n">
        <f aca="false">ABS((B1159-C1159)/_xlfn.STDEV.S(B:B))</f>
        <v>0.161147366048514</v>
      </c>
      <c r="E1159" s="10" t="str">
        <f aca="false">IF(D1159&gt;L$5,"Outlier","")</f>
        <v/>
      </c>
      <c r="F1159" s="10" t="n">
        <f aca="false">'Solutions&amp;Grade'!H1160</f>
        <v>80.7554264188627</v>
      </c>
    </row>
    <row r="1160" customFormat="false" ht="12.75" hidden="false" customHeight="true" outlineLevel="0" collapsed="false">
      <c r="A1160" s="10" t="n">
        <f aca="false">'Solutions&amp;Grade'!G1161</f>
        <v>347.7</v>
      </c>
      <c r="B1160" s="10" t="n">
        <f aca="false">'Solutions&amp;Grade'!H1161</f>
        <v>85.7384387965845</v>
      </c>
      <c r="C1160" s="13" t="n">
        <f aca="false">L$2*A1160+L$3</f>
        <v>88.6125731760794</v>
      </c>
      <c r="D1160" s="10" t="n">
        <f aca="false">ABS((B1160-C1160)/_xlfn.STDEV.S(B:B))</f>
        <v>0.0595040032068641</v>
      </c>
      <c r="E1160" s="10" t="str">
        <f aca="false">IF(D1160&gt;L$5,"Outlier","")</f>
        <v/>
      </c>
      <c r="F1160" s="10" t="n">
        <f aca="false">'Solutions&amp;Grade'!H1161</f>
        <v>85.7384387965845</v>
      </c>
    </row>
    <row r="1161" customFormat="false" ht="12.75" hidden="false" customHeight="true" outlineLevel="0" collapsed="false">
      <c r="A1161" s="10" t="n">
        <f aca="false">'Solutions&amp;Grade'!G1162</f>
        <v>348</v>
      </c>
      <c r="B1161" s="10" t="n">
        <f aca="false">'Solutions&amp;Grade'!H1162</f>
        <v>64.4761961653624</v>
      </c>
      <c r="C1161" s="13" t="n">
        <f aca="false">L$2*A1161+L$3</f>
        <v>88.6860556424261</v>
      </c>
      <c r="D1161" s="10" t="n">
        <f aca="false">ABS((B1161-C1161)/_xlfn.STDEV.S(B:B))</f>
        <v>0.501223452263948</v>
      </c>
      <c r="E1161" s="10" t="str">
        <f aca="false">IF(D1161&gt;L$5,"Outlier","")</f>
        <v/>
      </c>
      <c r="F1161" s="10" t="n">
        <f aca="false">'Solutions&amp;Grade'!H1162</f>
        <v>64.4761961653624</v>
      </c>
    </row>
    <row r="1162" customFormat="false" ht="12.75" hidden="false" customHeight="true" outlineLevel="0" collapsed="false">
      <c r="A1162" s="10" t="n">
        <f aca="false">'Solutions&amp;Grade'!G1163</f>
        <v>348.3</v>
      </c>
      <c r="B1162" s="10" t="n">
        <f aca="false">'Solutions&amp;Grade'!H1163</f>
        <v>86.5954237564371</v>
      </c>
      <c r="C1162" s="13" t="n">
        <f aca="false">L$2*A1162+L$3</f>
        <v>88.7595381087729</v>
      </c>
      <c r="D1162" s="10" t="n">
        <f aca="false">ABS((B1162-C1162)/_xlfn.STDEV.S(B:B))</f>
        <v>0.0448042611647269</v>
      </c>
      <c r="E1162" s="10" t="str">
        <f aca="false">IF(D1162&gt;L$5,"Outlier","")</f>
        <v/>
      </c>
      <c r="F1162" s="10" t="n">
        <f aca="false">'Solutions&amp;Grade'!H1163</f>
        <v>86.5954237564371</v>
      </c>
    </row>
    <row r="1163" customFormat="false" ht="12.75" hidden="false" customHeight="true" outlineLevel="0" collapsed="false">
      <c r="A1163" s="10" t="n">
        <f aca="false">'Solutions&amp;Grade'!G1164</f>
        <v>348.6</v>
      </c>
      <c r="B1163" s="10" t="n">
        <f aca="false">'Solutions&amp;Grade'!H1164</f>
        <v>90.9157714629575</v>
      </c>
      <c r="C1163" s="13" t="n">
        <f aca="false">L$2*A1163+L$3</f>
        <v>88.8330205751196</v>
      </c>
      <c r="D1163" s="10" t="n">
        <f aca="false">ABS((B1163-C1163)/_xlfn.STDEV.S(B:B))</f>
        <v>0.0431197707362532</v>
      </c>
      <c r="E1163" s="10" t="str">
        <f aca="false">IF(D1163&gt;L$5,"Outlier","")</f>
        <v/>
      </c>
      <c r="F1163" s="10" t="n">
        <f aca="false">'Solutions&amp;Grade'!H1164</f>
        <v>90.9157714629575</v>
      </c>
    </row>
    <row r="1164" customFormat="false" ht="12.75" hidden="false" customHeight="true" outlineLevel="0" collapsed="false">
      <c r="A1164" s="10" t="n">
        <f aca="false">'Solutions&amp;Grade'!G1165</f>
        <v>348.9</v>
      </c>
      <c r="B1164" s="10" t="n">
        <f aca="false">'Solutions&amp;Grade'!H1165</f>
        <v>106.609322308636</v>
      </c>
      <c r="C1164" s="13" t="n">
        <f aca="false">L$2*A1164+L$3</f>
        <v>88.9065030414664</v>
      </c>
      <c r="D1164" s="10" t="n">
        <f aca="false">ABS((B1164-C1164)/_xlfn.STDEV.S(B:B))</f>
        <v>0.366506389527035</v>
      </c>
      <c r="E1164" s="10" t="str">
        <f aca="false">IF(D1164&gt;L$5,"Outlier","")</f>
        <v/>
      </c>
      <c r="F1164" s="10" t="n">
        <f aca="false">'Solutions&amp;Grade'!H1165</f>
        <v>106.609322308636</v>
      </c>
    </row>
    <row r="1165" customFormat="false" ht="12.75" hidden="false" customHeight="true" outlineLevel="0" collapsed="false">
      <c r="A1165" s="10" t="n">
        <f aca="false">'Solutions&amp;Grade'!G1166</f>
        <v>349.2</v>
      </c>
      <c r="B1165" s="10" t="n">
        <f aca="false">'Solutions&amp;Grade'!H1166</f>
        <v>70.9119313786125</v>
      </c>
      <c r="C1165" s="13" t="n">
        <f aca="false">L$2*A1165+L$3</f>
        <v>88.9799855078131</v>
      </c>
      <c r="D1165" s="10" t="n">
        <f aca="false">ABS((B1165-C1165)/_xlfn.STDEV.S(B:B))</f>
        <v>0.374067948428595</v>
      </c>
      <c r="E1165" s="10" t="str">
        <f aca="false">IF(D1165&gt;L$5,"Outlier","")</f>
        <v/>
      </c>
      <c r="F1165" s="10" t="n">
        <f aca="false">'Solutions&amp;Grade'!H1166</f>
        <v>70.9119313786125</v>
      </c>
    </row>
    <row r="1166" customFormat="false" ht="12.75" hidden="false" customHeight="true" outlineLevel="0" collapsed="false">
      <c r="A1166" s="10" t="n">
        <f aca="false">'Solutions&amp;Grade'!G1167</f>
        <v>349.5</v>
      </c>
      <c r="B1166" s="10" t="n">
        <f aca="false">'Solutions&amp;Grade'!H1167</f>
        <v>81.7565769276203</v>
      </c>
      <c r="C1166" s="13" t="n">
        <f aca="false">L$2*A1166+L$3</f>
        <v>89.0534679741598</v>
      </c>
      <c r="D1166" s="10" t="n">
        <f aca="false">ABS((B1166-C1166)/_xlfn.STDEV.S(B:B))</f>
        <v>0.151069564224666</v>
      </c>
      <c r="E1166" s="10" t="str">
        <f aca="false">IF(D1166&gt;L$5,"Outlier","")</f>
        <v/>
      </c>
      <c r="F1166" s="10" t="n">
        <f aca="false">'Solutions&amp;Grade'!H1167</f>
        <v>81.7565769276203</v>
      </c>
    </row>
    <row r="1167" customFormat="false" ht="12.75" hidden="false" customHeight="true" outlineLevel="0" collapsed="false">
      <c r="A1167" s="10" t="n">
        <f aca="false">'Solutions&amp;Grade'!G1168</f>
        <v>349.8</v>
      </c>
      <c r="B1167" s="10" t="n">
        <f aca="false">'Solutions&amp;Grade'!H1168</f>
        <v>76.9800942345177</v>
      </c>
      <c r="C1167" s="13" t="n">
        <f aca="false">L$2*A1167+L$3</f>
        <v>89.1269504405066</v>
      </c>
      <c r="D1167" s="10" t="n">
        <f aca="false">ABS((B1167-C1167)/_xlfn.STDEV.S(B:B))</f>
        <v>0.251479741445319</v>
      </c>
      <c r="E1167" s="10" t="str">
        <f aca="false">IF(D1167&gt;L$5,"Outlier","")</f>
        <v/>
      </c>
      <c r="F1167" s="10" t="n">
        <f aca="false">'Solutions&amp;Grade'!H1168</f>
        <v>76.9800942345177</v>
      </c>
    </row>
    <row r="1168" customFormat="false" ht="12.75" hidden="false" customHeight="true" outlineLevel="0" collapsed="false">
      <c r="A1168" s="10" t="n">
        <f aca="false">'Solutions&amp;Grade'!G1169</f>
        <v>350.1</v>
      </c>
      <c r="B1168" s="10" t="n">
        <f aca="false">'Solutions&amp;Grade'!H1169</f>
        <v>99.4729842478847</v>
      </c>
      <c r="C1168" s="13" t="n">
        <f aca="false">L$2*A1168+L$3</f>
        <v>89.2004329068533</v>
      </c>
      <c r="D1168" s="10" t="n">
        <f aca="false">ABS((B1168-C1168)/_xlfn.STDEV.S(B:B))</f>
        <v>0.212675486678821</v>
      </c>
      <c r="E1168" s="10" t="str">
        <f aca="false">IF(D1168&gt;L$5,"Outlier","")</f>
        <v/>
      </c>
      <c r="F1168" s="10" t="n">
        <f aca="false">'Solutions&amp;Grade'!H1169</f>
        <v>99.4729842478847</v>
      </c>
    </row>
    <row r="1169" customFormat="false" ht="12.75" hidden="false" customHeight="true" outlineLevel="0" collapsed="false">
      <c r="A1169" s="10" t="n">
        <f aca="false">'Solutions&amp;Grade'!G1170</f>
        <v>350.4</v>
      </c>
      <c r="B1169" s="10" t="n">
        <f aca="false">'Solutions&amp;Grade'!H1170</f>
        <v>94.9728777632509</v>
      </c>
      <c r="C1169" s="13" t="n">
        <f aca="false">L$2*A1169+L$3</f>
        <v>89.2739153732</v>
      </c>
      <c r="D1169" s="10" t="n">
        <f aca="false">ABS((B1169-C1169)/_xlfn.STDEV.S(B:B))</f>
        <v>0.117987202948034</v>
      </c>
      <c r="E1169" s="10" t="str">
        <f aca="false">IF(D1169&gt;L$5,"Outlier","")</f>
        <v/>
      </c>
      <c r="F1169" s="10" t="n">
        <f aca="false">'Solutions&amp;Grade'!H1170</f>
        <v>94.9728777632509</v>
      </c>
    </row>
    <row r="1170" customFormat="false" ht="12.75" hidden="false" customHeight="true" outlineLevel="0" collapsed="false">
      <c r="A1170" s="10" t="n">
        <f aca="false">'Solutions&amp;Grade'!G1171</f>
        <v>350.7</v>
      </c>
      <c r="B1170" s="10" t="n">
        <f aca="false">'Solutions&amp;Grade'!H1171</f>
        <v>90.9243316335719</v>
      </c>
      <c r="C1170" s="13" t="n">
        <f aca="false">L$2*A1170+L$3</f>
        <v>89.3473978395468</v>
      </c>
      <c r="D1170" s="10" t="n">
        <f aca="false">ABS((B1170-C1170)/_xlfn.STDEV.S(B:B))</f>
        <v>0.0326476988014645</v>
      </c>
      <c r="E1170" s="10" t="str">
        <f aca="false">IF(D1170&gt;L$5,"Outlier","")</f>
        <v/>
      </c>
      <c r="F1170" s="10" t="n">
        <f aca="false">'Solutions&amp;Grade'!H1171</f>
        <v>90.9243316335719</v>
      </c>
    </row>
    <row r="1171" customFormat="false" ht="12.75" hidden="false" customHeight="true" outlineLevel="0" collapsed="false">
      <c r="A1171" s="10" t="n">
        <f aca="false">'Solutions&amp;Grade'!G1172</f>
        <v>351</v>
      </c>
      <c r="B1171" s="10" t="n">
        <f aca="false">'Solutions&amp;Grade'!H1172</f>
        <v>80.0072477166953</v>
      </c>
      <c r="C1171" s="13" t="n">
        <f aca="false">L$2*A1171+L$3</f>
        <v>89.4208803058935</v>
      </c>
      <c r="D1171" s="10" t="n">
        <f aca="false">ABS((B1171-C1171)/_xlfn.STDEV.S(B:B))</f>
        <v>0.194893052938719</v>
      </c>
      <c r="E1171" s="10" t="str">
        <f aca="false">IF(D1171&gt;L$5,"Outlier","")</f>
        <v/>
      </c>
      <c r="F1171" s="10" t="n">
        <f aca="false">'Solutions&amp;Grade'!H1172</f>
        <v>80.0072477166953</v>
      </c>
    </row>
    <row r="1172" customFormat="false" ht="12.75" hidden="false" customHeight="true" outlineLevel="0" collapsed="false">
      <c r="A1172" s="10" t="n">
        <f aca="false">'Solutions&amp;Grade'!G1173</f>
        <v>351.3</v>
      </c>
      <c r="B1172" s="10" t="n">
        <f aca="false">'Solutions&amp;Grade'!H1173</f>
        <v>64.7602815478066</v>
      </c>
      <c r="C1172" s="13" t="n">
        <f aca="false">L$2*A1172+L$3</f>
        <v>89.4943627722402</v>
      </c>
      <c r="D1172" s="10" t="n">
        <f aca="false">ABS((B1172-C1172)/_xlfn.STDEV.S(B:B))</f>
        <v>0.512076560858713</v>
      </c>
      <c r="E1172" s="10" t="str">
        <f aca="false">IF(D1172&gt;L$5,"Outlier","")</f>
        <v/>
      </c>
      <c r="F1172" s="10" t="n">
        <f aca="false">'Solutions&amp;Grade'!H1173</f>
        <v>64.7602815478066</v>
      </c>
    </row>
    <row r="1173" customFormat="false" ht="12.75" hidden="false" customHeight="true" outlineLevel="0" collapsed="false">
      <c r="A1173" s="10" t="n">
        <f aca="false">'Solutions&amp;Grade'!G1174</f>
        <v>351.6</v>
      </c>
      <c r="B1173" s="10" t="n">
        <f aca="false">'Solutions&amp;Grade'!H1174</f>
        <v>78.9284315752581</v>
      </c>
      <c r="C1173" s="13" t="n">
        <f aca="false">L$2*A1173+L$3</f>
        <v>89.567845238587</v>
      </c>
      <c r="D1173" s="10" t="n">
        <f aca="false">ABS((B1173-C1173)/_xlfn.STDEV.S(B:B))</f>
        <v>0.220270739342792</v>
      </c>
      <c r="E1173" s="10" t="str">
        <f aca="false">IF(D1173&gt;L$5,"Outlier","")</f>
        <v/>
      </c>
      <c r="F1173" s="10" t="n">
        <f aca="false">'Solutions&amp;Grade'!H1174</f>
        <v>78.9284315752581</v>
      </c>
    </row>
    <row r="1174" customFormat="false" ht="12.75" hidden="false" customHeight="true" outlineLevel="0" collapsed="false">
      <c r="A1174" s="10" t="n">
        <f aca="false">'Solutions&amp;Grade'!G1175</f>
        <v>351.9</v>
      </c>
      <c r="B1174" s="10" t="n">
        <f aca="false">'Solutions&amp;Grade'!H1175</f>
        <v>75.6754731945104</v>
      </c>
      <c r="C1174" s="13" t="n">
        <f aca="false">L$2*A1174+L$3</f>
        <v>89.6413277049337</v>
      </c>
      <c r="D1174" s="10" t="n">
        <f aca="false">ABS((B1174-C1174)/_xlfn.STDEV.S(B:B))</f>
        <v>0.289138969111414</v>
      </c>
      <c r="E1174" s="10" t="str">
        <f aca="false">IF(D1174&gt;L$5,"Outlier","")</f>
        <v/>
      </c>
      <c r="F1174" s="10" t="n">
        <f aca="false">'Solutions&amp;Grade'!H1175</f>
        <v>75.6754731945104</v>
      </c>
    </row>
    <row r="1175" customFormat="false" ht="12.75" hidden="false" customHeight="true" outlineLevel="0" collapsed="false">
      <c r="A1175" s="10" t="n">
        <f aca="false">'Solutions&amp;Grade'!G1176</f>
        <v>352.2</v>
      </c>
      <c r="B1175" s="10" t="n">
        <f aca="false">'Solutions&amp;Grade'!H1176</f>
        <v>85.1807194683809</v>
      </c>
      <c r="C1175" s="13" t="n">
        <f aca="false">L$2*A1175+L$3</f>
        <v>89.7148101712805</v>
      </c>
      <c r="D1175" s="10" t="n">
        <f aca="false">ABS((B1175-C1175)/_xlfn.STDEV.S(B:B))</f>
        <v>0.0938705405183463</v>
      </c>
      <c r="E1175" s="10" t="str">
        <f aca="false">IF(D1175&gt;L$5,"Outlier","")</f>
        <v/>
      </c>
      <c r="F1175" s="10" t="n">
        <f aca="false">'Solutions&amp;Grade'!H1176</f>
        <v>85.1807194683809</v>
      </c>
    </row>
    <row r="1176" customFormat="false" ht="12.75" hidden="false" customHeight="true" outlineLevel="0" collapsed="false">
      <c r="A1176" s="10" t="n">
        <f aca="false">'Solutions&amp;Grade'!G1177</f>
        <v>352.5</v>
      </c>
      <c r="B1176" s="10" t="n">
        <f aca="false">'Solutions&amp;Grade'!H1177</f>
        <v>61.2051927675872</v>
      </c>
      <c r="C1176" s="13" t="n">
        <f aca="false">L$2*A1176+L$3</f>
        <v>89.7882926376272</v>
      </c>
      <c r="D1176" s="10" t="n">
        <f aca="false">ABS((B1176-C1176)/_xlfn.STDEV.S(B:B))</f>
        <v>0.591763864091797</v>
      </c>
      <c r="E1176" s="10" t="str">
        <f aca="false">IF(D1176&gt;L$5,"Outlier","")</f>
        <v/>
      </c>
      <c r="F1176" s="10" t="n">
        <f aca="false">'Solutions&amp;Grade'!H1177</f>
        <v>61.2051927675872</v>
      </c>
    </row>
    <row r="1177" customFormat="false" ht="12.75" hidden="false" customHeight="true" outlineLevel="0" collapsed="false">
      <c r="A1177" s="10" t="n">
        <f aca="false">'Solutions&amp;Grade'!G1178</f>
        <v>352.8</v>
      </c>
      <c r="B1177" s="10" t="n">
        <f aca="false">'Solutions&amp;Grade'!H1178</f>
        <v>96.1368649400902</v>
      </c>
      <c r="C1177" s="13" t="n">
        <f aca="false">L$2*A1177+L$3</f>
        <v>89.8617751039739</v>
      </c>
      <c r="D1177" s="10" t="n">
        <f aca="false">ABS((B1177-C1177)/_xlfn.STDEV.S(B:B))</f>
        <v>0.129914929655183</v>
      </c>
      <c r="E1177" s="10" t="str">
        <f aca="false">IF(D1177&gt;L$5,"Outlier","")</f>
        <v/>
      </c>
      <c r="F1177" s="10" t="n">
        <f aca="false">'Solutions&amp;Grade'!H1178</f>
        <v>96.1368649400902</v>
      </c>
    </row>
    <row r="1178" customFormat="false" ht="12.75" hidden="false" customHeight="true" outlineLevel="0" collapsed="false">
      <c r="A1178" s="10" t="n">
        <f aca="false">'Solutions&amp;Grade'!G1179</f>
        <v>353.1</v>
      </c>
      <c r="B1178" s="10" t="n">
        <f aca="false">'Solutions&amp;Grade'!H1179</f>
        <v>75.0843733882255</v>
      </c>
      <c r="C1178" s="13" t="n">
        <f aca="false">L$2*A1178+L$3</f>
        <v>89.9352575703207</v>
      </c>
      <c r="D1178" s="10" t="n">
        <f aca="false">ABS((B1178-C1178)/_xlfn.STDEV.S(B:B))</f>
        <v>0.307461984485033</v>
      </c>
      <c r="E1178" s="10" t="str">
        <f aca="false">IF(D1178&gt;L$5,"Outlier","")</f>
        <v/>
      </c>
      <c r="F1178" s="10" t="n">
        <f aca="false">'Solutions&amp;Grade'!H1179</f>
        <v>75.0843733882255</v>
      </c>
    </row>
    <row r="1179" customFormat="false" ht="12.75" hidden="false" customHeight="true" outlineLevel="0" collapsed="false">
      <c r="A1179" s="10" t="n">
        <f aca="false">'Solutions&amp;Grade'!G1180</f>
        <v>353.4</v>
      </c>
      <c r="B1179" s="10" t="n">
        <f aca="false">'Solutions&amp;Grade'!H1180</f>
        <v>94.42635565908</v>
      </c>
      <c r="C1179" s="13" t="n">
        <f aca="false">L$2*A1179+L$3</f>
        <v>90.0087400366674</v>
      </c>
      <c r="D1179" s="10" t="n">
        <f aca="false">ABS((B1179-C1179)/_xlfn.STDEV.S(B:B))</f>
        <v>0.0914591245413268</v>
      </c>
      <c r="E1179" s="10" t="str">
        <f aca="false">IF(D1179&gt;L$5,"Outlier","")</f>
        <v/>
      </c>
      <c r="F1179" s="10" t="n">
        <f aca="false">'Solutions&amp;Grade'!H1180</f>
        <v>94.42635565908</v>
      </c>
    </row>
    <row r="1180" customFormat="false" ht="12.75" hidden="false" customHeight="true" outlineLevel="0" collapsed="false">
      <c r="A1180" s="10" t="n">
        <f aca="false">'Solutions&amp;Grade'!G1181</f>
        <v>353.7</v>
      </c>
      <c r="B1180" s="10" t="n">
        <f aca="false">'Solutions&amp;Grade'!H1181</f>
        <v>90.9322716137877</v>
      </c>
      <c r="C1180" s="13" t="n">
        <f aca="false">L$2*A1180+L$3</f>
        <v>90.0822225030141</v>
      </c>
      <c r="D1180" s="10" t="n">
        <f aca="false">ABS((B1180-C1180)/_xlfn.STDEV.S(B:B))</f>
        <v>0.0175988030950566</v>
      </c>
      <c r="E1180" s="10" t="str">
        <f aca="false">IF(D1180&gt;L$5,"Outlier","")</f>
        <v/>
      </c>
      <c r="F1180" s="10" t="n">
        <f aca="false">'Solutions&amp;Grade'!H1181</f>
        <v>90.9322716137877</v>
      </c>
    </row>
    <row r="1181" customFormat="false" ht="12.75" hidden="false" customHeight="true" outlineLevel="0" collapsed="false">
      <c r="A1181" s="10" t="n">
        <f aca="false">'Solutions&amp;Grade'!G1182</f>
        <v>354</v>
      </c>
      <c r="B1181" s="10" t="n">
        <f aca="false">'Solutions&amp;Grade'!H1182</f>
        <v>78.3622744900703</v>
      </c>
      <c r="C1181" s="13" t="n">
        <f aca="false">L$2*A1181+L$3</f>
        <v>90.1557049693609</v>
      </c>
      <c r="D1181" s="10" t="n">
        <f aca="false">ABS((B1181-C1181)/_xlfn.STDEV.S(B:B))</f>
        <v>0.244162670356061</v>
      </c>
      <c r="E1181" s="10" t="str">
        <f aca="false">IF(D1181&gt;L$5,"Outlier","")</f>
        <v/>
      </c>
      <c r="F1181" s="10" t="n">
        <f aca="false">'Solutions&amp;Grade'!H1182</f>
        <v>78.3622744900703</v>
      </c>
    </row>
    <row r="1182" customFormat="false" ht="12.75" hidden="false" customHeight="true" outlineLevel="0" collapsed="false">
      <c r="A1182" s="10" t="n">
        <f aca="false">'Solutions&amp;Grade'!G1183</f>
        <v>354.3</v>
      </c>
      <c r="B1182" s="10" t="n">
        <f aca="false">'Solutions&amp;Grade'!H1183</f>
        <v>97.0494420192531</v>
      </c>
      <c r="C1182" s="13" t="n">
        <f aca="false">L$2*A1182+L$3</f>
        <v>90.2291874357076</v>
      </c>
      <c r="D1182" s="10" t="n">
        <f aca="false">ABS((B1182-C1182)/_xlfn.STDEV.S(B:B))</f>
        <v>0.141201627003342</v>
      </c>
      <c r="E1182" s="10" t="str">
        <f aca="false">IF(D1182&gt;L$5,"Outlier","")</f>
        <v/>
      </c>
      <c r="F1182" s="10" t="n">
        <f aca="false">'Solutions&amp;Grade'!H1183</f>
        <v>97.0494420192531</v>
      </c>
    </row>
    <row r="1183" customFormat="false" ht="12.75" hidden="false" customHeight="true" outlineLevel="0" collapsed="false">
      <c r="A1183" s="10" t="n">
        <f aca="false">'Solutions&amp;Grade'!G1184</f>
        <v>354.6</v>
      </c>
      <c r="B1183" s="10" t="n">
        <f aca="false">'Solutions&amp;Grade'!H1184</f>
        <v>80.5834725203377</v>
      </c>
      <c r="C1183" s="13" t="n">
        <f aca="false">L$2*A1183+L$3</f>
        <v>90.3026699020544</v>
      </c>
      <c r="D1183" s="10" t="n">
        <f aca="false">ABS((B1183-C1183)/_xlfn.STDEV.S(B:B))</f>
        <v>0.2012192458</v>
      </c>
      <c r="E1183" s="10" t="str">
        <f aca="false">IF(D1183&gt;L$5,"Outlier","")</f>
        <v/>
      </c>
      <c r="F1183" s="10" t="n">
        <f aca="false">'Solutions&amp;Grade'!H1184</f>
        <v>80.5834725203377</v>
      </c>
    </row>
    <row r="1184" customFormat="false" ht="12.75" hidden="false" customHeight="true" outlineLevel="0" collapsed="false">
      <c r="A1184" s="10" t="n">
        <f aca="false">'Solutions&amp;Grade'!G1185</f>
        <v>354.9</v>
      </c>
      <c r="B1184" s="10" t="n">
        <f aca="false">'Solutions&amp;Grade'!H1185</f>
        <v>85.5504778199432</v>
      </c>
      <c r="C1184" s="13" t="n">
        <f aca="false">L$2*A1184+L$3</f>
        <v>90.3761523684011</v>
      </c>
      <c r="D1184" s="10" t="n">
        <f aca="false">ABS((B1184-C1184)/_xlfn.STDEV.S(B:B))</f>
        <v>0.0999072819473334</v>
      </c>
      <c r="E1184" s="10" t="str">
        <f aca="false">IF(D1184&gt;L$5,"Outlier","")</f>
        <v/>
      </c>
      <c r="F1184" s="10" t="n">
        <f aca="false">'Solutions&amp;Grade'!H1185</f>
        <v>85.5504778199432</v>
      </c>
    </row>
    <row r="1185" customFormat="false" ht="12.75" hidden="false" customHeight="true" outlineLevel="0" collapsed="false">
      <c r="A1185" s="10" t="n">
        <f aca="false">'Solutions&amp;Grade'!G1186</f>
        <v>355.2</v>
      </c>
      <c r="B1185" s="10" t="n">
        <f aca="false">'Solutions&amp;Grade'!H1186</f>
        <v>98.4920842111472</v>
      </c>
      <c r="C1185" s="13" t="n">
        <f aca="false">L$2*A1185+L$3</f>
        <v>90.4496348347478</v>
      </c>
      <c r="D1185" s="10" t="n">
        <f aca="false">ABS((B1185-C1185)/_xlfn.STDEV.S(B:B))</f>
        <v>0.166505065628982</v>
      </c>
      <c r="E1185" s="10" t="str">
        <f aca="false">IF(D1185&gt;L$5,"Outlier","")</f>
        <v/>
      </c>
      <c r="F1185" s="10" t="n">
        <f aca="false">'Solutions&amp;Grade'!H1186</f>
        <v>98.4920842111472</v>
      </c>
    </row>
    <row r="1186" customFormat="false" ht="12.75" hidden="false" customHeight="true" outlineLevel="0" collapsed="false">
      <c r="A1186" s="10" t="n">
        <f aca="false">'Solutions&amp;Grade'!G1187</f>
        <v>355.5</v>
      </c>
      <c r="B1186" s="10" t="n">
        <f aca="false">'Solutions&amp;Grade'!H1187</f>
        <v>87.0593639533909</v>
      </c>
      <c r="C1186" s="13" t="n">
        <f aca="false">L$2*A1186+L$3</f>
        <v>90.5231173010946</v>
      </c>
      <c r="D1186" s="10" t="n">
        <f aca="false">ABS((B1186-C1186)/_xlfn.STDEV.S(B:B))</f>
        <v>0.0717110486482423</v>
      </c>
      <c r="E1186" s="10" t="str">
        <f aca="false">IF(D1186&gt;L$5,"Outlier","")</f>
        <v/>
      </c>
      <c r="F1186" s="10" t="n">
        <f aca="false">'Solutions&amp;Grade'!H1187</f>
        <v>87.0593639533909</v>
      </c>
    </row>
    <row r="1187" customFormat="false" ht="12.75" hidden="false" customHeight="true" outlineLevel="0" collapsed="false">
      <c r="A1187" s="10" t="n">
        <f aca="false">'Solutions&amp;Grade'!G1188</f>
        <v>355.8</v>
      </c>
      <c r="B1187" s="10" t="n">
        <f aca="false">'Solutions&amp;Grade'!H1188</f>
        <v>91.4506289384615</v>
      </c>
      <c r="C1187" s="13" t="n">
        <f aca="false">L$2*A1187+L$3</f>
        <v>90.5965997674413</v>
      </c>
      <c r="D1187" s="10" t="n">
        <f aca="false">ABS((B1187-C1187)/_xlfn.STDEV.S(B:B))</f>
        <v>0.0176812033889916</v>
      </c>
      <c r="E1187" s="10" t="str">
        <f aca="false">IF(D1187&gt;L$5,"Outlier","")</f>
        <v/>
      </c>
      <c r="F1187" s="10" t="n">
        <f aca="false">'Solutions&amp;Grade'!H1188</f>
        <v>91.4506289384615</v>
      </c>
    </row>
    <row r="1188" customFormat="false" ht="12.75" hidden="false" customHeight="true" outlineLevel="0" collapsed="false">
      <c r="A1188" s="10" t="n">
        <f aca="false">'Solutions&amp;Grade'!G1189</f>
        <v>356.1</v>
      </c>
      <c r="B1188" s="10" t="n">
        <f aca="false">'Solutions&amp;Grade'!H1189</f>
        <v>87.5074463387352</v>
      </c>
      <c r="C1188" s="13" t="n">
        <f aca="false">L$2*A1188+L$3</f>
        <v>90.670082233788</v>
      </c>
      <c r="D1188" s="10" t="n">
        <f aca="false">ABS((B1188-C1188)/_xlfn.STDEV.S(B:B))</f>
        <v>0.0654769303008164</v>
      </c>
      <c r="E1188" s="10" t="str">
        <f aca="false">IF(D1188&gt;L$5,"Outlier","")</f>
        <v/>
      </c>
      <c r="F1188" s="10" t="n">
        <f aca="false">'Solutions&amp;Grade'!H1189</f>
        <v>87.5074463387352</v>
      </c>
    </row>
    <row r="1189" customFormat="false" ht="12.75" hidden="false" customHeight="true" outlineLevel="0" collapsed="false">
      <c r="A1189" s="10" t="n">
        <f aca="false">'Solutions&amp;Grade'!G1190</f>
        <v>356.4</v>
      </c>
      <c r="B1189" s="10" t="n">
        <f aca="false">'Solutions&amp;Grade'!H1190</f>
        <v>83.9350821827697</v>
      </c>
      <c r="C1189" s="13" t="n">
        <f aca="false">L$2*A1189+L$3</f>
        <v>90.7435647001348</v>
      </c>
      <c r="D1189" s="10" t="n">
        <f aca="false">ABS((B1189-C1189)/_xlfn.STDEV.S(B:B))</f>
        <v>0.140957906644006</v>
      </c>
      <c r="E1189" s="10" t="str">
        <f aca="false">IF(D1189&gt;L$5,"Outlier","")</f>
        <v/>
      </c>
      <c r="F1189" s="10" t="n">
        <f aca="false">'Solutions&amp;Grade'!H1190</f>
        <v>83.9350821827697</v>
      </c>
    </row>
    <row r="1190" customFormat="false" ht="12.75" hidden="false" customHeight="true" outlineLevel="0" collapsed="false">
      <c r="A1190" s="10" t="n">
        <f aca="false">'Solutions&amp;Grade'!G1191</f>
        <v>356.7</v>
      </c>
      <c r="B1190" s="10" t="n">
        <f aca="false">'Solutions&amp;Grade'!H1191</f>
        <v>86.7208928496209</v>
      </c>
      <c r="C1190" s="13" t="n">
        <f aca="false">L$2*A1190+L$3</f>
        <v>90.8170471664815</v>
      </c>
      <c r="D1190" s="10" t="n">
        <f aca="false">ABS((B1190-C1190)/_xlfn.STDEV.S(B:B))</f>
        <v>0.084803821750714</v>
      </c>
      <c r="E1190" s="10" t="str">
        <f aca="false">IF(D1190&gt;L$5,"Outlier","")</f>
        <v/>
      </c>
      <c r="F1190" s="10" t="n">
        <f aca="false">'Solutions&amp;Grade'!H1191</f>
        <v>86.7208928496209</v>
      </c>
    </row>
    <row r="1191" customFormat="false" ht="12.75" hidden="false" customHeight="true" outlineLevel="0" collapsed="false">
      <c r="A1191" s="10" t="n">
        <f aca="false">'Solutions&amp;Grade'!G1192</f>
        <v>357</v>
      </c>
      <c r="B1191" s="10" t="n">
        <f aca="false">'Solutions&amp;Grade'!H1192</f>
        <v>88.1635835959876</v>
      </c>
      <c r="C1191" s="13" t="n">
        <f aca="false">L$2*A1191+L$3</f>
        <v>90.8905296328283</v>
      </c>
      <c r="D1191" s="10" t="n">
        <f aca="false">ABS((B1191-C1191)/_xlfn.STDEV.S(B:B))</f>
        <v>0.0564567220234246</v>
      </c>
      <c r="E1191" s="10" t="str">
        <f aca="false">IF(D1191&gt;L$5,"Outlier","")</f>
        <v/>
      </c>
      <c r="F1191" s="10" t="n">
        <f aca="false">'Solutions&amp;Grade'!H1192</f>
        <v>88.1635835959876</v>
      </c>
    </row>
    <row r="1192" customFormat="false" ht="12.75" hidden="false" customHeight="true" outlineLevel="0" collapsed="false">
      <c r="A1192" s="10" t="n">
        <f aca="false">'Solutions&amp;Grade'!G1193</f>
        <v>357.3</v>
      </c>
      <c r="B1192" s="10" t="n">
        <f aca="false">'Solutions&amp;Grade'!H1193</f>
        <v>72.6458063558385</v>
      </c>
      <c r="C1192" s="13" t="n">
        <f aca="false">L$2*A1192+L$3</f>
        <v>90.964012099175</v>
      </c>
      <c r="D1192" s="10" t="n">
        <f aca="false">ABS((B1192-C1192)/_xlfn.STDEV.S(B:B))</f>
        <v>0.379246906850281</v>
      </c>
      <c r="E1192" s="10" t="str">
        <f aca="false">IF(D1192&gt;L$5,"Outlier","")</f>
        <v/>
      </c>
      <c r="F1192" s="10" t="n">
        <f aca="false">'Solutions&amp;Grade'!H1193</f>
        <v>72.6458063558385</v>
      </c>
    </row>
    <row r="1193" customFormat="false" ht="12.75" hidden="false" customHeight="true" outlineLevel="0" collapsed="false">
      <c r="A1193" s="10" t="n">
        <f aca="false">'Solutions&amp;Grade'!G1194</f>
        <v>357.6</v>
      </c>
      <c r="B1193" s="10" t="n">
        <f aca="false">'Solutions&amp;Grade'!H1194</f>
        <v>85.5759511273615</v>
      </c>
      <c r="C1193" s="13" t="n">
        <f aca="false">L$2*A1193+L$3</f>
        <v>91.0374945655217</v>
      </c>
      <c r="D1193" s="10" t="n">
        <f aca="false">ABS((B1193-C1193)/_xlfn.STDEV.S(B:B))</f>
        <v>0.113071852373105</v>
      </c>
      <c r="E1193" s="10" t="str">
        <f aca="false">IF(D1193&gt;L$5,"Outlier","")</f>
        <v/>
      </c>
      <c r="F1193" s="10" t="n">
        <f aca="false">'Solutions&amp;Grade'!H1194</f>
        <v>85.5759511273615</v>
      </c>
    </row>
    <row r="1194" customFormat="false" ht="12.75" hidden="false" customHeight="true" outlineLevel="0" collapsed="false">
      <c r="A1194" s="10" t="n">
        <f aca="false">'Solutions&amp;Grade'!G1195</f>
        <v>357.9</v>
      </c>
      <c r="B1194" s="10" t="n">
        <f aca="false">'Solutions&amp;Grade'!H1195</f>
        <v>86.0598979353735</v>
      </c>
      <c r="C1194" s="13" t="n">
        <f aca="false">L$2*A1194+L$3</f>
        <v>91.1109770318684</v>
      </c>
      <c r="D1194" s="10" t="n">
        <f aca="false">ABS((B1194-C1194)/_xlfn.STDEV.S(B:B))</f>
        <v>0.104573894978696</v>
      </c>
      <c r="E1194" s="10" t="str">
        <f aca="false">IF(D1194&gt;L$5,"Outlier","")</f>
        <v/>
      </c>
      <c r="F1194" s="10" t="n">
        <f aca="false">'Solutions&amp;Grade'!H1195</f>
        <v>86.0598979353735</v>
      </c>
    </row>
    <row r="1195" customFormat="false" ht="12.75" hidden="false" customHeight="true" outlineLevel="0" collapsed="false">
      <c r="A1195" s="10" t="n">
        <f aca="false">'Solutions&amp;Grade'!G1196</f>
        <v>358.2</v>
      </c>
      <c r="B1195" s="10" t="n">
        <f aca="false">'Solutions&amp;Grade'!H1196</f>
        <v>92.7472636184887</v>
      </c>
      <c r="C1195" s="13" t="n">
        <f aca="false">L$2*A1195+L$3</f>
        <v>91.1844594982152</v>
      </c>
      <c r="D1195" s="10" t="n">
        <f aca="false">ABS((B1195-C1195)/_xlfn.STDEV.S(B:B))</f>
        <v>0.0323551682370534</v>
      </c>
      <c r="E1195" s="10" t="str">
        <f aca="false">IF(D1195&gt;L$5,"Outlier","")</f>
        <v/>
      </c>
      <c r="F1195" s="10" t="n">
        <f aca="false">'Solutions&amp;Grade'!H1196</f>
        <v>92.7472636184887</v>
      </c>
    </row>
    <row r="1196" customFormat="false" ht="12.75" hidden="false" customHeight="true" outlineLevel="0" collapsed="false">
      <c r="A1196" s="10" t="n">
        <f aca="false">'Solutions&amp;Grade'!G1197</f>
        <v>358.5</v>
      </c>
      <c r="B1196" s="10" t="n">
        <f aca="false">'Solutions&amp;Grade'!H1197</f>
        <v>87.6360200621502</v>
      </c>
      <c r="C1196" s="13" t="n">
        <f aca="false">L$2*A1196+L$3</f>
        <v>91.2579419645619</v>
      </c>
      <c r="D1196" s="10" t="n">
        <f aca="false">ABS((B1196-C1196)/_xlfn.STDEV.S(B:B))</f>
        <v>0.0749856562148617</v>
      </c>
      <c r="E1196" s="10" t="str">
        <f aca="false">IF(D1196&gt;L$5,"Outlier","")</f>
        <v/>
      </c>
      <c r="F1196" s="10" t="n">
        <f aca="false">'Solutions&amp;Grade'!H1197</f>
        <v>87.6360200621502</v>
      </c>
    </row>
    <row r="1197" customFormat="false" ht="12.75" hidden="false" customHeight="true" outlineLevel="0" collapsed="false">
      <c r="A1197" s="10" t="n">
        <f aca="false">'Solutions&amp;Grade'!G1198</f>
        <v>358.8</v>
      </c>
      <c r="B1197" s="10" t="n">
        <f aca="false">'Solutions&amp;Grade'!H1198</f>
        <v>84.56083081771</v>
      </c>
      <c r="C1197" s="13" t="n">
        <f aca="false">L$2*A1197+L$3</f>
        <v>91.3314244309087</v>
      </c>
      <c r="D1197" s="10" t="n">
        <f aca="false">ABS((B1197-C1197)/_xlfn.STDEV.S(B:B))</f>
        <v>0.140173482126104</v>
      </c>
      <c r="E1197" s="10" t="str">
        <f aca="false">IF(D1197&gt;L$5,"Outlier","")</f>
        <v/>
      </c>
      <c r="F1197" s="10" t="n">
        <f aca="false">'Solutions&amp;Grade'!H1198</f>
        <v>84.56083081771</v>
      </c>
    </row>
    <row r="1198" customFormat="false" ht="12.75" hidden="false" customHeight="true" outlineLevel="0" collapsed="false">
      <c r="A1198" s="10" t="n">
        <f aca="false">'Solutions&amp;Grade'!G1199</f>
        <v>359.1</v>
      </c>
      <c r="B1198" s="10" t="n">
        <f aca="false">'Solutions&amp;Grade'!H1199</f>
        <v>69.815200057629</v>
      </c>
      <c r="C1198" s="13" t="n">
        <f aca="false">L$2*A1198+L$3</f>
        <v>91.4049068972554</v>
      </c>
      <c r="D1198" s="10" t="n">
        <f aca="false">ABS((B1198-C1198)/_xlfn.STDEV.S(B:B))</f>
        <v>0.446977703682093</v>
      </c>
      <c r="E1198" s="10" t="str">
        <f aca="false">IF(D1198&gt;L$5,"Outlier","")</f>
        <v/>
      </c>
      <c r="F1198" s="10" t="n">
        <f aca="false">'Solutions&amp;Grade'!H1199</f>
        <v>69.815200057629</v>
      </c>
    </row>
    <row r="1199" customFormat="false" ht="12.75" hidden="false" customHeight="true" outlineLevel="0" collapsed="false">
      <c r="A1199" s="10" t="n">
        <f aca="false">'Solutions&amp;Grade'!G1200</f>
        <v>359.4</v>
      </c>
      <c r="B1199" s="10" t="n">
        <f aca="false">'Solutions&amp;Grade'!H1200</f>
        <v>94.8612825258353</v>
      </c>
      <c r="C1199" s="13" t="n">
        <f aca="false">L$2*A1199+L$3</f>
        <v>91.4783893636021</v>
      </c>
      <c r="D1199" s="10" t="n">
        <f aca="false">ABS((B1199-C1199)/_xlfn.STDEV.S(B:B))</f>
        <v>0.07003697774541</v>
      </c>
      <c r="E1199" s="10" t="str">
        <f aca="false">IF(D1199&gt;L$5,"Outlier","")</f>
        <v/>
      </c>
      <c r="F1199" s="10" t="n">
        <f aca="false">'Solutions&amp;Grade'!H1200</f>
        <v>94.8612825258353</v>
      </c>
      <c r="Q1199" s="0"/>
      <c r="R1199" s="0"/>
    </row>
    <row r="1200" customFormat="false" ht="12.75" hidden="false" customHeight="true" outlineLevel="0" collapsed="false">
      <c r="A1200" s="10" t="n">
        <f aca="false">'Solutions&amp;Grade'!G1201</f>
        <v>359.7</v>
      </c>
      <c r="B1200" s="10" t="n">
        <f aca="false">'Solutions&amp;Grade'!H1201</f>
        <v>80.7282927918443</v>
      </c>
      <c r="C1200" s="13" t="n">
        <f aca="false">L$2*A1200+L$3</f>
        <v>91.5518718299489</v>
      </c>
      <c r="D1200" s="10" t="n">
        <f aca="false">ABS((B1200-C1200)/_xlfn.STDEV.S(B:B))</f>
        <v>0.224083566303642</v>
      </c>
      <c r="E1200" s="10" t="str">
        <f aca="false">IF(D1200&gt;L$5,"Outlier","")</f>
        <v/>
      </c>
      <c r="F1200" s="10" t="n">
        <f aca="false">'Solutions&amp;Grade'!H1201</f>
        <v>80.7282927918443</v>
      </c>
      <c r="Q1200" s="0"/>
      <c r="R1200" s="0"/>
    </row>
    <row r="1201" customFormat="false" ht="12.75" hidden="false" customHeight="true" outlineLevel="0" collapsed="false">
      <c r="A1201" s="10" t="n">
        <f aca="false">'Solutions&amp;Grade'!G1202</f>
        <v>360</v>
      </c>
      <c r="B1201" s="10" t="n">
        <f aca="false">'Solutions&amp;Grade'!H1202</f>
        <v>95.5965187005327</v>
      </c>
      <c r="C1201" s="13" t="n">
        <f aca="false">L$2*A1201+L$3</f>
        <v>91.6253542962956</v>
      </c>
      <c r="D1201" s="10" t="n">
        <f aca="false">ABS((B1201-C1201)/_xlfn.STDEV.S(B:B))</f>
        <v>0.0822161208364367</v>
      </c>
      <c r="E1201" s="10" t="str">
        <f aca="false">IF(D1201&gt;L$5,"Outlier","")</f>
        <v/>
      </c>
      <c r="F1201" s="10" t="n">
        <f aca="false">'Solutions&amp;Grade'!H1202</f>
        <v>95.5965187005327</v>
      </c>
      <c r="Q1201" s="0"/>
      <c r="R1201" s="0"/>
    </row>
  </sheetData>
  <mergeCells count="1">
    <mergeCell ref="J32:P34"/>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D1202"/>
  <sheetViews>
    <sheetView showFormulas="false" showGridLines="true" showRowColHeaders="true" showZeros="true" rightToLeft="false" tabSelected="false" showOutlineSymbols="true" defaultGridColor="true" view="normal" topLeftCell="AQ1" colorId="64" zoomScale="90" zoomScaleNormal="90" zoomScalePageLayoutView="100" workbookViewId="0">
      <selection pane="topLeft" activeCell="AZ5" activeCellId="0" sqref="AZ5"/>
    </sheetView>
  </sheetViews>
  <sheetFormatPr defaultRowHeight="12.75" outlineLevelRow="0" outlineLevelCol="0"/>
  <cols>
    <col collapsed="false" customWidth="true" hidden="false" outlineLevel="0" max="1" min="1" style="0" width="12.98"/>
    <col collapsed="false" customWidth="true" hidden="false" outlineLevel="0" max="2" min="2" style="0" width="11.98"/>
    <col collapsed="false" customWidth="true" hidden="false" outlineLevel="0" max="3" min="3" style="0" width="11.27"/>
    <col collapsed="false" customWidth="true" hidden="false" outlineLevel="0" max="4" min="4" style="0" width="8.98"/>
    <col collapsed="false" customWidth="true" hidden="false" outlineLevel="0" max="5" min="5" style="0" width="13.29"/>
    <col collapsed="false" customWidth="true" hidden="false" outlineLevel="0" max="6" min="6" style="0" width="9.69"/>
    <col collapsed="false" customWidth="true" hidden="false" outlineLevel="0" max="7" min="7" style="10" width="11.84"/>
    <col collapsed="false" customWidth="true" hidden="false" outlineLevel="0" max="9" min="8" style="10" width="12.12"/>
    <col collapsed="false" customWidth="true" hidden="false" outlineLevel="0" max="15" min="10" style="10" width="9.13"/>
    <col collapsed="false" customWidth="true" hidden="false" outlineLevel="0" max="16" min="16" style="0" width="4.56"/>
    <col collapsed="false" customWidth="true" hidden="false" outlineLevel="0" max="17" min="17" style="0" width="23.27"/>
    <col collapsed="false" customWidth="true" hidden="false" outlineLevel="0" max="21" min="18" style="0" width="8.67"/>
    <col collapsed="false" customWidth="true" hidden="false" outlineLevel="0" max="22" min="22" style="0" width="11.27"/>
    <col collapsed="false" customWidth="true" hidden="true" outlineLevel="0" max="23" min="23" style="0" width="19.54"/>
    <col collapsed="false" customWidth="true" hidden="false" outlineLevel="0" max="24" min="24" style="0" width="11.27"/>
    <col collapsed="false" customWidth="true" hidden="false" outlineLevel="0" max="25" min="25" style="10" width="8.27"/>
    <col collapsed="false" customWidth="true" hidden="false" outlineLevel="0" max="26" min="26" style="10" width="5.41"/>
    <col collapsed="false" customWidth="true" hidden="false" outlineLevel="0" max="27" min="27" style="10" width="24.26"/>
    <col collapsed="false" customWidth="false" hidden="false" outlineLevel="0" max="28" min="28" style="10" width="11.57"/>
    <col collapsed="false" customWidth="true" hidden="false" outlineLevel="0" max="29" min="29" style="10" width="11.84"/>
    <col collapsed="false" customWidth="false" hidden="false" outlineLevel="0" max="31" min="30" style="10" width="11.57"/>
    <col collapsed="false" customWidth="true" hidden="false" outlineLevel="0" max="32" min="32" style="10" width="17.97"/>
    <col collapsed="false" customWidth="false" hidden="false" outlineLevel="0" max="34" min="33" style="10" width="11.57"/>
    <col collapsed="false" customWidth="true" hidden="false" outlineLevel="0" max="1025" min="35" style="0" width="8.67"/>
  </cols>
  <sheetData>
    <row r="1" customFormat="false" ht="18" hidden="false" customHeight="true" outlineLevel="0" collapsed="false">
      <c r="A1" s="26" t="s">
        <v>42</v>
      </c>
      <c r="F1" s="27" t="n">
        <v>201701</v>
      </c>
      <c r="G1" s="26" t="s">
        <v>43</v>
      </c>
      <c r="P1" s="28" t="s">
        <v>44</v>
      </c>
      <c r="T1" s="29"/>
      <c r="U1" s="30"/>
      <c r="V1" s="31" t="str">
        <f aca="false">'Problem 5'!C1</f>
        <v>Wolfe, Cory</v>
      </c>
      <c r="Z1" s="28" t="s">
        <v>45</v>
      </c>
      <c r="AD1" s="0"/>
      <c r="AE1" s="29"/>
      <c r="AF1" s="32"/>
      <c r="AK1" s="26" t="s">
        <v>42</v>
      </c>
      <c r="AM1" s="0" t="n">
        <f aca="true">NORMINV(RAND(),0,$AV$2)</f>
        <v>-0.0207196582768715</v>
      </c>
      <c r="AP1" s="26" t="s">
        <v>43</v>
      </c>
      <c r="AQ1" s="10"/>
      <c r="AR1" s="0" t="n">
        <f aca="true">NORMINV(RAND(),0,$AV$3)</f>
        <v>9.78805201621945</v>
      </c>
      <c r="AS1" s="10"/>
      <c r="AU1" s="33" t="s">
        <v>46</v>
      </c>
      <c r="AV1" s="10"/>
      <c r="AW1" s="10"/>
      <c r="AX1" s="10"/>
      <c r="AY1" s="10"/>
      <c r="AZ1" s="10"/>
      <c r="BA1" s="10"/>
      <c r="BB1" s="10"/>
      <c r="BC1" s="10"/>
    </row>
    <row r="2" customFormat="false" ht="12.75" hidden="false" customHeight="true" outlineLevel="0" collapsed="false">
      <c r="A2" s="2" t="s">
        <v>3</v>
      </c>
      <c r="B2" s="2" t="s">
        <v>47</v>
      </c>
      <c r="C2" s="2"/>
      <c r="D2" s="2"/>
      <c r="E2" s="2"/>
      <c r="G2" s="11" t="s">
        <v>27</v>
      </c>
      <c r="H2" s="11" t="s">
        <v>28</v>
      </c>
      <c r="I2" s="11"/>
      <c r="J2" s="12"/>
      <c r="K2" s="11"/>
      <c r="L2" s="11"/>
      <c r="M2" s="11"/>
      <c r="N2" s="11"/>
      <c r="P2" s="0" t="s">
        <v>8</v>
      </c>
      <c r="Q2" s="0" t="s">
        <v>48</v>
      </c>
      <c r="R2" s="34" t="n">
        <f aca="false">'Problem 5'!I3</f>
        <v>7.08082382215777</v>
      </c>
      <c r="U2" s="7"/>
      <c r="Z2" s="10" t="s">
        <v>8</v>
      </c>
      <c r="AA2" s="10" t="s">
        <v>33</v>
      </c>
      <c r="AB2" s="35" t="n">
        <f aca="false">'Problem 6'!L2</f>
        <v>0.244941554489122</v>
      </c>
      <c r="AL2" s="2" t="s">
        <v>49</v>
      </c>
      <c r="AM2" s="2" t="s">
        <v>50</v>
      </c>
      <c r="AN2" s="2"/>
      <c r="AO2" s="2"/>
      <c r="AP2" s="11" t="s">
        <v>27</v>
      </c>
      <c r="AQ2" s="11" t="s">
        <v>49</v>
      </c>
      <c r="AR2" s="11" t="s">
        <v>51</v>
      </c>
      <c r="AS2" s="11"/>
      <c r="AU2" s="10" t="s">
        <v>52</v>
      </c>
      <c r="AV2" s="10" t="n">
        <v>0.355</v>
      </c>
      <c r="AW2" s="10" t="s">
        <v>53</v>
      </c>
      <c r="AX2" s="10"/>
      <c r="AY2" s="10"/>
      <c r="AZ2" s="10"/>
      <c r="BA2" s="10"/>
      <c r="BB2" s="10"/>
      <c r="BC2" s="10"/>
    </row>
    <row r="3" customFormat="false" ht="12.75" hidden="false" customHeight="true" outlineLevel="0" collapsed="false">
      <c r="A3" s="0" t="n">
        <v>1</v>
      </c>
      <c r="B3" s="36" t="n">
        <f aca="false">AM3</f>
        <v>6.41939504069556</v>
      </c>
      <c r="G3" s="10" t="n">
        <v>0.3</v>
      </c>
      <c r="H3" s="10" t="n">
        <f aca="false">AR3</f>
        <v>11.481044923015</v>
      </c>
      <c r="Q3" s="0" t="s">
        <v>54</v>
      </c>
      <c r="R3" s="34" t="n">
        <f aca="false">'Problem 5'!I4</f>
        <v>0.364938267839206</v>
      </c>
      <c r="AA3" s="10" t="s">
        <v>34</v>
      </c>
      <c r="AB3" s="35" t="n">
        <f aca="false">'Problem 6'!L3</f>
        <v>3.44639468021183</v>
      </c>
      <c r="AE3" s="37"/>
      <c r="AF3" s="38"/>
      <c r="AL3" s="0" t="n">
        <v>-0.672316390508382</v>
      </c>
      <c r="AM3" s="0" t="n">
        <f aca="false">IF(AW$6=A3,AV$5+AV$6,AL3+AV$5)</f>
        <v>6.41939504069556</v>
      </c>
      <c r="AP3" s="10" t="n">
        <v>0.3</v>
      </c>
      <c r="AQ3" s="0" t="n">
        <v>4.3114343524754</v>
      </c>
      <c r="AR3" s="10" t="n">
        <f aca="false">AQ3+AV$13+AP3*AV$14</f>
        <v>11.481044923015</v>
      </c>
      <c r="AS3" s="10"/>
      <c r="AU3" s="10" t="s">
        <v>52</v>
      </c>
      <c r="AV3" s="10" t="n">
        <v>12.75</v>
      </c>
      <c r="AW3" s="10" t="s">
        <v>55</v>
      </c>
      <c r="AX3" s="10"/>
      <c r="AY3" s="10"/>
      <c r="AZ3" s="10"/>
      <c r="BA3" s="10"/>
      <c r="BB3" s="10"/>
      <c r="BC3" s="10"/>
    </row>
    <row r="4" customFormat="false" ht="15.75" hidden="false" customHeight="true" outlineLevel="0" collapsed="false">
      <c r="A4" s="0" t="n">
        <v>2</v>
      </c>
      <c r="B4" s="36" t="n">
        <f aca="false">AM4</f>
        <v>7.19722255894039</v>
      </c>
      <c r="G4" s="10" t="n">
        <v>0.6</v>
      </c>
      <c r="H4" s="10" t="n">
        <f aca="false">AR4</f>
        <v>27.2002446723694</v>
      </c>
      <c r="Q4" s="0" t="s">
        <v>56</v>
      </c>
      <c r="R4" s="34" t="n">
        <f aca="false">'Problem 5'!I5</f>
        <v>3.48</v>
      </c>
      <c r="T4" s="39"/>
      <c r="Z4" s="10" t="s">
        <v>13</v>
      </c>
      <c r="AA4" s="16" t="s">
        <v>57</v>
      </c>
      <c r="AB4" s="40" t="n">
        <f aca="false">'Problem 6'!L4</f>
        <v>1200</v>
      </c>
      <c r="AF4" s="41"/>
      <c r="AI4" s="10"/>
      <c r="AJ4" s="42"/>
      <c r="AL4" s="0" t="n">
        <v>0.105511127736453</v>
      </c>
      <c r="AM4" s="0" t="n">
        <f aca="false">IF(AW$6=A4,AV$5+AV$6,AL4+AV$5)</f>
        <v>7.19722255894039</v>
      </c>
      <c r="AP4" s="10" t="n">
        <v>0.6</v>
      </c>
      <c r="AQ4" s="0" t="n">
        <v>19.9634217950875</v>
      </c>
      <c r="AR4" s="10" t="n">
        <f aca="false">AQ4+AV$13+AP4*AV$14</f>
        <v>27.2002446723694</v>
      </c>
      <c r="AS4" s="10"/>
      <c r="AU4" s="11" t="s">
        <v>58</v>
      </c>
      <c r="AV4" s="10"/>
      <c r="AW4" s="10"/>
      <c r="AX4" s="10"/>
      <c r="AY4" s="10"/>
      <c r="AZ4" s="10"/>
      <c r="BA4" s="10"/>
      <c r="BB4" s="10"/>
      <c r="BC4" s="10"/>
    </row>
    <row r="5" customFormat="false" ht="14.25" hidden="false" customHeight="true" outlineLevel="0" collapsed="false">
      <c r="A5" s="0" t="n">
        <v>3</v>
      </c>
      <c r="B5" s="36" t="n">
        <f aca="false">AM5</f>
        <v>6.98001815900995</v>
      </c>
      <c r="G5" s="10" t="n">
        <v>0.9</v>
      </c>
      <c r="H5" s="10" t="n">
        <f aca="false">AR5</f>
        <v>0.970782191971856</v>
      </c>
      <c r="P5" s="0" t="s">
        <v>13</v>
      </c>
      <c r="Q5" s="0" t="s">
        <v>59</v>
      </c>
      <c r="R5" s="34" t="n">
        <f aca="false">'Problem 5'!I6</f>
        <v>8.35080899423821</v>
      </c>
      <c r="S5" s="43"/>
      <c r="T5" s="44"/>
      <c r="U5" s="39"/>
      <c r="V5" s="39"/>
      <c r="W5" s="39"/>
      <c r="AA5" s="16" t="s">
        <v>12</v>
      </c>
      <c r="AB5" s="45" t="n">
        <f aca="false">'Problem 6'!L5</f>
        <v>3.52929608883478</v>
      </c>
      <c r="AD5" s="44"/>
      <c r="AE5" s="46"/>
      <c r="AF5" s="47"/>
      <c r="AG5" s="48"/>
      <c r="AH5" s="48"/>
      <c r="AL5" s="0" t="n">
        <v>-0.111693272193994</v>
      </c>
      <c r="AM5" s="0" t="n">
        <f aca="false">IF(AW$6=A5,AV$5+AV$6,AL5+AV$5)</f>
        <v>6.98001815900995</v>
      </c>
      <c r="AP5" s="10" t="n">
        <v>0.9</v>
      </c>
      <c r="AQ5" s="0" t="n">
        <v>-6.33325299205224</v>
      </c>
      <c r="AR5" s="10" t="n">
        <f aca="false">AQ5+AV$13+AP5*AV$14</f>
        <v>0.970782191971856</v>
      </c>
      <c r="AS5" s="10"/>
      <c r="AU5" s="10" t="s">
        <v>60</v>
      </c>
      <c r="AV5" s="49" t="n">
        <f aca="false">AW5/19*AZ5</f>
        <v>7.09171143120394</v>
      </c>
      <c r="AW5" s="50" t="n">
        <f aca="false">IF((AY5+AX5)&gt;200,AY5+AX5-200,AY5+AX5)</f>
        <v>135</v>
      </c>
      <c r="AX5" s="10" t="n">
        <f aca="false">IF(LEN($V$1)&lt;10,3,CODE(MID($V$1,10,1)))+IF(LEN($V$1)&lt;16,9,CODE(MID($V$1,16,1)))</f>
        <v>123</v>
      </c>
      <c r="AY5" s="10" t="n">
        <f aca="false">IF(LEN($V$1)&lt;2,49,CODE(MID($V$1,2,1)))+IF(LEN($V$1)&lt;5,6,CODE(MID($V$1,5,1)))</f>
        <v>212</v>
      </c>
      <c r="AZ5" s="10" t="n">
        <v>0.998092719947221</v>
      </c>
      <c r="BA5" s="10"/>
      <c r="BB5" s="10"/>
      <c r="BC5" s="10"/>
      <c r="BD5" s="10"/>
    </row>
    <row r="6" customFormat="false" ht="12.75" hidden="false" customHeight="true" outlineLevel="0" collapsed="false">
      <c r="A6" s="0" t="n">
        <v>4</v>
      </c>
      <c r="B6" s="36" t="n">
        <f aca="false">AM6</f>
        <v>6.89644435095331</v>
      </c>
      <c r="G6" s="10" t="n">
        <v>1.2</v>
      </c>
      <c r="H6" s="10" t="n">
        <f aca="false">AR6</f>
        <v>-5.97901278884321</v>
      </c>
      <c r="Q6" s="0" t="s">
        <v>61</v>
      </c>
      <c r="R6" s="34" t="n">
        <f aca="false">'Problem 5'!I7</f>
        <v>5.81083865007734</v>
      </c>
      <c r="S6" s="43"/>
      <c r="T6" s="51"/>
      <c r="U6" s="39"/>
      <c r="V6" s="39"/>
      <c r="W6" s="39"/>
      <c r="Z6" s="10" t="s">
        <v>23</v>
      </c>
      <c r="AA6" s="16" t="s">
        <v>62</v>
      </c>
      <c r="AB6" s="52" t="n">
        <f aca="false">'Problem 6'!L6</f>
        <v>0.235386352128393</v>
      </c>
      <c r="AC6" s="37"/>
      <c r="AD6" s="51"/>
      <c r="AF6" s="53"/>
      <c r="AG6" s="54"/>
      <c r="AH6" s="11"/>
      <c r="AJ6" s="42"/>
      <c r="AL6" s="0" t="n">
        <v>-0.195267080250636</v>
      </c>
      <c r="AM6" s="0" t="n">
        <f aca="false">IF(AW$6=A6,AV$5+AV$6,AL6+AV$5)</f>
        <v>6.89644435095331</v>
      </c>
      <c r="AP6" s="10" t="n">
        <v>1.2</v>
      </c>
      <c r="AQ6" s="0" t="n">
        <v>-13.3502602796095</v>
      </c>
      <c r="AR6" s="10" t="n">
        <f aca="false">AQ6+AV$13+AP6*AV$14</f>
        <v>-5.97901278884321</v>
      </c>
      <c r="AS6" s="10"/>
      <c r="AU6" s="10" t="s">
        <v>63</v>
      </c>
      <c r="AV6" s="0" t="n">
        <f aca="false">IF(ROUND(AX6/2,0)=AX6/2,1.33*(AX6/200)^0.1,-1.33*(AX6/200)^0.1)*AZ6</f>
        <v>1.35108218013428</v>
      </c>
      <c r="AW6" s="50" t="n">
        <f aca="false">ROUND(MOD(AX6*BA6,200),0)</f>
        <v>162</v>
      </c>
      <c r="AX6" s="10" t="n">
        <f aca="false">IF(LEN($V$1)&lt;4,180,CODE(MID($V$1,4,1)))+IF(LEN($V$1)&lt;6,98,CODE(MID($V$1,6,1)))</f>
        <v>146</v>
      </c>
      <c r="AY6" s="10" t="n">
        <f aca="false">IF(AX6&gt;200,AW6,0)</f>
        <v>0</v>
      </c>
      <c r="AZ6" s="10" t="n">
        <v>1.04832957717116</v>
      </c>
      <c r="BA6" s="0" t="n">
        <v>51.7948103382635</v>
      </c>
      <c r="BB6" s="10"/>
      <c r="BC6" s="10"/>
    </row>
    <row r="7" customFormat="false" ht="12.75" hidden="false" customHeight="true" outlineLevel="0" collapsed="false">
      <c r="A7" s="0" t="n">
        <v>5</v>
      </c>
      <c r="B7" s="36" t="n">
        <f aca="false">AM7</f>
        <v>6.52934141175197</v>
      </c>
      <c r="G7" s="10" t="n">
        <v>1.5</v>
      </c>
      <c r="H7" s="10" t="n">
        <f aca="false">AR7</f>
        <v>24.1742091021741</v>
      </c>
      <c r="Q7" s="0" t="s">
        <v>64</v>
      </c>
      <c r="R7" s="55" t="n">
        <f aca="false">'Problem 5'!I8</f>
        <v>162</v>
      </c>
      <c r="S7" s="55" t="n">
        <f aca="false">'Problem 5'!J8</f>
        <v>325</v>
      </c>
      <c r="T7" s="55" t="n">
        <f aca="false">'Problem 5'!K8</f>
        <v>416</v>
      </c>
      <c r="U7" s="55" t="n">
        <f aca="false">'Problem 5'!L8</f>
        <v>699</v>
      </c>
      <c r="V7" s="55" t="n">
        <f aca="false">'Problem 5'!M8</f>
        <v>921</v>
      </c>
      <c r="W7" s="56"/>
      <c r="AA7" s="20" t="s">
        <v>65</v>
      </c>
      <c r="AB7" s="57" t="n">
        <f aca="false">'Problem 6'!L7</f>
        <v>19.8</v>
      </c>
      <c r="AC7" s="57" t="n">
        <f aca="false">'Problem 6'!M7</f>
        <v>136.8</v>
      </c>
      <c r="AD7" s="57" t="n">
        <f aca="false">'Problem 6'!N7</f>
        <v>338.1</v>
      </c>
      <c r="AE7" s="57" t="n">
        <f aca="false">'Problem 6'!O7</f>
        <v>0</v>
      </c>
      <c r="AF7" s="57" t="n">
        <f aca="false">'Problem 6'!P7</f>
        <v>0</v>
      </c>
      <c r="AL7" s="0" t="n">
        <v>-0.56237001945197</v>
      </c>
      <c r="AM7" s="0" t="n">
        <f aca="false">IF(AW$6=A7,AV$5+AV$6,AL7+AV$5)</f>
        <v>6.52934141175197</v>
      </c>
      <c r="AP7" s="10" t="n">
        <v>1.5</v>
      </c>
      <c r="AQ7" s="0" t="n">
        <v>16.7357493046655</v>
      </c>
      <c r="AR7" s="10" t="n">
        <f aca="false">AQ7+AV$13+AP7*AV$14</f>
        <v>24.1742091021741</v>
      </c>
      <c r="AS7" s="10"/>
      <c r="AU7" s="10" t="s">
        <v>66</v>
      </c>
      <c r="AV7" s="0" t="n">
        <f aca="false">IF(ROUND(AX7/2,0)=AX7/2,1.33*(AX7/200)^0.1,-1.33*(AX7/200)^0.1)*AZ7</f>
        <v>-1.35047619256779</v>
      </c>
      <c r="AW7" s="50" t="n">
        <f aca="false">ROUND(MOD(AX7*BA7,200),0)+200</f>
        <v>325</v>
      </c>
      <c r="AX7" s="10" t="n">
        <f aca="false">IF(LEN($V$1)&lt;3,81,CODE(MID($V$1,3,1)))+IF(LEN($V$1)&lt;8,137,CODE(MID($V$1,8,1)))</f>
        <v>175</v>
      </c>
      <c r="AY7" s="10" t="n">
        <f aca="false">IF(AX7&gt;200,AW7,0)</f>
        <v>0</v>
      </c>
      <c r="AZ7" s="10" t="n">
        <v>1.02904528282683</v>
      </c>
      <c r="BA7" s="0" t="n">
        <v>11.0012160890391</v>
      </c>
      <c r="BB7" s="10"/>
      <c r="BC7" s="10"/>
    </row>
    <row r="8" customFormat="false" ht="12.75" hidden="false" customHeight="true" outlineLevel="0" collapsed="false">
      <c r="A8" s="0" t="n">
        <v>6</v>
      </c>
      <c r="B8" s="36" t="n">
        <f aca="false">AM8</f>
        <v>7.24224009737515</v>
      </c>
      <c r="G8" s="10" t="n">
        <v>1.8</v>
      </c>
      <c r="H8" s="10" t="n">
        <f aca="false">AR8</f>
        <v>4.47184057633951</v>
      </c>
      <c r="Q8" s="0" t="s">
        <v>19</v>
      </c>
      <c r="R8" s="34" t="n">
        <f aca="false">'Problem 5'!I9</f>
        <v>8.44279361133822</v>
      </c>
      <c r="S8" s="34" t="n">
        <f aca="false">'Problem 5'!J9</f>
        <v>5.74123523863616</v>
      </c>
      <c r="T8" s="34" t="n">
        <f aca="false">'Problem 5'!K9</f>
        <v>8.48910000614603</v>
      </c>
      <c r="U8" s="34" t="n">
        <f aca="false">'Problem 5'!L9</f>
        <v>5.68466244021739</v>
      </c>
      <c r="V8" s="34" t="n">
        <f aca="false">'Problem 5'!M9</f>
        <v>8.4890030525776</v>
      </c>
      <c r="W8" s="58"/>
      <c r="AA8" s="20" t="s">
        <v>38</v>
      </c>
      <c r="AB8" s="57" t="n">
        <f aca="false">'Problem 6'!L8</f>
        <v>-693.30983583627</v>
      </c>
      <c r="AC8" s="57" t="n">
        <f aca="false">'Problem 6'!M8</f>
        <v>-138.173404994933</v>
      </c>
      <c r="AD8" s="57" t="n">
        <f aca="false">'Problem 6'!N8</f>
        <v>1233.18102636087</v>
      </c>
      <c r="AE8" s="57" t="n">
        <f aca="false">'Problem 6'!O8</f>
        <v>0</v>
      </c>
      <c r="AF8" s="57" t="n">
        <f aca="false">'Problem 6'!P8</f>
        <v>0</v>
      </c>
      <c r="AG8" s="10" t="str">
        <f aca="false">IF(AG5="y","(-1 pt) Incorrect name, ","")</f>
        <v/>
      </c>
      <c r="AH8" s="10" t="str">
        <f aca="false">IF(AH5="y","(-0.5 pt) Last name not first, ","")</f>
        <v/>
      </c>
      <c r="AL8" s="0" t="n">
        <v>0.150528666171203</v>
      </c>
      <c r="AM8" s="0" t="n">
        <f aca="false">IF(AW$6=A8,AV$5+AV$6,AL8+AV$5)</f>
        <v>7.24224009737515</v>
      </c>
      <c r="AP8" s="10" t="n">
        <v>1.8</v>
      </c>
      <c r="AQ8" s="0" t="n">
        <v>-3.03383152791126</v>
      </c>
      <c r="AR8" s="10" t="n">
        <f aca="false">AQ8+AV$13+AP8*AV$14</f>
        <v>4.47184057633951</v>
      </c>
      <c r="AS8" s="10"/>
      <c r="AU8" s="10" t="s">
        <v>67</v>
      </c>
      <c r="AV8" s="0" t="n">
        <f aca="false">IF(ROUND(AX8/2,0)=AX8/2,1.33*(AX8/200)^0.1,-1.33*(AX8/200)^0.1)*AZ8</f>
        <v>1.39738857494209</v>
      </c>
      <c r="AW8" s="50" t="n">
        <f aca="false">ROUND(MOD(AX8*BA8,200),0)+400</f>
        <v>416</v>
      </c>
      <c r="AX8" s="10" t="n">
        <f aca="false">IF(LEN($V$1)&lt;9,18,CODE(MID($V$1,9,1)))+IF(LEN($V$1)&lt;15,157,CODE(MID($V$1,15,1)))</f>
        <v>268</v>
      </c>
      <c r="AY8" s="10" t="n">
        <f aca="false">IF(AX8&gt;200,AW8,0)</f>
        <v>416</v>
      </c>
      <c r="AZ8" s="10" t="n">
        <v>1.02036385832491</v>
      </c>
      <c r="BA8" s="0" t="n">
        <v>61.2545750340948</v>
      </c>
      <c r="BB8" s="10"/>
      <c r="BC8" s="10"/>
    </row>
    <row r="9" customFormat="false" ht="12.75" hidden="false" customHeight="true" outlineLevel="0" collapsed="false">
      <c r="A9" s="0" t="n">
        <v>7</v>
      </c>
      <c r="B9" s="36" t="n">
        <f aca="false">AM9</f>
        <v>7.70326893809374</v>
      </c>
      <c r="G9" s="10" t="n">
        <v>2.1</v>
      </c>
      <c r="H9" s="10" t="n">
        <f aca="false">AR9</f>
        <v>5.02661833606662</v>
      </c>
      <c r="Q9" s="0" t="s">
        <v>21</v>
      </c>
      <c r="R9" s="59" t="n">
        <f aca="false">'Problem 5'!I10</f>
        <v>3.73205527949879</v>
      </c>
      <c r="S9" s="59" t="n">
        <f aca="false">'Problem 5'!J10</f>
        <v>3.67072653534885</v>
      </c>
      <c r="T9" s="59" t="n">
        <f aca="false">'Problem 5'!K10</f>
        <v>3.85894357510556</v>
      </c>
      <c r="U9" s="59" t="n">
        <f aca="false">'Problem 5'!L10</f>
        <v>3.82574672206079</v>
      </c>
      <c r="V9" s="59" t="n">
        <f aca="false">'Problem 5'!M10</f>
        <v>3.85867790395793</v>
      </c>
      <c r="W9" s="60"/>
      <c r="AA9" s="20" t="s">
        <v>21</v>
      </c>
      <c r="AB9" s="45" t="n">
        <f aca="false">'Problem 6'!L9</f>
        <v>14.5255456158107</v>
      </c>
      <c r="AC9" s="45" t="n">
        <f aca="false">'Problem 6'!M9</f>
        <v>3.62571962701707</v>
      </c>
      <c r="AD9" s="45" t="n">
        <f aca="false">'Problem 6'!N9</f>
        <v>23.7450014254371</v>
      </c>
      <c r="AE9" s="45" t="n">
        <f aca="false">'Problem 6'!O9</f>
        <v>0</v>
      </c>
      <c r="AF9" s="45" t="n">
        <f aca="false">'Problem 6'!P9</f>
        <v>0</v>
      </c>
      <c r="AL9" s="0" t="n">
        <v>0.611557506889798</v>
      </c>
      <c r="AM9" s="0" t="n">
        <f aca="false">IF(AW$6=A9,AV$5+AV$6,AL9+AV$5)</f>
        <v>7.70326893809374</v>
      </c>
      <c r="AP9" s="10" t="n">
        <v>2.1</v>
      </c>
      <c r="AQ9" s="0" t="n">
        <v>-2.54626607492638</v>
      </c>
      <c r="AR9" s="10" t="n">
        <f aca="false">AQ9+AV$13+AP9*AV$14</f>
        <v>5.02661833606662</v>
      </c>
      <c r="AS9" s="10"/>
      <c r="AU9" s="10" t="s">
        <v>68</v>
      </c>
      <c r="AV9" s="0" t="n">
        <f aca="false">IF(ROUND(AX9/2,0)=AX9/2,1.33*(AX9/200)^0.1,-1.33*(AX9/200)^0.1)*AZ9</f>
        <v>-1.40704899098655</v>
      </c>
      <c r="AW9" s="50" t="n">
        <f aca="false">ROUND(MOD(AX9*BA9,200),0)+600</f>
        <v>699</v>
      </c>
      <c r="AX9" s="10" t="n">
        <f aca="false">IF(LEN($V$1)&lt;1,51,CODE(MID($V$1,1,1)))+IF(LEN($V$1)&lt;12,148,CODE(MID($V$1,12,1)))</f>
        <v>235</v>
      </c>
      <c r="AY9" s="10" t="n">
        <f aca="false">IF(AX9&gt;200,AW9,0)</f>
        <v>699</v>
      </c>
      <c r="AZ9" s="10" t="n">
        <v>1.04100733945528</v>
      </c>
      <c r="BA9" s="0" t="n">
        <v>8.92979697022114</v>
      </c>
      <c r="BC9" s="10"/>
    </row>
    <row r="10" customFormat="false" ht="12.75" hidden="false" customHeight="true" outlineLevel="0" collapsed="false">
      <c r="A10" s="0" t="n">
        <v>8</v>
      </c>
      <c r="B10" s="36" t="n">
        <f aca="false">AM10</f>
        <v>7.20024593293114</v>
      </c>
      <c r="G10" s="10" t="n">
        <v>2.4</v>
      </c>
      <c r="H10" s="10" t="n">
        <f aca="false">AR10</f>
        <v>-4.43814402789731</v>
      </c>
      <c r="P10" s="0" t="s">
        <v>23</v>
      </c>
      <c r="Q10" s="0" t="s">
        <v>69</v>
      </c>
      <c r="R10" s="34" t="n">
        <f aca="false">'Problem 5'!I11</f>
        <v>7.07937389729534</v>
      </c>
      <c r="S10" s="39"/>
      <c r="T10" s="39"/>
      <c r="U10" s="39"/>
      <c r="V10" s="39"/>
      <c r="W10" s="39"/>
      <c r="Z10" s="10" t="s">
        <v>39</v>
      </c>
      <c r="AA10" s="16" t="s">
        <v>70</v>
      </c>
      <c r="AB10" s="35" t="n">
        <f aca="false">'Problem 6'!L10</f>
        <v>0.221603094810342</v>
      </c>
      <c r="AC10" s="61"/>
      <c r="AD10" s="61"/>
      <c r="AE10" s="61"/>
      <c r="AF10" s="61"/>
      <c r="AL10" s="0" t="n">
        <v>0.108534501727196</v>
      </c>
      <c r="AM10" s="0" t="n">
        <f aca="false">IF(AW$6=A10,AV$5+AV$6,AL10+AV$5)</f>
        <v>7.20024593293114</v>
      </c>
      <c r="AP10" s="10" t="n">
        <v>2.4</v>
      </c>
      <c r="AQ10" s="0" t="n">
        <v>-12.0782407456325</v>
      </c>
      <c r="AR10" s="10" t="n">
        <f aca="false">AQ10+AV$13+AP10*AV$14</f>
        <v>-4.43814402789731</v>
      </c>
      <c r="AS10" s="10"/>
      <c r="AU10" s="10" t="s">
        <v>71</v>
      </c>
      <c r="AV10" s="0" t="n">
        <f aca="false">IF(ROUND(AX10/2,0)=AX10/2,1.33*(AX10/200)^0.1,-1.33*(AX10/200)^0.1)*AZ10</f>
        <v>1.39729162137366</v>
      </c>
      <c r="AW10" s="50" t="n">
        <f aca="false">ROUND(MOD(AX10*BA10,200),0)+800</f>
        <v>921</v>
      </c>
      <c r="AX10" s="10" t="n">
        <f aca="false">IF(LEN($V$1)&lt;11,34,CODE(MID($V$1,11,1)))+IF(LEN($V$1)&lt;14,117,CODE(MID($V$1,14,1)))</f>
        <v>238</v>
      </c>
      <c r="AY10" s="10" t="n">
        <f aca="false">IF(AX10&gt;200,AW10,0)</f>
        <v>921</v>
      </c>
      <c r="AZ10" s="10" t="n">
        <v>1.03247778908841</v>
      </c>
      <c r="BA10" s="0" t="n">
        <v>13.9526962227094</v>
      </c>
      <c r="BC10" s="10"/>
    </row>
    <row r="11" customFormat="false" ht="12.75" hidden="false" customHeight="true" outlineLevel="0" collapsed="false">
      <c r="A11" s="0" t="n">
        <v>9</v>
      </c>
      <c r="B11" s="36" t="n">
        <f aca="false">AM11</f>
        <v>7.04257800198482</v>
      </c>
      <c r="G11" s="10" t="n">
        <v>2.7</v>
      </c>
      <c r="H11" s="10" t="n">
        <f aca="false">AR11</f>
        <v>-4.98582038892272</v>
      </c>
      <c r="Q11" s="0" t="s">
        <v>72</v>
      </c>
      <c r="R11" s="34" t="n">
        <f aca="false">'Problem 5'!I12</f>
        <v>0.352455786835677</v>
      </c>
      <c r="S11" s="39"/>
      <c r="T11" s="39"/>
      <c r="U11" s="39"/>
      <c r="V11" s="39"/>
      <c r="W11" s="39"/>
      <c r="AA11" s="16" t="s">
        <v>73</v>
      </c>
      <c r="AB11" s="35" t="n">
        <f aca="false">'Problem 6'!L11</f>
        <v>7.425990889796</v>
      </c>
      <c r="AC11" s="61"/>
      <c r="AD11" s="61"/>
      <c r="AE11" s="61"/>
      <c r="AF11" s="61"/>
      <c r="AL11" s="0" t="n">
        <v>-0.0491334292191201</v>
      </c>
      <c r="AM11" s="0" t="n">
        <f aca="false">IF(AW$6=A11,AV$5+AV$6,AL11+AV$5)</f>
        <v>7.04257800198482</v>
      </c>
      <c r="AP11" s="10" t="n">
        <v>2.7</v>
      </c>
      <c r="AQ11" s="0" t="n">
        <v>-12.6931294134002</v>
      </c>
      <c r="AR11" s="10" t="n">
        <f aca="false">AQ11+AV$13+AP11*AV$14</f>
        <v>-4.98582038892272</v>
      </c>
      <c r="AS11" s="10"/>
      <c r="AZ11" s="10"/>
    </row>
    <row r="12" customFormat="false" ht="12.75" hidden="false" customHeight="true" outlineLevel="0" collapsed="false">
      <c r="A12" s="0" t="n">
        <v>10</v>
      </c>
      <c r="B12" s="36" t="n">
        <f aca="false">AM12</f>
        <v>6.63885187321533</v>
      </c>
      <c r="G12" s="10" t="n">
        <v>3</v>
      </c>
      <c r="H12" s="10" t="n">
        <f aca="false">AR12</f>
        <v>2.29827415460452</v>
      </c>
      <c r="Q12" s="62"/>
      <c r="AA12" s="62"/>
      <c r="AH12" s="0"/>
      <c r="AL12" s="0" t="n">
        <v>-0.452859557988614</v>
      </c>
      <c r="AM12" s="0" t="n">
        <f aca="false">IF(AW$6=A12,AV$5+AV$6,AL12+AV$5)</f>
        <v>6.63885187321533</v>
      </c>
      <c r="AP12" s="10" t="n">
        <v>3</v>
      </c>
      <c r="AQ12" s="0" t="n">
        <v>-5.47624717661515</v>
      </c>
      <c r="AR12" s="10" t="n">
        <f aca="false">AQ12+AV$13+AP12*AV$14</f>
        <v>2.29827415460452</v>
      </c>
      <c r="AS12" s="10"/>
      <c r="AU12" s="11" t="s">
        <v>74</v>
      </c>
      <c r="AV12" s="10"/>
      <c r="AW12" s="10"/>
      <c r="AX12" s="10"/>
      <c r="AY12" s="10"/>
      <c r="AZ12" s="10"/>
    </row>
    <row r="13" customFormat="false" ht="12.75" hidden="false" customHeight="true" outlineLevel="0" collapsed="false">
      <c r="A13" s="0" t="n">
        <v>11</v>
      </c>
      <c r="B13" s="36" t="n">
        <f aca="false">AM13</f>
        <v>6.94560820308262</v>
      </c>
      <c r="G13" s="10" t="n">
        <v>3.3</v>
      </c>
      <c r="H13" s="10" t="n">
        <f aca="false">AR13</f>
        <v>-6.25109998526856</v>
      </c>
      <c r="Z13" s="2"/>
      <c r="AA13" s="0"/>
      <c r="AB13" s="39"/>
      <c r="AC13" s="0"/>
      <c r="AD13" s="0"/>
      <c r="AE13" s="0"/>
      <c r="AF13" s="0"/>
      <c r="AG13" s="62"/>
      <c r="AH13" s="0"/>
      <c r="AI13" s="39"/>
      <c r="AL13" s="0" t="n">
        <v>-0.146103228121324</v>
      </c>
      <c r="AM13" s="0" t="n">
        <f aca="false">IF(AW$6=A13,AV$5+AV$6,AL13+AV$5)</f>
        <v>6.94560820308262</v>
      </c>
      <c r="AP13" s="10" t="n">
        <v>3.3</v>
      </c>
      <c r="AQ13" s="0" t="n">
        <v>-14.0928336232305</v>
      </c>
      <c r="AR13" s="10" t="n">
        <f aca="false">AQ13+AV$13+AP13*AV$14</f>
        <v>-6.25109998526856</v>
      </c>
      <c r="AS13" s="10"/>
      <c r="AU13" s="10" t="s">
        <v>60</v>
      </c>
      <c r="AV13" s="63" t="n">
        <f aca="false">AZ13*AW13/19</f>
        <v>7.10239826379741</v>
      </c>
      <c r="AW13" s="50" t="n">
        <f aca="false">IF((AY13+AX13)&gt;200,AY13+AX13-200,AY13+AX13)</f>
        <v>135</v>
      </c>
      <c r="AX13" s="10" t="n">
        <f aca="false">IF(LEN($V$1)&lt;10,3,CODE(MID($V$1,10,1)))+IF(LEN($V$1)&lt;16,9,CODE(MID($V$1,16,1)))</f>
        <v>123</v>
      </c>
      <c r="AY13" s="10" t="n">
        <f aca="false">IF(LEN($V$1)&lt;2,49,CODE(MID($V$1,2,1)))+IF(LEN($V$1)&lt;5,6,CODE(MID($V$1,5,1)))</f>
        <v>212</v>
      </c>
      <c r="AZ13" s="10" t="n">
        <v>0.999596792682599</v>
      </c>
    </row>
    <row r="14" customFormat="false" ht="12.75" hidden="false" customHeight="true" outlineLevel="0" collapsed="false">
      <c r="A14" s="0" t="n">
        <v>12</v>
      </c>
      <c r="B14" s="36" t="n">
        <f aca="false">AM14</f>
        <v>6.84592311380548</v>
      </c>
      <c r="G14" s="10" t="n">
        <v>3.6</v>
      </c>
      <c r="H14" s="10" t="n">
        <f aca="false">AR14</f>
        <v>-7.95824538212704</v>
      </c>
      <c r="P14" s="2"/>
      <c r="R14" s="39"/>
      <c r="W14" s="62"/>
      <c r="Y14" s="39"/>
      <c r="Z14" s="0"/>
      <c r="AB14" s="39"/>
      <c r="AC14" s="39"/>
      <c r="AD14" s="39"/>
      <c r="AE14" s="0"/>
      <c r="AF14" s="0"/>
      <c r="AH14" s="0"/>
      <c r="AI14" s="39"/>
      <c r="AL14" s="0" t="n">
        <v>-0.245788317398461</v>
      </c>
      <c r="AM14" s="0" t="n">
        <f aca="false">IF(AW$6=A14,AV$5+AV$6,AL14+AV$5)</f>
        <v>6.84592311380548</v>
      </c>
      <c r="AP14" s="10" t="n">
        <v>3.6</v>
      </c>
      <c r="AQ14" s="0" t="n">
        <v>-15.8671913268312</v>
      </c>
      <c r="AR14" s="10" t="n">
        <f aca="false">AQ14+AV$13+AP14*AV$14</f>
        <v>-7.95824538212704</v>
      </c>
      <c r="AS14" s="10"/>
      <c r="AU14" s="10" t="s">
        <v>33</v>
      </c>
      <c r="AV14" s="64" t="n">
        <f aca="false">ABS(IF(ROUND(AX14/2,0)=AX14/2,0.366*3.48*(AX14/200)^0.1,-0.366*3.48*(AX14/200)^0.1))*0.18*AZ14</f>
        <v>0.224041022474085</v>
      </c>
      <c r="AW14" s="50" t="n">
        <f aca="false">IF((AX14)&gt;200,AX14-200,AX14)</f>
        <v>146</v>
      </c>
      <c r="AX14" s="10" t="n">
        <f aca="false">IF(LEN($V$1)&lt;4,180,CODE(MID($V$1,4,1)))+IF(LEN($V$1)&lt;6,98,CODE(MID($V$1,6,1)))</f>
        <v>146</v>
      </c>
      <c r="AY14" s="10" t="n">
        <f aca="false">IF(AX14&gt;200,AW14,0)</f>
        <v>0</v>
      </c>
      <c r="AZ14" s="10" t="n">
        <v>1.00846870482322</v>
      </c>
    </row>
    <row r="15" customFormat="false" ht="12.75" hidden="false" customHeight="true" outlineLevel="0" collapsed="false">
      <c r="A15" s="0" t="n">
        <v>13</v>
      </c>
      <c r="B15" s="36" t="n">
        <f aca="false">AM15</f>
        <v>7.61525193868216</v>
      </c>
      <c r="G15" s="10" t="n">
        <v>3.9</v>
      </c>
      <c r="H15" s="10" t="n">
        <f aca="false">AR15</f>
        <v>8.65756164111943</v>
      </c>
      <c r="R15" s="39"/>
      <c r="S15" s="39"/>
      <c r="T15" s="39"/>
      <c r="Y15" s="39"/>
      <c r="Z15" s="0"/>
      <c r="AB15" s="39"/>
      <c r="AC15" s="39"/>
      <c r="AD15" s="39"/>
      <c r="AE15" s="0"/>
      <c r="AF15" s="0"/>
      <c r="AH15" s="0"/>
      <c r="AL15" s="0" t="n">
        <v>0.523540507478218</v>
      </c>
      <c r="AM15" s="0" t="n">
        <f aca="false">IF(AW$6=A15,AV$5+AV$6,AL15+AV$5)</f>
        <v>7.61525193868216</v>
      </c>
      <c r="AP15" s="10" t="n">
        <v>3.9</v>
      </c>
      <c r="AQ15" s="0" t="n">
        <v>0.681403389673087</v>
      </c>
      <c r="AR15" s="10" t="n">
        <f aca="false">AQ15+AV$13+AP15*AV$14</f>
        <v>8.65756164111943</v>
      </c>
      <c r="AS15" s="10"/>
      <c r="AU15" s="10" t="s">
        <v>63</v>
      </c>
      <c r="AV15" s="0" t="n">
        <f aca="false">-650*BA15</f>
        <v>-687.714346321393</v>
      </c>
      <c r="AW15" s="50" t="n">
        <f aca="false">ROUND(MOD(AX15*AZ15,50),0)+50</f>
        <v>66</v>
      </c>
      <c r="AX15" s="10" t="n">
        <f aca="false">IF(LEN($V$1)&lt;9,18,CODE(MID($V$1,9,1)))+IF(LEN($V$1)&lt;15,157,CODE(MID($V$1,15,1)))</f>
        <v>268</v>
      </c>
      <c r="AY15" s="10" t="n">
        <f aca="false">IF(AX15&gt;200,AW15,0)</f>
        <v>66</v>
      </c>
      <c r="AZ15" s="0" t="n">
        <v>46.5142210950908</v>
      </c>
      <c r="BA15" s="0" t="n">
        <v>1.05802207126368</v>
      </c>
    </row>
    <row r="16" customFormat="false" ht="12.75" hidden="false" customHeight="true" outlineLevel="0" collapsed="false">
      <c r="A16" s="0" t="n">
        <v>14</v>
      </c>
      <c r="B16" s="36" t="n">
        <f aca="false">AM16</f>
        <v>7.06966584007244</v>
      </c>
      <c r="G16" s="10" t="n">
        <v>4.2</v>
      </c>
      <c r="H16" s="10" t="n">
        <f aca="false">AR16</f>
        <v>21.5722997844585</v>
      </c>
      <c r="R16" s="39"/>
      <c r="S16" s="39"/>
      <c r="T16" s="39"/>
      <c r="Z16" s="0"/>
      <c r="AA16" s="16"/>
      <c r="AB16" s="39"/>
      <c r="AC16" s="39"/>
      <c r="AD16" s="39"/>
      <c r="AE16" s="0"/>
      <c r="AF16" s="0"/>
      <c r="AH16" s="0"/>
      <c r="AL16" s="0" t="n">
        <v>-0.0220455911315049</v>
      </c>
      <c r="AM16" s="0" t="n">
        <f aca="false">IF(AW$6=A16,AV$5+AV$6,AL16+AV$5)</f>
        <v>7.06966584007244</v>
      </c>
      <c r="AP16" s="10" t="n">
        <v>4.2</v>
      </c>
      <c r="AQ16" s="0" t="n">
        <v>13.5289292262699</v>
      </c>
      <c r="AR16" s="10" t="n">
        <f aca="false">AQ16+AV$13+AP16*AV$14</f>
        <v>21.5722997844585</v>
      </c>
      <c r="AS16" s="10"/>
      <c r="AU16" s="10" t="s">
        <v>66</v>
      </c>
      <c r="AV16" s="0" t="n">
        <f aca="false">-180*BA16</f>
        <v>-173.073836821908</v>
      </c>
      <c r="AW16" s="50" t="n">
        <f aca="false">ROUND(MOD(AX16*AZ16,50),0)+450</f>
        <v>456</v>
      </c>
      <c r="AX16" s="10" t="n">
        <f aca="false">IF(LEN($V$1)&lt;1,51,CODE(MID($V$1,1,1)))+IF(LEN($V$1)&lt;12,148,CODE(MID($V$1,12,1)))</f>
        <v>235</v>
      </c>
      <c r="AY16" s="10" t="n">
        <f aca="false">IF(AX16&gt;200,AW16,0)</f>
        <v>456</v>
      </c>
      <c r="AZ16" s="0" t="n">
        <v>13.8547075356103</v>
      </c>
      <c r="BA16" s="0" t="n">
        <v>0.961521315677266</v>
      </c>
    </row>
    <row r="17" customFormat="false" ht="12.75" hidden="false" customHeight="true" outlineLevel="0" collapsed="false">
      <c r="A17" s="0" t="n">
        <v>15</v>
      </c>
      <c r="B17" s="36" t="n">
        <f aca="false">AM17</f>
        <v>7.46957442541214</v>
      </c>
      <c r="G17" s="10" t="n">
        <v>4.5</v>
      </c>
      <c r="H17" s="10" t="n">
        <f aca="false">AR17</f>
        <v>4.9032258369841</v>
      </c>
      <c r="R17" s="39"/>
      <c r="S17" s="39"/>
      <c r="T17" s="39"/>
      <c r="Z17" s="0"/>
      <c r="AA17" s="16"/>
      <c r="AB17" s="39"/>
      <c r="AC17" s="39"/>
      <c r="AD17" s="39"/>
      <c r="AE17" s="0"/>
      <c r="AF17" s="0"/>
      <c r="AH17" s="0"/>
      <c r="AL17" s="0" t="n">
        <v>0.377862994208194</v>
      </c>
      <c r="AM17" s="0" t="n">
        <f aca="false">IF(AW$6=A17,AV$5+AV$6,AL17+AV$5)</f>
        <v>7.46957442541214</v>
      </c>
      <c r="AP17" s="10" t="n">
        <v>4.5</v>
      </c>
      <c r="AQ17" s="0" t="n">
        <v>-3.2073570279467</v>
      </c>
      <c r="AR17" s="10" t="n">
        <f aca="false">AQ17+AV$13+AP17*AV$14</f>
        <v>4.9032258369841</v>
      </c>
      <c r="AS17" s="10"/>
      <c r="AU17" s="10" t="s">
        <v>67</v>
      </c>
      <c r="AV17" s="0" t="n">
        <f aca="false">1200*BA17</f>
        <v>1142.98383301188</v>
      </c>
      <c r="AW17" s="50" t="n">
        <f aca="false">ROUND(MOD(AX17*AZ17,50),0)+1125</f>
        <v>1127</v>
      </c>
      <c r="AX17" s="10" t="n">
        <f aca="false">IF(LEN($V$1)&lt;11,34,CODE(MID($V$1,11,1)))+IF(LEN($V$1)&lt;14,117,CODE(MID($V$1,14,1)))</f>
        <v>238</v>
      </c>
      <c r="AY17" s="10" t="n">
        <f aca="false">IF(AX17&gt;200,AW17,0)</f>
        <v>1127</v>
      </c>
      <c r="AZ17" s="0" t="n">
        <v>33.2027162076816</v>
      </c>
      <c r="BA17" s="0" t="n">
        <v>0.952486527509902</v>
      </c>
    </row>
    <row r="18" customFormat="false" ht="12.75" hidden="false" customHeight="true" outlineLevel="0" collapsed="false">
      <c r="A18" s="0" t="n">
        <v>16</v>
      </c>
      <c r="B18" s="36" t="n">
        <f aca="false">AM18</f>
        <v>7.65520003565096</v>
      </c>
      <c r="G18" s="10" t="n">
        <v>4.8</v>
      </c>
      <c r="H18" s="10" t="n">
        <f aca="false">AR18</f>
        <v>17.8981411361019</v>
      </c>
      <c r="R18" s="39"/>
      <c r="S18" s="39"/>
      <c r="T18" s="39"/>
      <c r="Z18" s="0"/>
      <c r="AA18" s="16"/>
      <c r="AB18" s="39"/>
      <c r="AC18" s="39"/>
      <c r="AD18" s="39"/>
      <c r="AE18" s="0"/>
      <c r="AF18" s="0"/>
      <c r="AH18" s="0"/>
      <c r="AL18" s="0" t="n">
        <v>0.563488604447023</v>
      </c>
      <c r="AM18" s="0" t="n">
        <f aca="false">IF(AW$6=A18,AV$5+AV$6,AL18+AV$5)</f>
        <v>7.65520003565096</v>
      </c>
      <c r="AP18" s="10" t="n">
        <v>4.8</v>
      </c>
      <c r="AQ18" s="0" t="n">
        <v>9.72034596442884</v>
      </c>
      <c r="AR18" s="10" t="n">
        <f aca="false">AQ18+AV$13+AP18*AV$14</f>
        <v>17.8981411361019</v>
      </c>
      <c r="AS18" s="10"/>
      <c r="AU18" s="10"/>
      <c r="AW18" s="50"/>
      <c r="AX18" s="10"/>
      <c r="AY18" s="10"/>
    </row>
    <row r="19" customFormat="false" ht="12.75" hidden="false" customHeight="true" outlineLevel="0" collapsed="false">
      <c r="A19" s="0" t="n">
        <v>17</v>
      </c>
      <c r="B19" s="36" t="n">
        <f aca="false">AM19</f>
        <v>6.75930739280067</v>
      </c>
      <c r="G19" s="10" t="n">
        <v>5.1</v>
      </c>
      <c r="H19" s="10" t="n">
        <f aca="false">AR19</f>
        <v>21.2416930433308</v>
      </c>
      <c r="R19" s="39"/>
      <c r="S19" s="39"/>
      <c r="T19" s="39"/>
      <c r="Z19" s="0"/>
      <c r="AA19" s="20"/>
      <c r="AB19" s="65"/>
      <c r="AC19" s="65"/>
      <c r="AD19" s="65"/>
      <c r="AE19" s="65"/>
      <c r="AF19" s="65"/>
      <c r="AG19" s="0"/>
      <c r="AH19" s="0"/>
      <c r="AI19" s="39"/>
      <c r="AL19" s="0" t="n">
        <v>-0.332404038403271</v>
      </c>
      <c r="AM19" s="0" t="n">
        <f aca="false">IF(AW$6=A19,AV$5+AV$6,AL19+AV$5)</f>
        <v>6.75930739280067</v>
      </c>
      <c r="AP19" s="10" t="n">
        <v>5.1</v>
      </c>
      <c r="AQ19" s="0" t="n">
        <v>12.9966855649155</v>
      </c>
      <c r="AR19" s="10" t="n">
        <f aca="false">AQ19+AV$13+AP19*AV$14</f>
        <v>21.2416930433308</v>
      </c>
      <c r="AS19" s="10"/>
    </row>
    <row r="20" customFormat="false" ht="12.75" hidden="false" customHeight="true" outlineLevel="0" collapsed="false">
      <c r="A20" s="0" t="n">
        <v>18</v>
      </c>
      <c r="B20" s="36" t="n">
        <f aca="false">AM20</f>
        <v>6.92906800336429</v>
      </c>
      <c r="G20" s="10" t="n">
        <v>5.4</v>
      </c>
      <c r="H20" s="10" t="n">
        <f aca="false">AR20</f>
        <v>-10.2001994152479</v>
      </c>
      <c r="R20" s="65"/>
      <c r="S20" s="65"/>
      <c r="T20" s="65"/>
      <c r="U20" s="65"/>
      <c r="V20" s="65"/>
      <c r="Y20" s="39"/>
      <c r="Z20" s="0"/>
      <c r="AA20" s="20"/>
      <c r="AB20" s="65"/>
      <c r="AC20" s="65"/>
      <c r="AD20" s="65"/>
      <c r="AE20" s="65"/>
      <c r="AF20" s="65"/>
      <c r="AG20" s="0"/>
      <c r="AH20" s="0"/>
      <c r="AI20" s="39"/>
      <c r="AL20" s="0" t="n">
        <v>-0.162643427839648</v>
      </c>
      <c r="AM20" s="0" t="n">
        <f aca="false">IF(AW$6=A20,AV$5+AV$6,AL20+AV$5)</f>
        <v>6.92906800336429</v>
      </c>
      <c r="AP20" s="10" t="n">
        <v>5.4</v>
      </c>
      <c r="AQ20" s="0" t="n">
        <v>-18.5124192004053</v>
      </c>
      <c r="AR20" s="10" t="n">
        <f aca="false">AQ20+AV$13+AP20*AV$14</f>
        <v>-10.2001994152479</v>
      </c>
      <c r="AS20" s="10"/>
    </row>
    <row r="21" customFormat="false" ht="12.75" hidden="false" customHeight="true" outlineLevel="0" collapsed="false">
      <c r="A21" s="0" t="n">
        <v>19</v>
      </c>
      <c r="B21" s="36" t="n">
        <f aca="false">AM21</f>
        <v>7.04023366969861</v>
      </c>
      <c r="G21" s="10" t="n">
        <v>5.7</v>
      </c>
      <c r="H21" s="10" t="n">
        <f aca="false">AR21</f>
        <v>18.7158316019022</v>
      </c>
      <c r="R21" s="65"/>
      <c r="S21" s="65"/>
      <c r="T21" s="65"/>
      <c r="U21" s="65"/>
      <c r="V21" s="65"/>
      <c r="Y21" s="39"/>
      <c r="Z21" s="0"/>
      <c r="AA21" s="20"/>
      <c r="AB21" s="65"/>
      <c r="AC21" s="65"/>
      <c r="AD21" s="65"/>
      <c r="AE21" s="65"/>
      <c r="AF21" s="65"/>
      <c r="AG21" s="0"/>
      <c r="AH21" s="0"/>
      <c r="AI21" s="39"/>
      <c r="AL21" s="0" t="n">
        <v>-0.0514777615053273</v>
      </c>
      <c r="AM21" s="0" t="n">
        <f aca="false">IF(AW$6=A21,AV$5+AV$6,AL21+AV$5)</f>
        <v>7.04023366969861</v>
      </c>
      <c r="AP21" s="10" t="n">
        <v>5.7</v>
      </c>
      <c r="AQ21" s="0" t="n">
        <v>10.3363995100025</v>
      </c>
      <c r="AR21" s="10" t="n">
        <f aca="false">AQ21+AV$13+AP21*AV$14</f>
        <v>18.7158316019022</v>
      </c>
      <c r="AS21" s="10"/>
    </row>
    <row r="22" customFormat="false" ht="12.75" hidden="false" customHeight="true" outlineLevel="0" collapsed="false">
      <c r="A22" s="0" t="n">
        <v>20</v>
      </c>
      <c r="B22" s="36" t="n">
        <f aca="false">AM22</f>
        <v>7.349866277474</v>
      </c>
      <c r="G22" s="10" t="n">
        <v>6</v>
      </c>
      <c r="H22" s="10" t="n">
        <f aca="false">AR22</f>
        <v>27.1524086163146</v>
      </c>
      <c r="R22" s="65"/>
      <c r="S22" s="65"/>
      <c r="T22" s="65"/>
      <c r="U22" s="65"/>
      <c r="V22" s="65"/>
      <c r="Y22" s="39"/>
      <c r="Z22" s="0"/>
      <c r="AA22" s="16"/>
      <c r="AB22" s="39"/>
      <c r="AC22" s="39"/>
      <c r="AD22" s="39"/>
      <c r="AE22" s="39"/>
      <c r="AF22" s="39"/>
      <c r="AH22" s="0"/>
      <c r="AI22" s="39"/>
      <c r="AL22" s="0" t="n">
        <v>0.258154846270053</v>
      </c>
      <c r="AM22" s="0" t="n">
        <f aca="false">IF(AW$6=A22,AV$5+AV$6,AL22+AV$5)</f>
        <v>7.349866277474</v>
      </c>
      <c r="AP22" s="10" t="n">
        <v>6</v>
      </c>
      <c r="AQ22" s="0" t="n">
        <v>18.7057642176727</v>
      </c>
      <c r="AR22" s="10" t="n">
        <f aca="false">AQ22+AV$13+AP22*AV$14</f>
        <v>27.1524086163146</v>
      </c>
      <c r="AS22" s="10"/>
    </row>
    <row r="23" customFormat="false" ht="12.75" hidden="false" customHeight="true" outlineLevel="0" collapsed="false">
      <c r="A23" s="0" t="n">
        <v>21</v>
      </c>
      <c r="B23" s="36" t="n">
        <f aca="false">AM23</f>
        <v>7.18528531820137</v>
      </c>
      <c r="G23" s="10" t="n">
        <v>6.3</v>
      </c>
      <c r="H23" s="10" t="n">
        <f aca="false">AR23</f>
        <v>16.4030143360494</v>
      </c>
      <c r="R23" s="39"/>
      <c r="S23" s="39"/>
      <c r="T23" s="39"/>
      <c r="U23" s="39"/>
      <c r="V23" s="39"/>
      <c r="Y23" s="39"/>
      <c r="Z23" s="0"/>
      <c r="AA23" s="16"/>
      <c r="AB23" s="39"/>
      <c r="AH23" s="0"/>
      <c r="AI23" s="39"/>
      <c r="AL23" s="0" t="n">
        <v>0.0935738869974257</v>
      </c>
      <c r="AM23" s="0" t="n">
        <f aca="false">IF(AW$6=A23,AV$5+AV$6,AL23+AV$5)</f>
        <v>7.18528531820137</v>
      </c>
      <c r="AP23" s="10" t="n">
        <v>6.3</v>
      </c>
      <c r="AQ23" s="0" t="n">
        <v>7.88915763066521</v>
      </c>
      <c r="AR23" s="10" t="n">
        <f aca="false">AQ23+AV$13+AP23*AV$14</f>
        <v>16.4030143360494</v>
      </c>
      <c r="AS23" s="10"/>
    </row>
    <row r="24" customFormat="false" ht="12.75" hidden="false" customHeight="true" outlineLevel="0" collapsed="false">
      <c r="A24" s="0" t="n">
        <v>22</v>
      </c>
      <c r="B24" s="36" t="n">
        <f aca="false">AM24</f>
        <v>7.12426503293471</v>
      </c>
      <c r="G24" s="10" t="n">
        <v>6.6</v>
      </c>
      <c r="H24" s="10" t="n">
        <f aca="false">AR24</f>
        <v>-3.62350113193606</v>
      </c>
      <c r="R24" s="39"/>
      <c r="S24" s="39"/>
      <c r="T24" s="39"/>
      <c r="Y24" s="39"/>
      <c r="AA24" s="16"/>
      <c r="AB24" s="39"/>
      <c r="AH24" s="0"/>
      <c r="AI24" s="39"/>
      <c r="AL24" s="0" t="n">
        <v>0.0325536017307687</v>
      </c>
      <c r="AM24" s="0" t="n">
        <f aca="false">IF(AW$6=A24,AV$5+AV$6,AL24+AV$5)</f>
        <v>7.12426503293471</v>
      </c>
      <c r="AP24" s="10" t="n">
        <v>6.6</v>
      </c>
      <c r="AQ24" s="0" t="n">
        <v>-12.2045701440624</v>
      </c>
      <c r="AR24" s="10" t="n">
        <f aca="false">AQ24+AV$13+AP24*AV$14</f>
        <v>-3.62350113193606</v>
      </c>
      <c r="AS24" s="10"/>
    </row>
    <row r="25" customFormat="false" ht="12.75" hidden="false" customHeight="true" outlineLevel="0" collapsed="false">
      <c r="A25" s="0" t="n">
        <v>23</v>
      </c>
      <c r="B25" s="36" t="n">
        <f aca="false">AM25</f>
        <v>7.16574330467418</v>
      </c>
      <c r="G25" s="10" t="n">
        <v>6.9</v>
      </c>
      <c r="H25" s="10" t="n">
        <f aca="false">AR25</f>
        <v>15.4177449590782</v>
      </c>
      <c r="R25" s="39"/>
      <c r="T25" s="39"/>
      <c r="Y25" s="39"/>
      <c r="AB25" s="39"/>
      <c r="AH25" s="0"/>
      <c r="AL25" s="0" t="n">
        <v>0.074031873470234</v>
      </c>
      <c r="AM25" s="0" t="n">
        <f aca="false">IF(AW$6=A25,AV$5+AV$6,AL25+AV$5)</f>
        <v>7.16574330467418</v>
      </c>
      <c r="AP25" s="10" t="n">
        <v>6.9</v>
      </c>
      <c r="AQ25" s="0" t="n">
        <v>6.76946364020963</v>
      </c>
      <c r="AR25" s="10" t="n">
        <f aca="false">AQ25+AV$13+AP25*AV$14</f>
        <v>15.4177449590782</v>
      </c>
      <c r="AS25" s="10"/>
    </row>
    <row r="26" customFormat="false" ht="18" hidden="false" customHeight="true" outlineLevel="0" collapsed="false">
      <c r="A26" s="0" t="n">
        <v>24</v>
      </c>
      <c r="B26" s="36" t="n">
        <f aca="false">AM26</f>
        <v>6.50220911073506</v>
      </c>
      <c r="G26" s="10" t="n">
        <v>7.2</v>
      </c>
      <c r="H26" s="10" t="n">
        <f aca="false">AR26</f>
        <v>27.9632052858138</v>
      </c>
      <c r="P26" s="28"/>
      <c r="R26" s="42"/>
      <c r="Z26" s="28"/>
      <c r="AA26" s="16"/>
      <c r="AB26" s="14"/>
      <c r="AL26" s="0" t="n">
        <v>-0.589502320468883</v>
      </c>
      <c r="AM26" s="0" t="n">
        <f aca="false">IF(AW$6=A26,AV$5+AV$6,AL26+AV$5)</f>
        <v>6.50220911073506</v>
      </c>
      <c r="AP26" s="10" t="n">
        <v>7.2</v>
      </c>
      <c r="AQ26" s="0" t="n">
        <v>19.247711660203</v>
      </c>
      <c r="AR26" s="10" t="n">
        <f aca="false">AQ26+AV$13+AP26*AV$14</f>
        <v>27.9632052858138</v>
      </c>
      <c r="AS26" s="10"/>
    </row>
    <row r="27" customFormat="false" ht="12.75" hidden="false" customHeight="true" outlineLevel="0" collapsed="false">
      <c r="A27" s="0" t="n">
        <v>25</v>
      </c>
      <c r="B27" s="36" t="n">
        <f aca="false">AM27</f>
        <v>7.22121007153737</v>
      </c>
      <c r="G27" s="10" t="n">
        <v>7.5</v>
      </c>
      <c r="H27" s="10" t="n">
        <f aca="false">AR27</f>
        <v>8.5871157215563</v>
      </c>
      <c r="P27" s="0" t="s">
        <v>8</v>
      </c>
      <c r="Q27" s="0" t="s">
        <v>48</v>
      </c>
      <c r="R27" s="34"/>
      <c r="S27" s="39"/>
      <c r="T27" s="39"/>
      <c r="U27" s="39"/>
      <c r="V27" s="39"/>
      <c r="X27" s="39"/>
      <c r="Z27" s="10" t="s">
        <v>8</v>
      </c>
      <c r="AA27" s="10" t="s">
        <v>33</v>
      </c>
      <c r="AB27" s="35"/>
      <c r="AL27" s="0" t="n">
        <v>0.129498640333431</v>
      </c>
      <c r="AM27" s="0" t="n">
        <f aca="false">IF(AW$6=A27,AV$5+AV$6,AL27+AV$5)</f>
        <v>7.22121007153737</v>
      </c>
      <c r="AP27" s="10" t="n">
        <v>7.5</v>
      </c>
      <c r="AQ27" s="0" t="n">
        <v>-0.195590210796753</v>
      </c>
      <c r="AR27" s="10" t="n">
        <f aca="false">AQ27+AV$13+AP27*AV$14</f>
        <v>8.5871157215563</v>
      </c>
      <c r="AS27" s="10"/>
    </row>
    <row r="28" customFormat="false" ht="12.75" hidden="false" customHeight="true" outlineLevel="0" collapsed="false">
      <c r="A28" s="0" t="n">
        <v>26</v>
      </c>
      <c r="B28" s="36" t="n">
        <f aca="false">AM28</f>
        <v>7.65177168932698</v>
      </c>
      <c r="G28" s="10" t="n">
        <v>7.8</v>
      </c>
      <c r="H28" s="10" t="n">
        <f aca="false">AR28</f>
        <v>21.7329919923436</v>
      </c>
      <c r="Q28" s="0" t="s">
        <v>54</v>
      </c>
      <c r="R28" s="34"/>
      <c r="S28" s="39"/>
      <c r="T28" s="39"/>
      <c r="U28" s="39"/>
      <c r="V28" s="39"/>
      <c r="X28" s="39"/>
      <c r="AA28" s="10" t="s">
        <v>34</v>
      </c>
      <c r="AB28" s="35"/>
      <c r="AL28" s="0" t="n">
        <v>0.56006025812304</v>
      </c>
      <c r="AM28" s="0" t="n">
        <f aca="false">IF(AW$6=A28,AV$5+AV$6,AL28+AV$5)</f>
        <v>7.65177168932698</v>
      </c>
      <c r="AP28" s="10" t="n">
        <v>7.8</v>
      </c>
      <c r="AQ28" s="0" t="n">
        <v>12.8830737532483</v>
      </c>
      <c r="AR28" s="10" t="n">
        <f aca="false">AQ28+AV$13+AP28*AV$14</f>
        <v>21.7329919923436</v>
      </c>
      <c r="AS28" s="10"/>
    </row>
    <row r="29" customFormat="false" ht="12.75" hidden="false" customHeight="true" outlineLevel="0" collapsed="false">
      <c r="A29" s="0" t="n">
        <v>27</v>
      </c>
      <c r="B29" s="36" t="n">
        <f aca="false">AM29</f>
        <v>7.51582374160524</v>
      </c>
      <c r="G29" s="10" t="n">
        <v>8.1</v>
      </c>
      <c r="H29" s="10" t="n">
        <f aca="false">AR29</f>
        <v>37.2545816906227</v>
      </c>
      <c r="Q29" s="0" t="s">
        <v>56</v>
      </c>
      <c r="R29" s="59"/>
      <c r="S29" s="39"/>
      <c r="T29" s="39"/>
      <c r="U29" s="39"/>
      <c r="V29" s="39"/>
      <c r="X29" s="39"/>
      <c r="Z29" s="10" t="s">
        <v>13</v>
      </c>
      <c r="AA29" s="16" t="s">
        <v>57</v>
      </c>
      <c r="AB29" s="40"/>
      <c r="AC29" s="49"/>
      <c r="AL29" s="0" t="n">
        <v>0.424112310401296</v>
      </c>
      <c r="AM29" s="0" t="n">
        <f aca="false">IF(AW$6=A29,AV$5+AV$6,AL29+AV$5)</f>
        <v>7.51582374160524</v>
      </c>
      <c r="AP29" s="10" t="n">
        <v>8.1</v>
      </c>
      <c r="AQ29" s="0" t="n">
        <v>28.3374511447852</v>
      </c>
      <c r="AR29" s="10" t="n">
        <f aca="false">AQ29+AV$13+AP29*AV$14</f>
        <v>37.2545816906227</v>
      </c>
      <c r="AS29" s="10"/>
    </row>
    <row r="30" customFormat="false" ht="12.75" hidden="false" customHeight="true" outlineLevel="0" collapsed="false">
      <c r="A30" s="0" t="n">
        <v>28</v>
      </c>
      <c r="B30" s="36" t="n">
        <f aca="false">AM30</f>
        <v>7.43051229468397</v>
      </c>
      <c r="G30" s="10" t="n">
        <v>8.4</v>
      </c>
      <c r="H30" s="10" t="n">
        <f aca="false">AR30</f>
        <v>10.8780730650914</v>
      </c>
      <c r="P30" s="0" t="s">
        <v>13</v>
      </c>
      <c r="Q30" s="0" t="s">
        <v>59</v>
      </c>
      <c r="R30" s="34"/>
      <c r="S30" s="39"/>
      <c r="T30" s="39"/>
      <c r="U30" s="39"/>
      <c r="V30" s="39"/>
      <c r="X30" s="39"/>
      <c r="AA30" s="16" t="s">
        <v>12</v>
      </c>
      <c r="AB30" s="45"/>
      <c r="AL30" s="0" t="n">
        <v>0.338800863480032</v>
      </c>
      <c r="AM30" s="0" t="n">
        <f aca="false">IF(AW$6=A30,AV$5+AV$6,AL30+AV$5)</f>
        <v>7.43051229468397</v>
      </c>
      <c r="AP30" s="10" t="n">
        <v>8.4</v>
      </c>
      <c r="AQ30" s="0" t="n">
        <v>1.89373021251169</v>
      </c>
      <c r="AR30" s="10" t="n">
        <f aca="false">AQ30+AV$13+AP30*AV$14</f>
        <v>10.8780730650914</v>
      </c>
      <c r="AS30" s="10"/>
    </row>
    <row r="31" customFormat="false" ht="12.75" hidden="false" customHeight="true" outlineLevel="0" collapsed="false">
      <c r="A31" s="0" t="n">
        <v>29</v>
      </c>
      <c r="B31" s="36" t="n">
        <f aca="false">AM31</f>
        <v>7.31456464768728</v>
      </c>
      <c r="G31" s="10" t="n">
        <v>8.7</v>
      </c>
      <c r="H31" s="10" t="n">
        <f aca="false">AR31</f>
        <v>11.7499461932229</v>
      </c>
      <c r="Q31" s="0" t="s">
        <v>61</v>
      </c>
      <c r="R31" s="34"/>
      <c r="S31" s="39"/>
      <c r="T31" s="39"/>
      <c r="U31" s="39"/>
      <c r="V31" s="39"/>
      <c r="W31" s="0" t="s">
        <v>75</v>
      </c>
      <c r="X31" s="39"/>
      <c r="Z31" s="10" t="s">
        <v>23</v>
      </c>
      <c r="AA31" s="16" t="s">
        <v>62</v>
      </c>
      <c r="AB31" s="52"/>
      <c r="AG31" s="0" t="s">
        <v>75</v>
      </c>
      <c r="AL31" s="0" t="n">
        <v>0.222853216483341</v>
      </c>
      <c r="AM31" s="0" t="n">
        <f aca="false">IF(AW$6=A31,AV$5+AV$6,AL31+AV$5)</f>
        <v>7.31456464768728</v>
      </c>
      <c r="AP31" s="10" t="n">
        <v>8.7</v>
      </c>
      <c r="AQ31" s="0" t="n">
        <v>2.69839103390099</v>
      </c>
      <c r="AR31" s="10" t="n">
        <f aca="false">AQ31+AV$13+AP31*AV$14</f>
        <v>11.7499461932229</v>
      </c>
      <c r="AS31" s="10"/>
    </row>
    <row r="32" customFormat="false" ht="12.75" hidden="false" customHeight="true" outlineLevel="0" collapsed="false">
      <c r="A32" s="0" t="n">
        <v>30</v>
      </c>
      <c r="B32" s="36" t="n">
        <f aca="false">AM32</f>
        <v>7.36065113239306</v>
      </c>
      <c r="G32" s="10" t="n">
        <v>9</v>
      </c>
      <c r="H32" s="10" t="n">
        <f aca="false">AR32</f>
        <v>12.6432350880939</v>
      </c>
      <c r="Q32" s="0" t="s">
        <v>64</v>
      </c>
      <c r="R32" s="66"/>
      <c r="S32" s="66"/>
      <c r="T32" s="66"/>
      <c r="U32" s="66"/>
      <c r="V32" s="66"/>
      <c r="W32" s="66" t="n">
        <f aca="false">IF(ISERROR(SMALL($D:$D,3)),0,SMALL($D:$D,3))</f>
        <v>0</v>
      </c>
      <c r="X32" s="39"/>
      <c r="AA32" s="20" t="s">
        <v>65</v>
      </c>
      <c r="AB32" s="57"/>
      <c r="AC32" s="57"/>
      <c r="AD32" s="57"/>
      <c r="AE32" s="57"/>
      <c r="AF32" s="57"/>
      <c r="AG32" s="0" t="n">
        <f aca="false">COUNTIF(AB32:AF32,"&gt;0.1")</f>
        <v>0</v>
      </c>
      <c r="AL32" s="0" t="n">
        <v>0.268939701189122</v>
      </c>
      <c r="AM32" s="0" t="n">
        <f aca="false">IF(AW$6=A32,AV$5+AV$6,AL32+AV$5)</f>
        <v>7.36065113239306</v>
      </c>
      <c r="AP32" s="10" t="n">
        <v>9</v>
      </c>
      <c r="AQ32" s="0" t="n">
        <v>3.52446762202969</v>
      </c>
      <c r="AR32" s="10" t="n">
        <f aca="false">AQ32+AV$13+AP32*AV$14</f>
        <v>12.6432350880939</v>
      </c>
      <c r="AS32" s="10"/>
    </row>
    <row r="33" customFormat="false" ht="12.75" hidden="false" customHeight="true" outlineLevel="0" collapsed="false">
      <c r="A33" s="0" t="n">
        <v>31</v>
      </c>
      <c r="B33" s="36" t="n">
        <f aca="false">AM33</f>
        <v>7.17739780269394</v>
      </c>
      <c r="G33" s="10" t="n">
        <v>9.3</v>
      </c>
      <c r="H33" s="10" t="n">
        <f aca="false">AR33</f>
        <v>10.875064604388</v>
      </c>
      <c r="Q33" s="0" t="s">
        <v>19</v>
      </c>
      <c r="R33" s="34"/>
      <c r="S33" s="34"/>
      <c r="T33" s="34"/>
      <c r="U33" s="34"/>
      <c r="V33" s="34"/>
      <c r="W33" s="34" t="n">
        <f aca="false">IF(W32=0,0,INDEX($B3:$B1002,W32))</f>
        <v>0</v>
      </c>
      <c r="AA33" s="20" t="s">
        <v>38</v>
      </c>
      <c r="AB33" s="57"/>
      <c r="AC33" s="57"/>
      <c r="AD33" s="57"/>
      <c r="AE33" s="57"/>
      <c r="AF33" s="57"/>
      <c r="AG33" s="0" t="n">
        <f aca="false">COUNTIF(AB7:AF7,"&gt;0.1")</f>
        <v>3</v>
      </c>
      <c r="AL33" s="0" t="n">
        <v>0.0856863714899933</v>
      </c>
      <c r="AM33" s="0" t="n">
        <f aca="false">IF(AW$6=A33,AV$5+AV$6,AL33+AV$5)</f>
        <v>7.17739780269394</v>
      </c>
      <c r="AP33" s="10" t="n">
        <v>9.3</v>
      </c>
      <c r="AQ33" s="0" t="n">
        <v>1.68908483158158</v>
      </c>
      <c r="AR33" s="10" t="n">
        <f aca="false">AQ33+AV$13+AP33*AV$14</f>
        <v>10.875064604388</v>
      </c>
      <c r="AS33" s="10"/>
    </row>
    <row r="34" customFormat="false" ht="12.75" hidden="false" customHeight="true" outlineLevel="0" collapsed="false">
      <c r="A34" s="0" t="n">
        <v>32</v>
      </c>
      <c r="B34" s="36" t="n">
        <f aca="false">AM34</f>
        <v>7.57482767356667</v>
      </c>
      <c r="G34" s="10" t="n">
        <v>9.6</v>
      </c>
      <c r="H34" s="10" t="n">
        <f aca="false">AR34</f>
        <v>17.3340844519646</v>
      </c>
      <c r="Q34" s="0" t="s">
        <v>21</v>
      </c>
      <c r="R34" s="59"/>
      <c r="S34" s="59"/>
      <c r="T34" s="59"/>
      <c r="U34" s="59"/>
      <c r="V34" s="59"/>
      <c r="W34" s="59" t="n">
        <f aca="false">IF(W32=0,0,INDEX($C3:$C1002,W32))</f>
        <v>0</v>
      </c>
      <c r="AA34" s="20" t="s">
        <v>21</v>
      </c>
      <c r="AB34" s="45"/>
      <c r="AC34" s="45"/>
      <c r="AD34" s="45"/>
      <c r="AE34" s="45"/>
      <c r="AF34" s="45"/>
      <c r="AL34" s="0" t="n">
        <v>0.48311624236273</v>
      </c>
      <c r="AM34" s="0" t="n">
        <f aca="false">IF(AW$6=A34,AV$5+AV$6,AL34+AV$5)</f>
        <v>7.57482767356667</v>
      </c>
      <c r="AP34" s="10" t="n">
        <v>9.6</v>
      </c>
      <c r="AQ34" s="0" t="n">
        <v>8.08089237241596</v>
      </c>
      <c r="AR34" s="10" t="n">
        <f aca="false">AQ34+AV$13+AP34*AV$14</f>
        <v>17.3340844519646</v>
      </c>
      <c r="AS34" s="10"/>
    </row>
    <row r="35" customFormat="false" ht="12.75" hidden="false" customHeight="true" outlineLevel="0" collapsed="false">
      <c r="A35" s="0" t="n">
        <v>33</v>
      </c>
      <c r="B35" s="36" t="n">
        <f aca="false">AM35</f>
        <v>6.88639546432742</v>
      </c>
      <c r="G35" s="10" t="n">
        <v>9.9</v>
      </c>
      <c r="H35" s="10" t="n">
        <f aca="false">AR35</f>
        <v>-5.87340076767224</v>
      </c>
      <c r="P35" s="0" t="s">
        <v>23</v>
      </c>
      <c r="Q35" s="0" t="s">
        <v>69</v>
      </c>
      <c r="R35" s="34"/>
      <c r="S35" s="39"/>
      <c r="T35" s="39"/>
      <c r="U35" s="39"/>
      <c r="V35" s="39"/>
      <c r="Z35" s="10" t="s">
        <v>39</v>
      </c>
      <c r="AA35" s="16" t="s">
        <v>70</v>
      </c>
      <c r="AB35" s="35"/>
      <c r="AL35" s="0" t="n">
        <v>-0.205315966876525</v>
      </c>
      <c r="AM35" s="0" t="n">
        <f aca="false">IF(AW$6=A35,AV$5+AV$6,AL35+AV$5)</f>
        <v>6.88639546432742</v>
      </c>
      <c r="AP35" s="10" t="n">
        <v>9.9</v>
      </c>
      <c r="AQ35" s="0" t="n">
        <v>-15.1938051539631</v>
      </c>
      <c r="AR35" s="10" t="n">
        <f aca="false">AQ35+AV$13+AP35*AV$14</f>
        <v>-5.87340076767224</v>
      </c>
      <c r="AS35" s="10"/>
    </row>
    <row r="36" customFormat="false" ht="12.75" hidden="false" customHeight="true" outlineLevel="0" collapsed="false">
      <c r="A36" s="0" t="n">
        <v>34</v>
      </c>
      <c r="B36" s="36" t="n">
        <f aca="false">AM36</f>
        <v>6.51462191030708</v>
      </c>
      <c r="G36" s="10" t="n">
        <v>10.2</v>
      </c>
      <c r="H36" s="10" t="n">
        <f aca="false">AR36</f>
        <v>11.2338692696372</v>
      </c>
      <c r="Q36" s="0" t="s">
        <v>72</v>
      </c>
      <c r="R36" s="34"/>
      <c r="S36" s="39"/>
      <c r="T36" s="39"/>
      <c r="U36" s="39"/>
      <c r="V36" s="39"/>
      <c r="AA36" s="16" t="s">
        <v>73</v>
      </c>
      <c r="AB36" s="35"/>
      <c r="AL36" s="0" t="n">
        <v>-0.577089520896867</v>
      </c>
      <c r="AM36" s="0" t="n">
        <f aca="false">IF(AW$6=A36,AV$5+AV$6,AL36+AV$5)</f>
        <v>6.51462191030708</v>
      </c>
      <c r="AP36" s="10" t="n">
        <v>10.2</v>
      </c>
      <c r="AQ36" s="0" t="n">
        <v>1.84625257660409</v>
      </c>
      <c r="AR36" s="10" t="n">
        <f aca="false">AQ36+AV$13+AP36*AV$14</f>
        <v>11.2338692696372</v>
      </c>
      <c r="AS36" s="10"/>
    </row>
    <row r="37" customFormat="false" ht="12.75" hidden="false" customHeight="true" outlineLevel="0" collapsed="false">
      <c r="A37" s="0" t="n">
        <v>35</v>
      </c>
      <c r="B37" s="36" t="n">
        <f aca="false">AM37</f>
        <v>6.72335765510721</v>
      </c>
      <c r="G37" s="10" t="n">
        <v>10.5</v>
      </c>
      <c r="H37" s="10" t="n">
        <f aca="false">AR37</f>
        <v>3.40110350544085</v>
      </c>
      <c r="AA37" s="20" t="s">
        <v>76</v>
      </c>
      <c r="AB37" s="66"/>
      <c r="AC37" s="66"/>
      <c r="AD37" s="66"/>
      <c r="AE37" s="66"/>
      <c r="AF37" s="66"/>
      <c r="AL37" s="0" t="n">
        <v>-0.368353776096733</v>
      </c>
      <c r="AM37" s="0" t="n">
        <f aca="false">IF(AW$6=A37,AV$5+AV$6,AL37+AV$5)</f>
        <v>6.72335765510721</v>
      </c>
      <c r="AP37" s="10" t="n">
        <v>10.5</v>
      </c>
      <c r="AQ37" s="0" t="n">
        <v>-6.05372549433446</v>
      </c>
      <c r="AR37" s="10" t="n">
        <f aca="false">AQ37+AV$13+AP37*AV$14</f>
        <v>3.40110350544085</v>
      </c>
      <c r="AS37" s="10"/>
    </row>
    <row r="38" customFormat="false" ht="12.75" hidden="false" customHeight="true" outlineLevel="0" collapsed="false">
      <c r="A38" s="0" t="n">
        <v>36</v>
      </c>
      <c r="B38" s="36" t="n">
        <f aca="false">AM38</f>
        <v>7.70637815914194</v>
      </c>
      <c r="G38" s="10" t="n">
        <v>10.8</v>
      </c>
      <c r="H38" s="10" t="n">
        <f aca="false">AR38</f>
        <v>17.4596046946303</v>
      </c>
      <c r="AL38" s="0" t="n">
        <v>0.614666727938002</v>
      </c>
      <c r="AM38" s="0" t="n">
        <f aca="false">IF(AW$6=A38,AV$5+AV$6,AL38+AV$5)</f>
        <v>7.70637815914194</v>
      </c>
      <c r="AP38" s="10" t="n">
        <v>10.8</v>
      </c>
      <c r="AQ38" s="0" t="n">
        <v>7.93756338811274</v>
      </c>
      <c r="AR38" s="10" t="n">
        <f aca="false">AQ38+AV$13+AP38*AV$14</f>
        <v>17.4596046946303</v>
      </c>
      <c r="AS38" s="10"/>
    </row>
    <row r="39" customFormat="false" ht="12.75" hidden="false" customHeight="true" outlineLevel="0" collapsed="false">
      <c r="A39" s="0" t="n">
        <v>37</v>
      </c>
      <c r="B39" s="36" t="n">
        <f aca="false">AM39</f>
        <v>7.73997778462134</v>
      </c>
      <c r="G39" s="10" t="n">
        <v>11.1</v>
      </c>
      <c r="H39" s="10" t="n">
        <f aca="false">AR39</f>
        <v>4.8916081010705</v>
      </c>
      <c r="AL39" s="0" t="n">
        <v>0.648266353417401</v>
      </c>
      <c r="AM39" s="0" t="n">
        <f aca="false">IF(AW$6=A39,AV$5+AV$6,AL39+AV$5)</f>
        <v>7.73997778462134</v>
      </c>
      <c r="AP39" s="10" t="n">
        <v>11.1</v>
      </c>
      <c r="AQ39" s="0" t="n">
        <v>-4.69764551218926</v>
      </c>
      <c r="AR39" s="10" t="n">
        <f aca="false">AQ39+AV$13+AP39*AV$14</f>
        <v>4.8916081010705</v>
      </c>
      <c r="AS39" s="10"/>
    </row>
    <row r="40" customFormat="false" ht="12.75" hidden="false" customHeight="true" outlineLevel="0" collapsed="false">
      <c r="A40" s="0" t="n">
        <v>38</v>
      </c>
      <c r="B40" s="36" t="n">
        <f aca="false">AM40</f>
        <v>6.86534438298202</v>
      </c>
      <c r="G40" s="10" t="n">
        <v>11.4</v>
      </c>
      <c r="H40" s="10" t="n">
        <f aca="false">AR40</f>
        <v>10.3481504324439</v>
      </c>
      <c r="AL40" s="0" t="n">
        <v>-0.226367048221926</v>
      </c>
      <c r="AM40" s="0" t="n">
        <f aca="false">IF(AW$6=A40,AV$5+AV$6,AL40+AV$5)</f>
        <v>6.86534438298202</v>
      </c>
      <c r="AP40" s="10" t="n">
        <v>11.4</v>
      </c>
      <c r="AQ40" s="0" t="n">
        <v>0.691684512441901</v>
      </c>
      <c r="AR40" s="10" t="n">
        <f aca="false">AQ40+AV$13+AP40*AV$14</f>
        <v>10.3481504324439</v>
      </c>
      <c r="AS40" s="10"/>
    </row>
    <row r="41" customFormat="false" ht="12.75" hidden="false" customHeight="true" outlineLevel="0" collapsed="false">
      <c r="A41" s="0" t="n">
        <v>39</v>
      </c>
      <c r="B41" s="36" t="n">
        <f aca="false">AM41</f>
        <v>7.51009404742138</v>
      </c>
      <c r="G41" s="10" t="n">
        <v>11.7</v>
      </c>
      <c r="H41" s="10" t="n">
        <f aca="false">AR41</f>
        <v>1.172358602558</v>
      </c>
      <c r="AL41" s="0" t="n">
        <v>0.418382616217436</v>
      </c>
      <c r="AM41" s="0" t="n">
        <f aca="false">IF(AW$6=A41,AV$5+AV$6,AL41+AV$5)</f>
        <v>7.51009404742138</v>
      </c>
      <c r="AP41" s="10" t="n">
        <v>11.7</v>
      </c>
      <c r="AQ41" s="0" t="n">
        <v>-8.55131962418621</v>
      </c>
      <c r="AR41" s="10" t="n">
        <f aca="false">AQ41+AV$13+AP41*AV$14</f>
        <v>1.172358602558</v>
      </c>
      <c r="AS41" s="10"/>
    </row>
    <row r="42" customFormat="false" ht="12.75" hidden="false" customHeight="true" outlineLevel="0" collapsed="false">
      <c r="A42" s="0" t="n">
        <v>40</v>
      </c>
      <c r="B42" s="36" t="n">
        <f aca="false">AM42</f>
        <v>7.18180676880342</v>
      </c>
      <c r="G42" s="10" t="n">
        <v>12</v>
      </c>
      <c r="H42" s="10" t="n">
        <f aca="false">AR42</f>
        <v>19.5738942096891</v>
      </c>
      <c r="AL42" s="0" t="n">
        <v>0.0900953375994744</v>
      </c>
      <c r="AM42" s="0" t="n">
        <f aca="false">IF(AW$6=A42,AV$5+AV$6,AL42+AV$5)</f>
        <v>7.18180676880342</v>
      </c>
      <c r="AP42" s="10" t="n">
        <v>12</v>
      </c>
      <c r="AQ42" s="0" t="n">
        <v>9.78300367620268</v>
      </c>
      <c r="AR42" s="10" t="n">
        <f aca="false">AQ42+AV$13+AP42*AV$14</f>
        <v>19.5738942096891</v>
      </c>
      <c r="AS42" s="10"/>
    </row>
    <row r="43" customFormat="false" ht="12.75" hidden="false" customHeight="true" outlineLevel="0" collapsed="false">
      <c r="A43" s="0" t="n">
        <v>41</v>
      </c>
      <c r="B43" s="36" t="n">
        <f aca="false">AM43</f>
        <v>6.63620445360519</v>
      </c>
      <c r="G43" s="10" t="n">
        <v>12.3</v>
      </c>
      <c r="H43" s="10" t="n">
        <f aca="false">AR43</f>
        <v>28.2073059956806</v>
      </c>
      <c r="AL43" s="0" t="n">
        <v>-0.455506977598747</v>
      </c>
      <c r="AM43" s="0" t="n">
        <f aca="false">IF(AW$6=A43,AV$5+AV$6,AL43+AV$5)</f>
        <v>6.63620445360519</v>
      </c>
      <c r="AP43" s="10" t="n">
        <v>12.3</v>
      </c>
      <c r="AQ43" s="0" t="n">
        <v>18.3492031554519</v>
      </c>
      <c r="AR43" s="10" t="n">
        <f aca="false">AQ43+AV$13+AP43*AV$14</f>
        <v>28.2073059956806</v>
      </c>
      <c r="AS43" s="10"/>
    </row>
    <row r="44" customFormat="false" ht="12.75" hidden="false" customHeight="true" outlineLevel="0" collapsed="false">
      <c r="A44" s="0" t="n">
        <v>42</v>
      </c>
      <c r="B44" s="36" t="n">
        <f aca="false">AM44</f>
        <v>7.43269237673151</v>
      </c>
      <c r="G44" s="10" t="n">
        <v>12.6</v>
      </c>
      <c r="H44" s="10" t="n">
        <f aca="false">AR44</f>
        <v>10.8075767048619</v>
      </c>
      <c r="AL44" s="0" t="n">
        <v>0.340980945527568</v>
      </c>
      <c r="AM44" s="0" t="n">
        <f aca="false">IF(AW$6=A44,AV$5+AV$6,AL44+AV$5)</f>
        <v>7.43269237673151</v>
      </c>
      <c r="AP44" s="10" t="n">
        <v>12.6</v>
      </c>
      <c r="AQ44" s="0" t="n">
        <v>0.882261557890983</v>
      </c>
      <c r="AR44" s="10" t="n">
        <f aca="false">AQ44+AV$13+AP44*AV$14</f>
        <v>10.8075767048619</v>
      </c>
      <c r="AS44" s="10"/>
    </row>
    <row r="45" customFormat="false" ht="12.75" hidden="false" customHeight="true" outlineLevel="0" collapsed="false">
      <c r="A45" s="0" t="n">
        <v>43</v>
      </c>
      <c r="B45" s="36" t="n">
        <f aca="false">AM45</f>
        <v>7.10068489914857</v>
      </c>
      <c r="G45" s="10" t="n">
        <v>12.9</v>
      </c>
      <c r="H45" s="10" t="n">
        <f aca="false">AR45</f>
        <v>-27.3658253561853</v>
      </c>
      <c r="AL45" s="0" t="n">
        <v>0.00897346794462503</v>
      </c>
      <c r="AM45" s="0" t="n">
        <f aca="false">IF(AW$6=A45,AV$5+AV$6,AL45+AV$5)</f>
        <v>7.10068489914857</v>
      </c>
      <c r="AP45" s="10" t="n">
        <v>12.9</v>
      </c>
      <c r="AQ45" s="0" t="n">
        <v>-37.3583528098984</v>
      </c>
      <c r="AR45" s="10" t="n">
        <f aca="false">AQ45+AV$13+AP45*AV$14</f>
        <v>-27.3658253561853</v>
      </c>
      <c r="AS45" s="10"/>
    </row>
    <row r="46" customFormat="false" ht="12.75" hidden="false" customHeight="true" outlineLevel="0" collapsed="false">
      <c r="A46" s="0" t="n">
        <v>44</v>
      </c>
      <c r="B46" s="36" t="n">
        <f aca="false">AM46</f>
        <v>7.30556893076153</v>
      </c>
      <c r="G46" s="10" t="n">
        <v>13.2</v>
      </c>
      <c r="H46" s="10" t="n">
        <f aca="false">AR46</f>
        <v>2.21662798871724</v>
      </c>
      <c r="W46" s="67"/>
      <c r="AL46" s="0" t="n">
        <v>0.213857499557584</v>
      </c>
      <c r="AM46" s="0" t="n">
        <f aca="false">IF(AW$6=A46,AV$5+AV$6,AL46+AV$5)</f>
        <v>7.30556893076153</v>
      </c>
      <c r="AP46" s="10" t="n">
        <v>13.2</v>
      </c>
      <c r="AQ46" s="0" t="n">
        <v>-7.8431117717381</v>
      </c>
      <c r="AR46" s="10" t="n">
        <f aca="false">AQ46+AV$13+AP46*AV$14</f>
        <v>2.21662798871724</v>
      </c>
      <c r="AS46" s="10"/>
    </row>
    <row r="47" customFormat="false" ht="12.75" hidden="false" customHeight="true" outlineLevel="0" collapsed="false">
      <c r="A47" s="0" t="n">
        <v>45</v>
      </c>
      <c r="B47" s="36" t="n">
        <f aca="false">AM47</f>
        <v>7.0317384186296</v>
      </c>
      <c r="G47" s="10" t="n">
        <v>13.5</v>
      </c>
      <c r="H47" s="10" t="n">
        <f aca="false">AR47</f>
        <v>12.6370091184237</v>
      </c>
      <c r="W47" s="68"/>
      <c r="AL47" s="0" t="n">
        <v>-0.0599730125743395</v>
      </c>
      <c r="AM47" s="0" t="n">
        <f aca="false">IF(AW$6=A47,AV$5+AV$6,AL47+AV$5)</f>
        <v>7.0317384186296</v>
      </c>
      <c r="AP47" s="10" t="n">
        <v>13.5</v>
      </c>
      <c r="AQ47" s="0" t="n">
        <v>2.51005705122618</v>
      </c>
      <c r="AR47" s="10" t="n">
        <f aca="false">AQ47+AV$13+AP47*AV$14</f>
        <v>12.6370091184237</v>
      </c>
      <c r="AS47" s="10"/>
    </row>
    <row r="48" customFormat="false" ht="12.75" hidden="false" customHeight="true" outlineLevel="0" collapsed="false">
      <c r="A48" s="0" t="n">
        <v>46</v>
      </c>
      <c r="B48" s="36" t="n">
        <f aca="false">AM48</f>
        <v>7.45481652378516</v>
      </c>
      <c r="G48" s="10" t="n">
        <v>13.8</v>
      </c>
      <c r="H48" s="10" t="n">
        <f aca="false">AR48</f>
        <v>19.920687821619</v>
      </c>
      <c r="W48" s="69"/>
      <c r="AL48" s="0" t="n">
        <v>0.363105092581221</v>
      </c>
      <c r="AM48" s="0" t="n">
        <f aca="false">IF(AW$6=A48,AV$5+AV$6,AL48+AV$5)</f>
        <v>7.45481652378516</v>
      </c>
      <c r="AP48" s="10" t="n">
        <v>13.8</v>
      </c>
      <c r="AQ48" s="0" t="n">
        <v>9.72652344767922</v>
      </c>
      <c r="AR48" s="10" t="n">
        <f aca="false">AQ48+AV$13+AP48*AV$14</f>
        <v>19.920687821619</v>
      </c>
      <c r="AS48" s="10"/>
    </row>
    <row r="49" customFormat="false" ht="12.75" hidden="false" customHeight="true" outlineLevel="0" collapsed="false">
      <c r="A49" s="0" t="n">
        <v>47</v>
      </c>
      <c r="B49" s="36" t="n">
        <f aca="false">AM49</f>
        <v>7.1357201087297</v>
      </c>
      <c r="G49" s="10" t="n">
        <v>14.1</v>
      </c>
      <c r="H49" s="10" t="n">
        <f aca="false">AR49</f>
        <v>28.132584384447</v>
      </c>
      <c r="AL49" s="0" t="n">
        <v>0.0440086775257576</v>
      </c>
      <c r="AM49" s="0" t="n">
        <f aca="false">IF(AW$6=A49,AV$5+AV$6,AL49+AV$5)</f>
        <v>7.1357201087297</v>
      </c>
      <c r="AP49" s="10" t="n">
        <v>14.1</v>
      </c>
      <c r="AQ49" s="0" t="n">
        <v>17.871207703765</v>
      </c>
      <c r="AR49" s="10" t="n">
        <f aca="false">AQ49+AV$13+AP49*AV$14</f>
        <v>28.132584384447</v>
      </c>
      <c r="AS49" s="10"/>
    </row>
    <row r="50" customFormat="false" ht="12.75" hidden="false" customHeight="true" outlineLevel="0" collapsed="false">
      <c r="A50" s="0" t="n">
        <v>48</v>
      </c>
      <c r="B50" s="36" t="n">
        <f aca="false">AM50</f>
        <v>7.23145680311439</v>
      </c>
      <c r="G50" s="10" t="n">
        <v>14.4</v>
      </c>
      <c r="H50" s="10" t="n">
        <f aca="false">AR50</f>
        <v>13.4054567667842</v>
      </c>
      <c r="AL50" s="0" t="n">
        <v>0.139745371910447</v>
      </c>
      <c r="AM50" s="0" t="n">
        <f aca="false">IF(AW$6=A50,AV$5+AV$6,AL50+AV$5)</f>
        <v>7.23145680311439</v>
      </c>
      <c r="AP50" s="10" t="n">
        <v>14.4</v>
      </c>
      <c r="AQ50" s="0" t="n">
        <v>3.07686777935996</v>
      </c>
      <c r="AR50" s="10" t="n">
        <f aca="false">AQ50+AV$13+AP50*AV$14</f>
        <v>13.4054567667842</v>
      </c>
      <c r="AS50" s="10"/>
    </row>
    <row r="51" customFormat="false" ht="12.75" hidden="false" customHeight="true" outlineLevel="0" collapsed="false">
      <c r="A51" s="0" t="n">
        <v>49</v>
      </c>
      <c r="B51" s="36" t="n">
        <f aca="false">AM51</f>
        <v>6.58209674600472</v>
      </c>
      <c r="G51" s="10" t="n">
        <v>14.7</v>
      </c>
      <c r="H51" s="10" t="n">
        <f aca="false">AR51</f>
        <v>9.93932439553287</v>
      </c>
      <c r="AL51" s="0" t="n">
        <v>-0.509614685199226</v>
      </c>
      <c r="AM51" s="0" t="n">
        <f aca="false">IF(AW$6=A51,AV$5+AV$6,AL51+AV$5)</f>
        <v>6.58209674600472</v>
      </c>
      <c r="AP51" s="10" t="n">
        <v>14.7</v>
      </c>
      <c r="AQ51" s="0" t="n">
        <v>-0.456476898633599</v>
      </c>
      <c r="AR51" s="10" t="n">
        <f aca="false">AQ51+AV$13+AP51*AV$14</f>
        <v>9.93932439553287</v>
      </c>
      <c r="AS51" s="10"/>
    </row>
    <row r="52" customFormat="false" ht="12.75" hidden="false" customHeight="true" outlineLevel="0" collapsed="false">
      <c r="A52" s="0" t="n">
        <v>50</v>
      </c>
      <c r="B52" s="36" t="n">
        <f aca="false">AM52</f>
        <v>7.40529242445605</v>
      </c>
      <c r="G52" s="10" t="n">
        <v>15</v>
      </c>
      <c r="H52" s="10" t="n">
        <f aca="false">AR52</f>
        <v>-0.70670731313993</v>
      </c>
      <c r="AL52" s="0" t="n">
        <v>0.313580993252107</v>
      </c>
      <c r="AM52" s="0" t="n">
        <f aca="false">IF(AW$6=A52,AV$5+AV$6,AL52+AV$5)</f>
        <v>7.40529242445605</v>
      </c>
      <c r="AP52" s="10" t="n">
        <v>15</v>
      </c>
      <c r="AQ52" s="0" t="n">
        <v>-11.1697209140486</v>
      </c>
      <c r="AR52" s="10" t="n">
        <f aca="false">IF(AW$15=A52,AV$15,0)+AQ52+AV$13+AP52*AV$14</f>
        <v>-0.70670731313993</v>
      </c>
      <c r="AS52" s="10"/>
    </row>
    <row r="53" customFormat="false" ht="12.75" hidden="false" customHeight="true" outlineLevel="0" collapsed="false">
      <c r="A53" s="0" t="n">
        <v>51</v>
      </c>
      <c r="B53" s="36" t="n">
        <f aca="false">AM53</f>
        <v>7.75918905842274</v>
      </c>
      <c r="G53" s="10" t="n">
        <v>15.3</v>
      </c>
      <c r="H53" s="10" t="n">
        <f aca="false">AR53</f>
        <v>-7.52128360888507</v>
      </c>
      <c r="AL53" s="0" t="n">
        <v>0.667477627218795</v>
      </c>
      <c r="AM53" s="0" t="n">
        <f aca="false">IF(AW$6=A53,AV$5+AV$6,AL53+AV$5)</f>
        <v>7.75918905842274</v>
      </c>
      <c r="AP53" s="10" t="n">
        <v>15.3</v>
      </c>
      <c r="AQ53" s="0" t="n">
        <v>-18.051509516536</v>
      </c>
      <c r="AR53" s="10" t="n">
        <f aca="false">IF(AW$15=A53,AV$15,0)+AQ53+AV$13+AP53*AV$14</f>
        <v>-7.52128360888507</v>
      </c>
      <c r="AS53" s="10"/>
    </row>
    <row r="54" customFormat="false" ht="12.75" hidden="false" customHeight="true" outlineLevel="0" collapsed="false">
      <c r="A54" s="0" t="n">
        <v>52</v>
      </c>
      <c r="B54" s="36" t="n">
        <f aca="false">AM54</f>
        <v>6.84173521146665</v>
      </c>
      <c r="G54" s="10" t="n">
        <v>15.6</v>
      </c>
      <c r="H54" s="10" t="n">
        <f aca="false">AR54</f>
        <v>7.01835749390488</v>
      </c>
      <c r="AL54" s="0" t="n">
        <v>-0.249976219737297</v>
      </c>
      <c r="AM54" s="0" t="n">
        <f aca="false">IF(AW$6=A54,AV$5+AV$6,AL54+AV$5)</f>
        <v>6.84173521146665</v>
      </c>
      <c r="AP54" s="10" t="n">
        <v>15.6</v>
      </c>
      <c r="AQ54" s="0" t="n">
        <v>-3.57908072048827</v>
      </c>
      <c r="AR54" s="10" t="n">
        <f aca="false">IF(AW$15=A54,AV$15,0)+AQ54+AV$13+AP54*AV$14</f>
        <v>7.01835749390488</v>
      </c>
      <c r="AS54" s="10"/>
    </row>
    <row r="55" customFormat="false" ht="15" hidden="false" customHeight="true" outlineLevel="0" collapsed="false">
      <c r="A55" s="0" t="n">
        <v>53</v>
      </c>
      <c r="B55" s="36" t="n">
        <f aca="false">AM55</f>
        <v>7.71041075105254</v>
      </c>
      <c r="G55" s="10" t="n">
        <v>15.9</v>
      </c>
      <c r="H55" s="10" t="n">
        <f aca="false">AR55</f>
        <v>-5.87205551522784</v>
      </c>
      <c r="Z55" s="28"/>
      <c r="AL55" s="0" t="n">
        <v>0.6186993198486</v>
      </c>
      <c r="AM55" s="0" t="n">
        <f aca="false">IF(AW$6=A55,AV$5+AV$6,AL55+AV$5)</f>
        <v>7.71041075105254</v>
      </c>
      <c r="AP55" s="10" t="n">
        <v>15.9</v>
      </c>
      <c r="AQ55" s="0" t="n">
        <v>-16.5367060363632</v>
      </c>
      <c r="AR55" s="10" t="n">
        <f aca="false">IF(AW$15=A55,AV$15,0)+AQ55+AV$13+AP55*AV$14</f>
        <v>-5.87205551522784</v>
      </c>
      <c r="AS55" s="10"/>
    </row>
    <row r="56" customFormat="false" ht="12.75" hidden="false" customHeight="true" outlineLevel="0" collapsed="false">
      <c r="A56" s="0" t="n">
        <v>54</v>
      </c>
      <c r="B56" s="36" t="n">
        <f aca="false">AM56</f>
        <v>6.68097790291116</v>
      </c>
      <c r="G56" s="10" t="n">
        <v>16.2</v>
      </c>
      <c r="H56" s="10" t="n">
        <f aca="false">AR56</f>
        <v>15.1107409229643</v>
      </c>
      <c r="AC56" s="61"/>
      <c r="AD56" s="61"/>
      <c r="AE56" s="61"/>
      <c r="AF56" s="61"/>
      <c r="AL56" s="0" t="n">
        <v>-0.410733528292778</v>
      </c>
      <c r="AM56" s="0" t="n">
        <f aca="false">IF(AW$6=A56,AV$5+AV$6,AL56+AV$5)</f>
        <v>6.68097790291116</v>
      </c>
      <c r="AP56" s="10" t="n">
        <v>16.2</v>
      </c>
      <c r="AQ56" s="0" t="n">
        <v>4.37887809508667</v>
      </c>
      <c r="AR56" s="10" t="n">
        <f aca="false">IF(AW$15=A56,AV$15,0)+AQ56+AV$13+AP56*AV$14</f>
        <v>15.1107409229643</v>
      </c>
      <c r="AS56" s="10"/>
    </row>
    <row r="57" customFormat="false" ht="12.75" hidden="false" customHeight="true" outlineLevel="0" collapsed="false">
      <c r="A57" s="0" t="n">
        <v>55</v>
      </c>
      <c r="B57" s="36" t="n">
        <f aca="false">AM57</f>
        <v>7.35388137064816</v>
      </c>
      <c r="G57" s="10" t="n">
        <v>16.5</v>
      </c>
      <c r="H57" s="10" t="n">
        <f aca="false">AR57</f>
        <v>5.83735711271279</v>
      </c>
      <c r="AC57" s="61"/>
      <c r="AD57" s="61"/>
      <c r="AE57" s="61"/>
      <c r="AF57" s="61"/>
      <c r="AL57" s="0" t="n">
        <v>0.262169939444216</v>
      </c>
      <c r="AM57" s="0" t="n">
        <f aca="false">IF(AW$6=A57,AV$5+AV$6,AL57+AV$5)</f>
        <v>7.35388137064816</v>
      </c>
      <c r="AP57" s="10" t="n">
        <v>16.5</v>
      </c>
      <c r="AQ57" s="0" t="n">
        <v>-4.96171802190703</v>
      </c>
      <c r="AR57" s="10" t="n">
        <f aca="false">IF(AW$15=A57,AV$15,0)+AQ57+AV$13+AP57*AV$14</f>
        <v>5.83735711271279</v>
      </c>
      <c r="AS57" s="10"/>
    </row>
    <row r="58" customFormat="false" ht="12.75" hidden="false" customHeight="true" outlineLevel="0" collapsed="false">
      <c r="A58" s="0" t="n">
        <v>56</v>
      </c>
      <c r="B58" s="36" t="n">
        <f aca="false">AM58</f>
        <v>7.56866486265799</v>
      </c>
      <c r="G58" s="10" t="n">
        <v>16.8</v>
      </c>
      <c r="H58" s="10" t="n">
        <f aca="false">AR58</f>
        <v>16.1645208541865</v>
      </c>
      <c r="AC58" s="61"/>
      <c r="AD58" s="61"/>
      <c r="AE58" s="61"/>
      <c r="AF58" s="61"/>
      <c r="AL58" s="0" t="n">
        <v>0.476953431454043</v>
      </c>
      <c r="AM58" s="0" t="n">
        <f aca="false">IF(AW$6=A58,AV$5+AV$6,AL58+AV$5)</f>
        <v>7.56866486265799</v>
      </c>
      <c r="AP58" s="10" t="n">
        <v>16.8</v>
      </c>
      <c r="AQ58" s="0" t="n">
        <v>5.29823341282444</v>
      </c>
      <c r="AR58" s="10" t="n">
        <f aca="false">IF(AW$15=A58,AV$15,0)+AQ58+AV$13+AP58*AV$14</f>
        <v>16.1645208541865</v>
      </c>
      <c r="AS58" s="10"/>
    </row>
    <row r="59" customFormat="false" ht="12.75" hidden="false" customHeight="true" outlineLevel="0" collapsed="false">
      <c r="A59" s="0" t="n">
        <v>57</v>
      </c>
      <c r="B59" s="36" t="n">
        <f aca="false">AM59</f>
        <v>6.57510263526902</v>
      </c>
      <c r="G59" s="10" t="n">
        <v>17.1</v>
      </c>
      <c r="H59" s="10" t="n">
        <f aca="false">AR59</f>
        <v>22.619126635751</v>
      </c>
      <c r="AC59" s="61"/>
      <c r="AD59" s="61"/>
      <c r="AE59" s="61"/>
      <c r="AF59" s="61"/>
      <c r="AL59" s="0" t="n">
        <v>-0.516608795934925</v>
      </c>
      <c r="AM59" s="0" t="n">
        <f aca="false">IF(AW$6=A59,AV$5+AV$6,AL59+AV$5)</f>
        <v>6.57510263526902</v>
      </c>
      <c r="AP59" s="10" t="n">
        <v>17.1</v>
      </c>
      <c r="AQ59" s="0" t="n">
        <v>11.6856268876468</v>
      </c>
      <c r="AR59" s="10" t="n">
        <f aca="false">IF(AW$15=A59,AV$15,0)+AQ59+AV$13+AP59*AV$14</f>
        <v>22.619126635751</v>
      </c>
      <c r="AS59" s="10"/>
    </row>
    <row r="60" customFormat="false" ht="12.75" hidden="false" customHeight="true" outlineLevel="0" collapsed="false">
      <c r="A60" s="0" t="n">
        <v>58</v>
      </c>
      <c r="B60" s="36" t="n">
        <f aca="false">AM60</f>
        <v>6.53106635082269</v>
      </c>
      <c r="G60" s="10" t="n">
        <v>17.4</v>
      </c>
      <c r="H60" s="10" t="n">
        <f aca="false">AR60</f>
        <v>32.9945297430943</v>
      </c>
      <c r="S60" s="39"/>
      <c r="T60" s="39"/>
      <c r="U60" s="39"/>
      <c r="V60" s="39"/>
      <c r="AC60" s="61"/>
      <c r="AD60" s="61"/>
      <c r="AE60" s="61"/>
      <c r="AF60" s="61"/>
      <c r="AL60" s="0" t="n">
        <v>-0.560645080381253</v>
      </c>
      <c r="AM60" s="0" t="n">
        <f aca="false">IF(AW$6=A60,AV$5+AV$6,AL60+AV$5)</f>
        <v>6.53106635082269</v>
      </c>
      <c r="AP60" s="10" t="n">
        <v>17.4</v>
      </c>
      <c r="AQ60" s="0" t="n">
        <v>21.9938176882478</v>
      </c>
      <c r="AR60" s="10" t="n">
        <f aca="false">IF(AW$15=A60,AV$15,0)+AQ60+AV$13+AP60*AV$14</f>
        <v>32.9945297430943</v>
      </c>
      <c r="AS60" s="10"/>
    </row>
    <row r="61" customFormat="false" ht="12.75" hidden="false" customHeight="true" outlineLevel="0" collapsed="false">
      <c r="A61" s="0" t="n">
        <v>59</v>
      </c>
      <c r="B61" s="36" t="n">
        <f aca="false">AM61</f>
        <v>6.93511223091998</v>
      </c>
      <c r="G61" s="10" t="n">
        <v>17.7</v>
      </c>
      <c r="H61" s="10" t="n">
        <f aca="false">AR61</f>
        <v>16.1729602814318</v>
      </c>
      <c r="S61" s="39"/>
      <c r="T61" s="39"/>
      <c r="U61" s="39"/>
      <c r="V61" s="39"/>
      <c r="AL61" s="0" t="n">
        <v>-0.156599200283962</v>
      </c>
      <c r="AM61" s="0" t="n">
        <f aca="false">IF(AW$6=A61,AV$5+AV$6,AL61+AV$5)</f>
        <v>6.93511223091998</v>
      </c>
      <c r="AP61" s="10" t="n">
        <v>17.7</v>
      </c>
      <c r="AQ61" s="0" t="n">
        <v>5.10503591984306</v>
      </c>
      <c r="AR61" s="10" t="n">
        <f aca="false">IF(AW$15=A61,AV$15,0)+AQ61+AV$13+AP61*AV$14</f>
        <v>16.1729602814318</v>
      </c>
      <c r="AS61" s="10"/>
    </row>
    <row r="62" customFormat="false" ht="12.75" hidden="false" customHeight="true" outlineLevel="0" collapsed="false">
      <c r="A62" s="0" t="n">
        <v>60</v>
      </c>
      <c r="B62" s="36" t="n">
        <f aca="false">AM62</f>
        <v>6.76680713935352</v>
      </c>
      <c r="G62" s="10" t="n">
        <v>18</v>
      </c>
      <c r="H62" s="10" t="n">
        <f aca="false">AR62</f>
        <v>14.1022659344509</v>
      </c>
      <c r="S62" s="39"/>
      <c r="T62" s="39"/>
      <c r="U62" s="39"/>
      <c r="V62" s="39"/>
      <c r="AL62" s="0" t="n">
        <v>-0.324904291850418</v>
      </c>
      <c r="AM62" s="0" t="n">
        <f aca="false">IF(AW$6=A62,AV$5+AV$6,AL62+AV$5)</f>
        <v>6.76680713935352</v>
      </c>
      <c r="AP62" s="10" t="n">
        <v>18</v>
      </c>
      <c r="AQ62" s="0" t="n">
        <v>2.96712926611993</v>
      </c>
      <c r="AR62" s="10" t="n">
        <f aca="false">IF(AW$15=A62,AV$15,0)+AQ62+AV$13+AP62*AV$14</f>
        <v>14.1022659344509</v>
      </c>
      <c r="AS62" s="10"/>
    </row>
    <row r="63" customFormat="false" ht="12.75" hidden="false" customHeight="true" outlineLevel="0" collapsed="false">
      <c r="A63" s="0" t="n">
        <v>61</v>
      </c>
      <c r="B63" s="36" t="n">
        <f aca="false">AM63</f>
        <v>6.99414558144479</v>
      </c>
      <c r="G63" s="10" t="n">
        <v>18.3</v>
      </c>
      <c r="H63" s="10" t="n">
        <f aca="false">AR63</f>
        <v>16.6681348554752</v>
      </c>
      <c r="AL63" s="0" t="n">
        <v>-0.0975658497591568</v>
      </c>
      <c r="AM63" s="0" t="n">
        <f aca="false">IF(AW$6=A63,AV$5+AV$6,AL63+AV$5)</f>
        <v>6.99414558144479</v>
      </c>
      <c r="AP63" s="10" t="n">
        <v>18.3</v>
      </c>
      <c r="AQ63" s="0" t="n">
        <v>5.46578588040202</v>
      </c>
      <c r="AR63" s="10" t="n">
        <f aca="false">IF(AW$15=A63,AV$15,0)+AQ63+AV$13+AP63*AV$14</f>
        <v>16.6681348554752</v>
      </c>
      <c r="AS63" s="10"/>
    </row>
    <row r="64" customFormat="false" ht="12.75" hidden="false" customHeight="true" outlineLevel="0" collapsed="false">
      <c r="A64" s="0" t="n">
        <v>62</v>
      </c>
      <c r="B64" s="36" t="n">
        <f aca="false">AM64</f>
        <v>7.81050708297069</v>
      </c>
      <c r="G64" s="10" t="n">
        <v>18.6</v>
      </c>
      <c r="H64" s="10" t="n">
        <f aca="false">AR64</f>
        <v>14.4012465048028</v>
      </c>
      <c r="AA64" s="10" t="s">
        <v>77</v>
      </c>
      <c r="AL64" s="0" t="n">
        <v>0.718795651766753</v>
      </c>
      <c r="AM64" s="0" t="n">
        <f aca="false">IF(AW$6=A64,AV$5+AV$6,AL64+AV$5)</f>
        <v>7.81050708297069</v>
      </c>
      <c r="AP64" s="10" t="n">
        <v>18.6</v>
      </c>
      <c r="AQ64" s="0" t="n">
        <v>3.13168522298743</v>
      </c>
      <c r="AR64" s="10" t="n">
        <f aca="false">IF(AW$15=A64,AV$15,0)+AQ64+AV$13+AP64*AV$14</f>
        <v>14.4012465048028</v>
      </c>
      <c r="AS64" s="10"/>
    </row>
    <row r="65" customFormat="false" ht="12.75" hidden="false" customHeight="true" outlineLevel="0" collapsed="false">
      <c r="A65" s="0" t="n">
        <v>63</v>
      </c>
      <c r="B65" s="36" t="n">
        <f aca="false">AM65</f>
        <v>6.55047160206544</v>
      </c>
      <c r="G65" s="10" t="n">
        <v>18.9</v>
      </c>
      <c r="H65" s="10" t="n">
        <f aca="false">AR65</f>
        <v>-11.0814361410703</v>
      </c>
      <c r="AL65" s="0" t="n">
        <v>-0.5412398291385</v>
      </c>
      <c r="AM65" s="0" t="n">
        <f aca="false">IF(AW$6=A65,AV$5+AV$6,AL65+AV$5)</f>
        <v>6.55047160206544</v>
      </c>
      <c r="AP65" s="10" t="n">
        <v>18.9</v>
      </c>
      <c r="AQ65" s="0" t="n">
        <v>-22.418209729628</v>
      </c>
      <c r="AR65" s="10" t="n">
        <f aca="false">IF(AW$15=A65,AV$15,0)+AQ65+AV$13+AP65*AV$14</f>
        <v>-11.0814361410703</v>
      </c>
      <c r="AS65" s="10"/>
    </row>
    <row r="66" customFormat="false" ht="12.75" hidden="false" customHeight="true" outlineLevel="0" collapsed="false">
      <c r="A66" s="0" t="n">
        <v>64</v>
      </c>
      <c r="B66" s="36" t="n">
        <f aca="false">AM66</f>
        <v>6.81709850639454</v>
      </c>
      <c r="G66" s="10" t="n">
        <v>19.2</v>
      </c>
      <c r="H66" s="10" t="n">
        <f aca="false">AR66</f>
        <v>28.2707986170434</v>
      </c>
      <c r="AL66" s="0" t="n">
        <v>-0.274612924809405</v>
      </c>
      <c r="AM66" s="0" t="n">
        <f aca="false">IF(AW$6=A66,AV$5+AV$6,AL66+AV$5)</f>
        <v>6.81709850639454</v>
      </c>
      <c r="AP66" s="10" t="n">
        <v>19.2</v>
      </c>
      <c r="AQ66" s="0" t="n">
        <v>16.8668127217435</v>
      </c>
      <c r="AR66" s="10" t="n">
        <f aca="false">IF(AW$15=A66,AV$15,0)+AQ66+AV$13+AP66*AV$14</f>
        <v>28.2707986170434</v>
      </c>
      <c r="AS66" s="10"/>
    </row>
    <row r="67" customFormat="false" ht="12.75" hidden="false" customHeight="true" outlineLevel="0" collapsed="false">
      <c r="A67" s="0" t="n">
        <v>65</v>
      </c>
      <c r="B67" s="36" t="n">
        <f aca="false">AM67</f>
        <v>7.2908641201613</v>
      </c>
      <c r="G67" s="10" t="n">
        <v>19.5</v>
      </c>
      <c r="H67" s="10" t="n">
        <f aca="false">AR67</f>
        <v>-20.4798704713352</v>
      </c>
      <c r="AL67" s="0" t="n">
        <v>0.199152688957357</v>
      </c>
      <c r="AM67" s="0" t="n">
        <f aca="false">IF(AW$6=A67,AV$5+AV$6,AL67+AV$5)</f>
        <v>7.2908641201613</v>
      </c>
      <c r="AP67" s="10" t="n">
        <v>19.5</v>
      </c>
      <c r="AQ67" s="0" t="n">
        <v>-31.9510686733773</v>
      </c>
      <c r="AR67" s="10" t="n">
        <f aca="false">IF(AW$15=A67,AV$15,0)+AQ67+AV$13+AP67*AV$14</f>
        <v>-20.4798704713352</v>
      </c>
      <c r="AS67" s="10"/>
    </row>
    <row r="68" customFormat="false" ht="12.75" hidden="false" customHeight="true" outlineLevel="0" collapsed="false">
      <c r="A68" s="0" t="n">
        <v>66</v>
      </c>
      <c r="B68" s="36" t="n">
        <f aca="false">AM68</f>
        <v>7.25237156550215</v>
      </c>
      <c r="G68" s="10" t="n">
        <v>19.8</v>
      </c>
      <c r="H68" s="10" t="n">
        <f aca="false">AR68</f>
        <v>-693.30983583627</v>
      </c>
      <c r="AL68" s="0" t="n">
        <v>0.160660134298206</v>
      </c>
      <c r="AM68" s="0" t="n">
        <f aca="false">IF(AW$6=A68,AV$5+AV$6,AL68+AV$5)</f>
        <v>7.25237156550215</v>
      </c>
      <c r="AP68" s="10" t="n">
        <v>19.8</v>
      </c>
      <c r="AQ68" s="0" t="n">
        <v>-17.1339000236618</v>
      </c>
      <c r="AR68" s="10" t="n">
        <f aca="false">IF(AW$15=A68,AV$15,0)+AQ68+AV$13+AP68*AV$14</f>
        <v>-693.30983583627</v>
      </c>
      <c r="AS68" s="10"/>
    </row>
    <row r="69" customFormat="false" ht="12.75" hidden="false" customHeight="true" outlineLevel="0" collapsed="false">
      <c r="A69" s="0" t="n">
        <v>67</v>
      </c>
      <c r="B69" s="36" t="n">
        <f aca="false">AM69</f>
        <v>6.75785743342842</v>
      </c>
      <c r="G69" s="10" t="n">
        <v>20.1</v>
      </c>
      <c r="H69" s="10" t="n">
        <f aca="false">AR69</f>
        <v>11.5560112585612</v>
      </c>
      <c r="AL69" s="0" t="n">
        <v>-0.333853997775525</v>
      </c>
      <c r="AM69" s="0" t="n">
        <f aca="false">IF(AW$6=A69,AV$5+AV$6,AL69+AV$5)</f>
        <v>6.75785743342842</v>
      </c>
      <c r="AP69" s="10" t="n">
        <v>20.1</v>
      </c>
      <c r="AQ69" s="0" t="n">
        <v>-0.0496115569653134</v>
      </c>
      <c r="AR69" s="10" t="n">
        <f aca="false">IF(AW$15=A69,AV$15,0)+AQ69+AV$13+AP69*AV$14</f>
        <v>11.5560112585612</v>
      </c>
      <c r="AS69" s="10"/>
    </row>
    <row r="70" customFormat="false" ht="12.75" hidden="false" customHeight="true" outlineLevel="0" collapsed="false">
      <c r="A70" s="0" t="n">
        <v>68</v>
      </c>
      <c r="B70" s="36" t="n">
        <f aca="false">AM70</f>
        <v>6.70364649512633</v>
      </c>
      <c r="G70" s="10" t="n">
        <v>20.4</v>
      </c>
      <c r="H70" s="10" t="n">
        <f aca="false">AR70</f>
        <v>12.8123033427893</v>
      </c>
      <c r="AL70" s="0" t="n">
        <v>-0.388064936077607</v>
      </c>
      <c r="AM70" s="0" t="n">
        <f aca="false">IF(AW$6=A70,AV$5+AV$6,AL70+AV$5)</f>
        <v>6.70364649512633</v>
      </c>
      <c r="AP70" s="10" t="n">
        <v>20.4</v>
      </c>
      <c r="AQ70" s="0" t="n">
        <v>1.13946822052051</v>
      </c>
      <c r="AR70" s="10" t="n">
        <f aca="false">IF(AW$15=A70,AV$15,0)+AQ70+AV$13+AP70*AV$14</f>
        <v>12.8123033427893</v>
      </c>
      <c r="AS70" s="10"/>
    </row>
    <row r="71" customFormat="false" ht="12.75" hidden="false" customHeight="true" outlineLevel="0" collapsed="false">
      <c r="A71" s="0" t="n">
        <v>69</v>
      </c>
      <c r="B71" s="36" t="n">
        <f aca="false">AM71</f>
        <v>6.73386355006459</v>
      </c>
      <c r="G71" s="10" t="n">
        <v>20.7</v>
      </c>
      <c r="H71" s="10" t="n">
        <f aca="false">AR71</f>
        <v>24.5950109238236</v>
      </c>
      <c r="AL71" s="0" t="n">
        <v>-0.357847881139351</v>
      </c>
      <c r="AM71" s="0" t="n">
        <f aca="false">IF(AW$6=A71,AV$5+AV$6,AL71+AV$5)</f>
        <v>6.73386355006459</v>
      </c>
      <c r="AP71" s="10" t="n">
        <v>20.7</v>
      </c>
      <c r="AQ71" s="0" t="n">
        <v>12.8549634948126</v>
      </c>
      <c r="AR71" s="10" t="n">
        <f aca="false">IF(AW$15=A71,AV$15,0)+AQ71+AV$13+AP71*AV$14</f>
        <v>24.5950109238236</v>
      </c>
      <c r="AS71" s="10"/>
    </row>
    <row r="72" customFormat="false" ht="12.75" hidden="false" customHeight="true" outlineLevel="0" collapsed="false">
      <c r="A72" s="0" t="n">
        <v>70</v>
      </c>
      <c r="B72" s="36" t="n">
        <f aca="false">AM72</f>
        <v>6.52344316273584</v>
      </c>
      <c r="G72" s="10" t="n">
        <v>21</v>
      </c>
      <c r="H72" s="10" t="n">
        <f aca="false">AR72</f>
        <v>-2.99148507213007</v>
      </c>
      <c r="AL72" s="0" t="n">
        <v>-0.5682682684681</v>
      </c>
      <c r="AM72" s="0" t="n">
        <f aca="false">IF(AW$6=A72,AV$5+AV$6,AL72+AV$5)</f>
        <v>6.52344316273584</v>
      </c>
      <c r="AP72" s="10" t="n">
        <v>21</v>
      </c>
      <c r="AQ72" s="0" t="n">
        <v>-14.7987448078833</v>
      </c>
      <c r="AR72" s="10" t="n">
        <f aca="false">IF(AW$15=A72,AV$15,0)+AQ72+AV$13+AP72*AV$14</f>
        <v>-2.99148507213007</v>
      </c>
      <c r="AS72" s="10"/>
    </row>
    <row r="73" customFormat="false" ht="12.75" hidden="false" customHeight="true" outlineLevel="0" collapsed="false">
      <c r="A73" s="0" t="n">
        <v>71</v>
      </c>
      <c r="B73" s="36" t="n">
        <f aca="false">AM73</f>
        <v>7.08068903902599</v>
      </c>
      <c r="G73" s="10" t="n">
        <v>21.3</v>
      </c>
      <c r="H73" s="10" t="n">
        <f aca="false">AR73</f>
        <v>11.615264544893</v>
      </c>
      <c r="AL73" s="0" t="n">
        <v>-0.0110223921779571</v>
      </c>
      <c r="AM73" s="0" t="n">
        <f aca="false">IF(AW$6=A73,AV$5+AV$6,AL73+AV$5)</f>
        <v>7.08068903902599</v>
      </c>
      <c r="AP73" s="10" t="n">
        <v>21.3</v>
      </c>
      <c r="AQ73" s="0" t="n">
        <v>-0.259207497602457</v>
      </c>
      <c r="AR73" s="10" t="n">
        <f aca="false">IF(AW$15=A73,AV$15,0)+AQ73+AV$13+AP73*AV$14</f>
        <v>11.615264544893</v>
      </c>
      <c r="AS73" s="10"/>
    </row>
    <row r="74" customFormat="false" ht="12.75" hidden="false" customHeight="true" outlineLevel="0" collapsed="false">
      <c r="A74" s="0" t="n">
        <v>72</v>
      </c>
      <c r="B74" s="36" t="n">
        <f aca="false">AM74</f>
        <v>6.89891995582622</v>
      </c>
      <c r="G74" s="10" t="n">
        <v>21.6</v>
      </c>
      <c r="H74" s="10" t="n">
        <f aca="false">AR74</f>
        <v>8.49567553792673</v>
      </c>
      <c r="W74" s="39"/>
      <c r="AL74" s="0" t="n">
        <v>-0.192791475377722</v>
      </c>
      <c r="AM74" s="0" t="n">
        <f aca="false">IF(AW$6=A74,AV$5+AV$6,AL74+AV$5)</f>
        <v>6.89891995582622</v>
      </c>
      <c r="AP74" s="10" t="n">
        <v>21.6</v>
      </c>
      <c r="AQ74" s="0" t="n">
        <v>-3.44600881131092</v>
      </c>
      <c r="AR74" s="10" t="n">
        <f aca="false">IF(AW$15=A74,AV$15,0)+AQ74+AV$13+AP74*AV$14</f>
        <v>8.49567553792673</v>
      </c>
      <c r="AS74" s="10"/>
    </row>
    <row r="75" customFormat="false" ht="12.75" hidden="false" customHeight="true" outlineLevel="0" collapsed="false">
      <c r="A75" s="0" t="n">
        <v>73</v>
      </c>
      <c r="B75" s="36" t="n">
        <f aca="false">AM75</f>
        <v>6.35309331216804</v>
      </c>
      <c r="G75" s="10" t="n">
        <v>21.9</v>
      </c>
      <c r="H75" s="10" t="n">
        <f aca="false">AR75</f>
        <v>11.4618074246198</v>
      </c>
      <c r="W75" s="39"/>
      <c r="AL75" s="0" t="n">
        <v>-0.738618119035903</v>
      </c>
      <c r="AM75" s="0" t="n">
        <f aca="false">IF(AW$6=A75,AV$5+AV$6,AL75+AV$5)</f>
        <v>6.35309331216804</v>
      </c>
      <c r="AP75" s="10" t="n">
        <v>21.9</v>
      </c>
      <c r="AQ75" s="0" t="n">
        <v>-0.547089231360084</v>
      </c>
      <c r="AR75" s="10" t="n">
        <f aca="false">IF(AW$15=A75,AV$15,0)+AQ75+AV$13+AP75*AV$14</f>
        <v>11.4618074246198</v>
      </c>
      <c r="AS75" s="10"/>
    </row>
    <row r="76" customFormat="false" ht="12.75" hidden="false" customHeight="true" outlineLevel="0" collapsed="false">
      <c r="A76" s="0" t="n">
        <v>74</v>
      </c>
      <c r="B76" s="36" t="n">
        <f aca="false">AM76</f>
        <v>6.43372615555255</v>
      </c>
      <c r="G76" s="10" t="n">
        <v>22.2</v>
      </c>
      <c r="H76" s="10" t="n">
        <f aca="false">AR76</f>
        <v>32.4921647628167</v>
      </c>
      <c r="W76" s="39"/>
      <c r="AL76" s="0" t="n">
        <v>-0.657985275651391</v>
      </c>
      <c r="AM76" s="0" t="n">
        <f aca="false">IF(AW$6=A76,AV$5+AV$6,AL76+AV$5)</f>
        <v>6.43372615555255</v>
      </c>
      <c r="AP76" s="10" t="n">
        <v>22.2</v>
      </c>
      <c r="AQ76" s="0" t="n">
        <v>20.4160558000946</v>
      </c>
      <c r="AR76" s="10" t="n">
        <f aca="false">IF(AW$15=A76,AV$15,0)+AQ76+AV$13+AP76*AV$14</f>
        <v>32.4921647628167</v>
      </c>
      <c r="AS76" s="10"/>
    </row>
    <row r="77" customFormat="false" ht="12.75" hidden="false" customHeight="true" outlineLevel="0" collapsed="false">
      <c r="A77" s="0" t="n">
        <v>75</v>
      </c>
      <c r="B77" s="36" t="n">
        <f aca="false">AM77</f>
        <v>7.28749112488414</v>
      </c>
      <c r="G77" s="10" t="n">
        <v>22.5</v>
      </c>
      <c r="H77" s="10" t="n">
        <f aca="false">AR77</f>
        <v>12.0496759305668</v>
      </c>
      <c r="AL77" s="0" t="n">
        <v>0.195779693680202</v>
      </c>
      <c r="AM77" s="0" t="n">
        <f aca="false">IF(AW$6=A77,AV$5+AV$6,AL77+AV$5)</f>
        <v>7.28749112488414</v>
      </c>
      <c r="AP77" s="10" t="n">
        <v>22.5</v>
      </c>
      <c r="AQ77" s="0" t="n">
        <v>-0.0936453388975041</v>
      </c>
      <c r="AR77" s="10" t="n">
        <f aca="false">IF(AW$15=A77,AV$15,0)+AQ77+AV$13+AP77*AV$14</f>
        <v>12.0496759305668</v>
      </c>
      <c r="AS77" s="10"/>
    </row>
    <row r="78" customFormat="false" ht="12.75" hidden="false" customHeight="true" outlineLevel="0" collapsed="false">
      <c r="A78" s="0" t="n">
        <v>76</v>
      </c>
      <c r="B78" s="36" t="n">
        <f aca="false">AM78</f>
        <v>6.89685395993594</v>
      </c>
      <c r="G78" s="10" t="n">
        <v>22.8</v>
      </c>
      <c r="H78" s="10" t="n">
        <f aca="false">AR78</f>
        <v>14.0589699948583</v>
      </c>
      <c r="AL78" s="0" t="n">
        <v>-0.194857471268005</v>
      </c>
      <c r="AM78" s="0" t="n">
        <f aca="false">IF(AW$6=A78,AV$5+AV$6,AL78+AV$5)</f>
        <v>6.89685395993594</v>
      </c>
      <c r="AP78" s="10" t="n">
        <v>22.8</v>
      </c>
      <c r="AQ78" s="0" t="n">
        <v>1.84843641865178</v>
      </c>
      <c r="AR78" s="10" t="n">
        <f aca="false">IF(AW$15=A78,AV$15,0)+AQ78+AV$13+AP78*AV$14</f>
        <v>14.0589699948583</v>
      </c>
      <c r="AS78" s="10"/>
    </row>
    <row r="79" customFormat="false" ht="12.75" hidden="false" customHeight="true" outlineLevel="0" collapsed="false">
      <c r="A79" s="0" t="n">
        <v>77</v>
      </c>
      <c r="B79" s="36" t="n">
        <f aca="false">AM79</f>
        <v>7.2520930948768</v>
      </c>
      <c r="G79" s="10" t="n">
        <v>23.1</v>
      </c>
      <c r="H79" s="10" t="n">
        <f aca="false">AR79</f>
        <v>11.8072210674856</v>
      </c>
      <c r="AL79" s="0" t="n">
        <v>0.160381663672855</v>
      </c>
      <c r="AM79" s="0" t="n">
        <f aca="false">IF(AW$6=A79,AV$5+AV$6,AL79+AV$5)</f>
        <v>7.2520930948768</v>
      </c>
      <c r="AP79" s="10" t="n">
        <v>23.1</v>
      </c>
      <c r="AQ79" s="0" t="n">
        <v>-0.470524815463143</v>
      </c>
      <c r="AR79" s="10" t="n">
        <f aca="false">IF(AW$15=A79,AV$15,0)+AQ79+AV$13+AP79*AV$14</f>
        <v>11.8072210674856</v>
      </c>
      <c r="AS79" s="10"/>
    </row>
    <row r="80" customFormat="false" ht="12.75" hidden="false" customHeight="true" outlineLevel="0" collapsed="false">
      <c r="A80" s="0" t="n">
        <v>78</v>
      </c>
      <c r="B80" s="36" t="n">
        <f aca="false">AM80</f>
        <v>7.32493860366493</v>
      </c>
      <c r="G80" s="10" t="n">
        <v>23.4</v>
      </c>
      <c r="H80" s="10" t="n">
        <f aca="false">AR80</f>
        <v>18.3468772782353</v>
      </c>
      <c r="AL80" s="0" t="n">
        <v>0.233227172460983</v>
      </c>
      <c r="AM80" s="0" t="n">
        <f aca="false">IF(AW$6=A80,AV$5+AV$6,AL80+AV$5)</f>
        <v>7.32493860366493</v>
      </c>
      <c r="AP80" s="10" t="n">
        <v>23.4</v>
      </c>
      <c r="AQ80" s="0" t="n">
        <v>6.0019190885443</v>
      </c>
      <c r="AR80" s="10" t="n">
        <f aca="false">IF(AW$15=A80,AV$15,0)+AQ80+AV$13+AP80*AV$14</f>
        <v>18.3468772782353</v>
      </c>
      <c r="AS80" s="10"/>
    </row>
    <row r="81" customFormat="false" ht="12.75" hidden="false" customHeight="true" outlineLevel="0" collapsed="false">
      <c r="A81" s="0" t="n">
        <v>79</v>
      </c>
      <c r="B81" s="36" t="n">
        <f aca="false">AM81</f>
        <v>6.60267178848808</v>
      </c>
      <c r="G81" s="10" t="n">
        <v>23.7</v>
      </c>
      <c r="H81" s="10" t="n">
        <f aca="false">AR81</f>
        <v>13.9474199627874</v>
      </c>
      <c r="AL81" s="0" t="n">
        <v>-0.489039642715862</v>
      </c>
      <c r="AM81" s="0" t="n">
        <f aca="false">IF(AW$6=A81,AV$5+AV$6,AL81+AV$5)</f>
        <v>6.60267178848808</v>
      </c>
      <c r="AP81" s="10" t="n">
        <v>23.7</v>
      </c>
      <c r="AQ81" s="0" t="n">
        <v>1.53524946635412</v>
      </c>
      <c r="AR81" s="10" t="n">
        <f aca="false">IF(AW$15=A81,AV$15,0)+AQ81+AV$13+AP81*AV$14</f>
        <v>13.9474199627874</v>
      </c>
      <c r="AS81" s="10"/>
    </row>
    <row r="82" customFormat="false" ht="12.75" hidden="false" customHeight="true" outlineLevel="0" collapsed="false">
      <c r="A82" s="0" t="n">
        <v>80</v>
      </c>
      <c r="B82" s="36" t="n">
        <f aca="false">AM82</f>
        <v>6.87495750257496</v>
      </c>
      <c r="G82" s="10" t="n">
        <v>24</v>
      </c>
      <c r="H82" s="10" t="n">
        <f aca="false">AR82</f>
        <v>25.8023848482258</v>
      </c>
      <c r="AL82" s="0" t="n">
        <v>-0.216753928628986</v>
      </c>
      <c r="AM82" s="0" t="n">
        <f aca="false">IF(AW$6=A82,AV$5+AV$6,AL82+AV$5)</f>
        <v>6.87495750257496</v>
      </c>
      <c r="AP82" s="10" t="n">
        <v>24</v>
      </c>
      <c r="AQ82" s="0" t="n">
        <v>13.3230020450504</v>
      </c>
      <c r="AR82" s="10" t="n">
        <f aca="false">IF(AW$15=A82,AV$15,0)+AQ82+AV$13+AP82*AV$14</f>
        <v>25.8023848482258</v>
      </c>
      <c r="AS82" s="10"/>
    </row>
    <row r="83" customFormat="false" ht="12.75" hidden="false" customHeight="true" outlineLevel="0" collapsed="false">
      <c r="A83" s="0" t="n">
        <v>81</v>
      </c>
      <c r="B83" s="36" t="n">
        <f aca="false">AM83</f>
        <v>6.69968304285101</v>
      </c>
      <c r="G83" s="10" t="n">
        <v>24.3</v>
      </c>
      <c r="H83" s="10" t="n">
        <f aca="false">AR83</f>
        <v>22.2358528560199</v>
      </c>
      <c r="AL83" s="0" t="n">
        <v>-0.392028388352931</v>
      </c>
      <c r="AM83" s="0" t="n">
        <f aca="false">IF(AW$6=A83,AV$5+AV$6,AL83+AV$5)</f>
        <v>6.69968304285101</v>
      </c>
      <c r="AP83" s="10" t="n">
        <v>24.3</v>
      </c>
      <c r="AQ83" s="0" t="n">
        <v>9.68925774610223</v>
      </c>
      <c r="AR83" s="10" t="n">
        <f aca="false">IF(AW$15=A83,AV$15,0)+AQ83+AV$13+AP83*AV$14</f>
        <v>22.2358528560199</v>
      </c>
      <c r="AS83" s="10"/>
    </row>
    <row r="84" customFormat="false" ht="12.75" hidden="false" customHeight="true" outlineLevel="0" collapsed="false">
      <c r="A84" s="0" t="n">
        <v>82</v>
      </c>
      <c r="B84" s="36" t="n">
        <f aca="false">AM84</f>
        <v>6.69650606342038</v>
      </c>
      <c r="G84" s="10" t="n">
        <v>24.6</v>
      </c>
      <c r="H84" s="10" t="n">
        <f aca="false">AR84</f>
        <v>2.24559377542909</v>
      </c>
      <c r="AL84" s="0" t="n">
        <v>-0.395205367783567</v>
      </c>
      <c r="AM84" s="0" t="n">
        <f aca="false">IF(AW$6=A84,AV$5+AV$6,AL84+AV$5)</f>
        <v>6.69650606342038</v>
      </c>
      <c r="AP84" s="10" t="n">
        <v>24.6</v>
      </c>
      <c r="AQ84" s="0" t="n">
        <v>-10.3682136412308</v>
      </c>
      <c r="AR84" s="10" t="n">
        <f aca="false">IF(AW$15=A84,AV$15,0)+AQ84+AV$13+AP84*AV$14</f>
        <v>2.24559377542909</v>
      </c>
      <c r="AS84" s="10"/>
    </row>
    <row r="85" customFormat="false" ht="12.75" hidden="false" customHeight="true" outlineLevel="0" collapsed="false">
      <c r="A85" s="0" t="n">
        <v>83</v>
      </c>
      <c r="B85" s="36" t="n">
        <f aca="false">AM85</f>
        <v>6.86810954097195</v>
      </c>
      <c r="G85" s="10" t="n">
        <v>24.9</v>
      </c>
      <c r="H85" s="10" t="n">
        <f aca="false">AR85</f>
        <v>5.42642389361543</v>
      </c>
      <c r="AL85" s="0" t="n">
        <v>-0.223601890231995</v>
      </c>
      <c r="AM85" s="0" t="n">
        <f aca="false">IF(AW$6=A85,AV$5+AV$6,AL85+AV$5)</f>
        <v>6.86810954097195</v>
      </c>
      <c r="AP85" s="10" t="n">
        <v>24.9</v>
      </c>
      <c r="AQ85" s="0" t="n">
        <v>-7.25459582978671</v>
      </c>
      <c r="AR85" s="10" t="n">
        <f aca="false">IF(AW$15=A85,AV$15,0)+AQ85+AV$13+AP85*AV$14</f>
        <v>5.42642389361543</v>
      </c>
      <c r="AS85" s="10"/>
    </row>
    <row r="86" customFormat="false" ht="12.75" hidden="false" customHeight="true" outlineLevel="0" collapsed="false">
      <c r="A86" s="0" t="n">
        <v>84</v>
      </c>
      <c r="B86" s="36" t="n">
        <f aca="false">AM86</f>
        <v>7.37304868871734</v>
      </c>
      <c r="G86" s="10" t="n">
        <v>25.2</v>
      </c>
      <c r="H86" s="10" t="n">
        <f aca="false">AR86</f>
        <v>-1.98393233885831</v>
      </c>
      <c r="AL86" s="0" t="n">
        <v>0.281337257513398</v>
      </c>
      <c r="AM86" s="0" t="n">
        <f aca="false">IF(AW$6=A86,AV$5+AV$6,AL86+AV$5)</f>
        <v>7.37304868871734</v>
      </c>
      <c r="AP86" s="10" t="n">
        <v>25.2</v>
      </c>
      <c r="AQ86" s="0" t="n">
        <v>-14.7321643690027</v>
      </c>
      <c r="AR86" s="10" t="n">
        <f aca="false">IF(AW$15=A86,AV$15,0)+AQ86+AV$13+AP86*AV$14</f>
        <v>-1.98393233885831</v>
      </c>
      <c r="AS86" s="10"/>
    </row>
    <row r="87" customFormat="false" ht="12.75" hidden="false" customHeight="true" outlineLevel="0" collapsed="false">
      <c r="A87" s="0" t="n">
        <v>85</v>
      </c>
      <c r="B87" s="36" t="n">
        <f aca="false">AM87</f>
        <v>6.80095924090608</v>
      </c>
      <c r="G87" s="10" t="n">
        <v>25.5</v>
      </c>
      <c r="H87" s="10" t="n">
        <f aca="false">AR87</f>
        <v>16.1747846762669</v>
      </c>
      <c r="AL87" s="0" t="n">
        <v>-0.290752190297862</v>
      </c>
      <c r="AM87" s="0" t="n">
        <f aca="false">IF(AW$6=A87,AV$5+AV$6,AL87+AV$5)</f>
        <v>6.80095924090608</v>
      </c>
      <c r="AP87" s="10" t="n">
        <v>25.5</v>
      </c>
      <c r="AQ87" s="0" t="n">
        <v>3.3593403393803</v>
      </c>
      <c r="AR87" s="10" t="n">
        <f aca="false">IF(AW$15=A87,AV$15,0)+AQ87+AV$13+AP87*AV$14</f>
        <v>16.1747846762669</v>
      </c>
      <c r="AS87" s="10"/>
    </row>
    <row r="88" customFormat="false" ht="12.75" hidden="false" customHeight="true" outlineLevel="0" collapsed="false">
      <c r="A88" s="0" t="n">
        <v>86</v>
      </c>
      <c r="B88" s="36" t="n">
        <f aca="false">AM88</f>
        <v>7.25111636567923</v>
      </c>
      <c r="G88" s="10" t="n">
        <v>25.8</v>
      </c>
      <c r="H88" s="10" t="n">
        <f aca="false">AR88</f>
        <v>16.6582570660144</v>
      </c>
      <c r="AL88" s="0" t="n">
        <v>0.15940493447529</v>
      </c>
      <c r="AM88" s="0" t="n">
        <f aca="false">IF(AW$6=A88,AV$5+AV$6,AL88+AV$5)</f>
        <v>7.25111636567923</v>
      </c>
      <c r="AP88" s="10" t="n">
        <v>25.8</v>
      </c>
      <c r="AQ88" s="0" t="n">
        <v>3.77560042238554</v>
      </c>
      <c r="AR88" s="10" t="n">
        <f aca="false">IF(AW$15=A88,AV$15,0)+AQ88+AV$13+AP88*AV$14</f>
        <v>16.6582570660144</v>
      </c>
      <c r="AS88" s="10"/>
    </row>
    <row r="89" customFormat="false" ht="12.75" hidden="false" customHeight="true" outlineLevel="0" collapsed="false">
      <c r="A89" s="0" t="n">
        <v>87</v>
      </c>
      <c r="B89" s="36" t="n">
        <f aca="false">AM89</f>
        <v>7.17170051502612</v>
      </c>
      <c r="G89" s="10" t="n">
        <v>26.1</v>
      </c>
      <c r="H89" s="10" t="n">
        <f aca="false">AR89</f>
        <v>3.43340359002663</v>
      </c>
      <c r="AL89" s="0" t="n">
        <v>0.0799890838221761</v>
      </c>
      <c r="AM89" s="0" t="n">
        <f aca="false">IF(AW$6=A89,AV$5+AV$6,AL89+AV$5)</f>
        <v>7.17170051502612</v>
      </c>
      <c r="AP89" s="10" t="n">
        <v>26.1</v>
      </c>
      <c r="AQ89" s="0" t="n">
        <v>-9.51646536034442</v>
      </c>
      <c r="AR89" s="10" t="n">
        <f aca="false">IF(AW$15=A89,AV$15,0)+AQ89+AV$13+AP89*AV$14</f>
        <v>3.43340359002663</v>
      </c>
      <c r="AS89" s="10"/>
    </row>
    <row r="90" customFormat="false" ht="12.75" hidden="false" customHeight="true" outlineLevel="0" collapsed="false">
      <c r="A90" s="0" t="n">
        <v>88</v>
      </c>
      <c r="B90" s="36" t="n">
        <f aca="false">AM90</f>
        <v>7.25636995436273</v>
      </c>
      <c r="G90" s="10" t="n">
        <v>26.4</v>
      </c>
      <c r="H90" s="10" t="n">
        <f aca="false">AR90</f>
        <v>23.2820381465218</v>
      </c>
      <c r="AL90" s="0" t="n">
        <v>0.164658523158785</v>
      </c>
      <c r="AM90" s="0" t="n">
        <f aca="false">IF(AW$6=A90,AV$5+AV$6,AL90+AV$5)</f>
        <v>7.25636995436273</v>
      </c>
      <c r="AP90" s="10" t="n">
        <v>26.4</v>
      </c>
      <c r="AQ90" s="0" t="n">
        <v>10.2649568894085</v>
      </c>
      <c r="AR90" s="10" t="n">
        <f aca="false">IF(AW$15=A90,AV$15,0)+AQ90+AV$13+AP90*AV$14</f>
        <v>23.2820381465218</v>
      </c>
      <c r="AS90" s="10"/>
    </row>
    <row r="91" customFormat="false" ht="12.75" hidden="false" customHeight="true" outlineLevel="0" collapsed="false">
      <c r="A91" s="0" t="n">
        <v>89</v>
      </c>
      <c r="B91" s="36" t="n">
        <f aca="false">AM91</f>
        <v>7.00258029234086</v>
      </c>
      <c r="G91" s="10" t="n">
        <v>26.7</v>
      </c>
      <c r="H91" s="10" t="n">
        <f aca="false">AR91</f>
        <v>18.2134499171672</v>
      </c>
      <c r="AL91" s="0" t="n">
        <v>-0.0891311388630857</v>
      </c>
      <c r="AM91" s="0" t="n">
        <f aca="false">IF(AW$6=A91,AV$5+AV$6,AL91+AV$5)</f>
        <v>7.00258029234086</v>
      </c>
      <c r="AP91" s="10" t="n">
        <v>26.7</v>
      </c>
      <c r="AQ91" s="0" t="n">
        <v>5.12915635331169</v>
      </c>
      <c r="AR91" s="10" t="n">
        <f aca="false">IF(AW$15=A91,AV$15,0)+AQ91+AV$13+AP91*AV$14</f>
        <v>18.2134499171672</v>
      </c>
      <c r="AS91" s="10"/>
    </row>
    <row r="92" customFormat="false" ht="12.75" hidden="false" customHeight="true" outlineLevel="0" collapsed="false">
      <c r="A92" s="0" t="n">
        <v>90</v>
      </c>
      <c r="B92" s="36" t="n">
        <f aca="false">AM92</f>
        <v>7.38547337510536</v>
      </c>
      <c r="G92" s="10" t="n">
        <v>27</v>
      </c>
      <c r="H92" s="10" t="n">
        <f aca="false">AR92</f>
        <v>-1.99533205281899</v>
      </c>
      <c r="AL92" s="0" t="n">
        <v>0.293761943901414</v>
      </c>
      <c r="AM92" s="0" t="n">
        <f aca="false">IF(AW$6=A92,AV$5+AV$6,AL92+AV$5)</f>
        <v>7.38547337510536</v>
      </c>
      <c r="AP92" s="10" t="n">
        <v>27</v>
      </c>
      <c r="AQ92" s="0" t="n">
        <v>-15.1468379234167</v>
      </c>
      <c r="AR92" s="10" t="n">
        <f aca="false">IF(AW$15=A92,AV$15,0)+AQ92+AV$13+AP92*AV$14</f>
        <v>-1.99533205281899</v>
      </c>
      <c r="AS92" s="10"/>
    </row>
    <row r="93" customFormat="false" ht="12.75" hidden="false" customHeight="true" outlineLevel="0" collapsed="false">
      <c r="A93" s="0" t="n">
        <v>91</v>
      </c>
      <c r="B93" s="36" t="n">
        <f aca="false">AM93</f>
        <v>7.60295585381699</v>
      </c>
      <c r="G93" s="10" t="n">
        <v>27.3</v>
      </c>
      <c r="H93" s="10" t="n">
        <f aca="false">AR93</f>
        <v>26.2757890050893</v>
      </c>
      <c r="AL93" s="0" t="n">
        <v>0.511244422613044</v>
      </c>
      <c r="AM93" s="0" t="n">
        <f aca="false">IF(AW$6=A93,AV$5+AV$6,AL93+AV$5)</f>
        <v>7.60295585381699</v>
      </c>
      <c r="AP93" s="10" t="n">
        <v>27.3</v>
      </c>
      <c r="AQ93" s="0" t="n">
        <v>13.0570708277494</v>
      </c>
      <c r="AR93" s="10" t="n">
        <f aca="false">IF(AW$15=A93,AV$15,0)+AQ93+AV$13+AP93*AV$14</f>
        <v>26.2757890050893</v>
      </c>
      <c r="AS93" s="10"/>
    </row>
    <row r="94" customFormat="false" ht="12.75" hidden="false" customHeight="true" outlineLevel="0" collapsed="false">
      <c r="A94" s="0" t="n">
        <v>92</v>
      </c>
      <c r="B94" s="36" t="n">
        <f aca="false">AM94</f>
        <v>7.49023049340617</v>
      </c>
      <c r="G94" s="10" t="n">
        <v>27.6</v>
      </c>
      <c r="H94" s="10" t="n">
        <f aca="false">AR94</f>
        <v>28.3764901428223</v>
      </c>
      <c r="AL94" s="0" t="n">
        <v>0.398519062202228</v>
      </c>
      <c r="AM94" s="0" t="n">
        <f aca="false">IF(AW$6=A94,AV$5+AV$6,AL94+AV$5)</f>
        <v>7.49023049340617</v>
      </c>
      <c r="AP94" s="10" t="n">
        <v>27.6</v>
      </c>
      <c r="AQ94" s="0" t="n">
        <v>15.0905596587402</v>
      </c>
      <c r="AR94" s="10" t="n">
        <f aca="false">IF(AW$15=A94,AV$15,0)+AQ94+AV$13+AP94*AV$14</f>
        <v>28.3764901428223</v>
      </c>
      <c r="AS94" s="10"/>
    </row>
    <row r="95" customFormat="false" ht="12.75" hidden="false" customHeight="true" outlineLevel="0" collapsed="false">
      <c r="A95" s="0" t="n">
        <v>93</v>
      </c>
      <c r="B95" s="36" t="n">
        <f aca="false">AM95</f>
        <v>6.89395431641398</v>
      </c>
      <c r="G95" s="10" t="n">
        <v>27.9</v>
      </c>
      <c r="H95" s="10" t="n">
        <f aca="false">AR95</f>
        <v>20.6377766139347</v>
      </c>
      <c r="AL95" s="0" t="n">
        <v>-0.197757114789965</v>
      </c>
      <c r="AM95" s="0" t="n">
        <f aca="false">IF(AW$6=A95,AV$5+AV$6,AL95+AV$5)</f>
        <v>6.89395431641398</v>
      </c>
      <c r="AP95" s="10" t="n">
        <v>27.9</v>
      </c>
      <c r="AQ95" s="0" t="n">
        <v>7.28463382311034</v>
      </c>
      <c r="AR95" s="10" t="n">
        <f aca="false">IF(AW$15=A95,AV$15,0)+AQ95+AV$13+AP95*AV$14</f>
        <v>20.6377766139347</v>
      </c>
      <c r="AS95" s="10"/>
    </row>
    <row r="96" customFormat="false" ht="12.75" hidden="false" customHeight="true" outlineLevel="0" collapsed="false">
      <c r="A96" s="0" t="n">
        <v>94</v>
      </c>
      <c r="B96" s="36" t="n">
        <f aca="false">AM96</f>
        <v>7.03620168787632</v>
      </c>
      <c r="G96" s="10" t="n">
        <v>28.2</v>
      </c>
      <c r="H96" s="10" t="n">
        <f aca="false">AR96</f>
        <v>-4.87506387871783</v>
      </c>
      <c r="AL96" s="0" t="n">
        <v>-0.0555097433276201</v>
      </c>
      <c r="AM96" s="0" t="n">
        <f aca="false">IF(AW$6=A96,AV$5+AV$6,AL96+AV$5)</f>
        <v>7.03620168787632</v>
      </c>
      <c r="AP96" s="10" t="n">
        <v>28.2</v>
      </c>
      <c r="AQ96" s="0" t="n">
        <v>-18.2954189762845</v>
      </c>
      <c r="AR96" s="10" t="n">
        <f aca="false">IF(AW$15=A96,AV$15,0)+AQ96+AV$13+AP96*AV$14</f>
        <v>-4.87506387871783</v>
      </c>
      <c r="AS96" s="10"/>
    </row>
    <row r="97" customFormat="false" ht="12.75" hidden="false" customHeight="true" outlineLevel="0" collapsed="false">
      <c r="A97" s="0" t="n">
        <v>95</v>
      </c>
      <c r="B97" s="36" t="n">
        <f aca="false">AM97</f>
        <v>6.74601755295719</v>
      </c>
      <c r="G97" s="10" t="n">
        <v>28.5</v>
      </c>
      <c r="H97" s="10" t="n">
        <f aca="false">AR97</f>
        <v>25.7008428216314</v>
      </c>
      <c r="AL97" s="0" t="n">
        <v>-0.345693878246753</v>
      </c>
      <c r="AM97" s="0" t="n">
        <f aca="false">IF(AW$6=A97,AV$5+AV$6,AL97+AV$5)</f>
        <v>6.74601755295719</v>
      </c>
      <c r="AP97" s="10" t="n">
        <v>28.5</v>
      </c>
      <c r="AQ97" s="0" t="n">
        <v>12.2132754173226</v>
      </c>
      <c r="AR97" s="10" t="n">
        <f aca="false">IF(AW$15=A97,AV$15,0)+AQ97+AV$13+AP97*AV$14</f>
        <v>25.7008428216314</v>
      </c>
      <c r="AS97" s="10"/>
    </row>
    <row r="98" customFormat="false" ht="12.75" hidden="false" customHeight="true" outlineLevel="0" collapsed="false">
      <c r="A98" s="0" t="n">
        <v>96</v>
      </c>
      <c r="B98" s="36" t="n">
        <f aca="false">AM98</f>
        <v>7.52765824169326</v>
      </c>
      <c r="G98" s="10" t="n">
        <v>28.8</v>
      </c>
      <c r="H98" s="10" t="n">
        <f aca="false">AR98</f>
        <v>10.3653139023563</v>
      </c>
      <c r="AL98" s="0" t="n">
        <v>0.435946810489314</v>
      </c>
      <c r="AM98" s="0" t="n">
        <f aca="false">IF(AW$6=A98,AV$5+AV$6,AL98+AV$5)</f>
        <v>7.52765824169326</v>
      </c>
      <c r="AP98" s="10" t="n">
        <v>28.8</v>
      </c>
      <c r="AQ98" s="0" t="n">
        <v>-3.18946580869475</v>
      </c>
      <c r="AR98" s="10" t="n">
        <f aca="false">IF(AW$15=A98,AV$15,0)+AQ98+AV$13+AP98*AV$14</f>
        <v>10.3653139023563</v>
      </c>
      <c r="AS98" s="10"/>
    </row>
    <row r="99" customFormat="false" ht="12.75" hidden="false" customHeight="true" outlineLevel="0" collapsed="false">
      <c r="A99" s="0" t="n">
        <v>97</v>
      </c>
      <c r="B99" s="36" t="n">
        <f aca="false">AM99</f>
        <v>7.49241331083203</v>
      </c>
      <c r="G99" s="10" t="n">
        <v>29.1</v>
      </c>
      <c r="H99" s="10" t="n">
        <f aca="false">AR99</f>
        <v>6.56405395630031</v>
      </c>
      <c r="AL99" s="0" t="n">
        <v>0.400701879628085</v>
      </c>
      <c r="AM99" s="0" t="n">
        <f aca="false">IF(AW$6=A99,AV$5+AV$6,AL99+AV$5)</f>
        <v>7.49241331083203</v>
      </c>
      <c r="AP99" s="10" t="n">
        <v>29.1</v>
      </c>
      <c r="AQ99" s="0" t="n">
        <v>-7.05793806149299</v>
      </c>
      <c r="AR99" s="10" t="n">
        <f aca="false">IF(AW$15=A99,AV$15,0)+AQ99+AV$13+AP99*AV$14</f>
        <v>6.56405395630031</v>
      </c>
      <c r="AS99" s="10"/>
    </row>
    <row r="100" customFormat="false" ht="12.75" hidden="false" customHeight="true" outlineLevel="0" collapsed="false">
      <c r="A100" s="0" t="n">
        <v>98</v>
      </c>
      <c r="B100" s="36" t="n">
        <f aca="false">AM100</f>
        <v>7.35738983460148</v>
      </c>
      <c r="G100" s="10" t="n">
        <v>29.4</v>
      </c>
      <c r="H100" s="10" t="n">
        <f aca="false">AR100</f>
        <v>-0.193065949419857</v>
      </c>
      <c r="AL100" s="0" t="n">
        <v>0.265678403397534</v>
      </c>
      <c r="AM100" s="0" t="n">
        <f aca="false">IF(AW$6=A100,AV$5+AV$6,AL100+AV$5)</f>
        <v>7.35738983460148</v>
      </c>
      <c r="AP100" s="10" t="n">
        <v>29.4</v>
      </c>
      <c r="AQ100" s="0" t="n">
        <v>-13.8822702739554</v>
      </c>
      <c r="AR100" s="10" t="n">
        <f aca="false">IF(AW$15=A100,AV$15,0)+AQ100+AV$13+AP100*AV$14</f>
        <v>-0.193065949419857</v>
      </c>
      <c r="AS100" s="10"/>
    </row>
    <row r="101" customFormat="false" ht="12.75" hidden="false" customHeight="true" outlineLevel="0" collapsed="false">
      <c r="A101" s="0" t="n">
        <v>99</v>
      </c>
      <c r="B101" s="36" t="n">
        <f aca="false">AM101</f>
        <v>7.1662171683951</v>
      </c>
      <c r="G101" s="10" t="n">
        <v>29.7</v>
      </c>
      <c r="H101" s="10" t="n">
        <f aca="false">AR101</f>
        <v>16.2241956560978</v>
      </c>
      <c r="AL101" s="0" t="n">
        <v>0.0745057371911532</v>
      </c>
      <c r="AM101" s="0" t="n">
        <f aca="false">IF(AW$6=A101,AV$5+AV$6,AL101+AV$5)</f>
        <v>7.1662171683951</v>
      </c>
      <c r="AP101" s="10" t="n">
        <v>29.7</v>
      </c>
      <c r="AQ101" s="0" t="n">
        <v>2.4677790248201</v>
      </c>
      <c r="AR101" s="10" t="n">
        <f aca="false">IF(AW$15=A101,AV$15,0)+AQ101+AV$13+AP101*AV$14</f>
        <v>16.2241956560978</v>
      </c>
      <c r="AS101" s="10"/>
    </row>
    <row r="102" customFormat="false" ht="12.75" hidden="false" customHeight="true" outlineLevel="0" collapsed="false">
      <c r="A102" s="0" t="n">
        <v>100</v>
      </c>
      <c r="B102" s="36" t="n">
        <f aca="false">AM102</f>
        <v>7.01427565997745</v>
      </c>
      <c r="G102" s="10" t="n">
        <v>30</v>
      </c>
      <c r="H102" s="10" t="n">
        <f aca="false">AR102</f>
        <v>13.214520482665</v>
      </c>
      <c r="AL102" s="0" t="n">
        <v>-0.077435771226495</v>
      </c>
      <c r="AM102" s="0" t="n">
        <f aca="false">IF(AW$6=A102,AV$5+AV$6,AL102+AV$5)</f>
        <v>7.01427565997745</v>
      </c>
      <c r="AP102" s="10" t="n">
        <v>30</v>
      </c>
      <c r="AQ102" s="0" t="n">
        <v>-0.609108455354945</v>
      </c>
      <c r="AR102" s="10" t="n">
        <f aca="false">AQ102+AV$13+AP102*AV$14</f>
        <v>13.214520482665</v>
      </c>
      <c r="AS102" s="10"/>
    </row>
    <row r="103" customFormat="false" ht="12.75" hidden="false" customHeight="true" outlineLevel="0" collapsed="false">
      <c r="A103" s="0" t="n">
        <v>101</v>
      </c>
      <c r="B103" s="36" t="n">
        <f aca="false">AM103</f>
        <v>7.28852355971933</v>
      </c>
      <c r="G103" s="10" t="n">
        <v>30.3</v>
      </c>
      <c r="H103" s="10" t="n">
        <f aca="false">AR103</f>
        <v>14.5163964874279</v>
      </c>
      <c r="AL103" s="0" t="n">
        <v>0.196812128515391</v>
      </c>
      <c r="AM103" s="0" t="n">
        <f aca="false">IF(AW$6=A103,AV$5+AV$6,AL103+AV$5)</f>
        <v>7.28852355971933</v>
      </c>
      <c r="AP103" s="10" t="n">
        <v>30.3</v>
      </c>
      <c r="AQ103" s="0" t="n">
        <v>0.625555242665731</v>
      </c>
      <c r="AR103" s="10" t="n">
        <f aca="false">AQ103+AV$13+AP103*AV$14</f>
        <v>14.5163964874279</v>
      </c>
      <c r="AS103" s="10"/>
    </row>
    <row r="104" customFormat="false" ht="12.75" hidden="false" customHeight="true" outlineLevel="0" collapsed="false">
      <c r="A104" s="0" t="n">
        <v>102</v>
      </c>
      <c r="B104" s="36" t="n">
        <f aca="false">AM104</f>
        <v>7.23737847771021</v>
      </c>
      <c r="G104" s="10" t="n">
        <v>30.6</v>
      </c>
      <c r="H104" s="10" t="n">
        <f aca="false">AR104</f>
        <v>-2.51311203295426</v>
      </c>
      <c r="AL104" s="0" t="n">
        <v>0.145667046506272</v>
      </c>
      <c r="AM104" s="0" t="n">
        <f aca="false">IF(AW$6=A104,AV$5+AV$6,AL104+AV$5)</f>
        <v>7.23737847771021</v>
      </c>
      <c r="AP104" s="10" t="n">
        <v>30.6</v>
      </c>
      <c r="AQ104" s="0" t="n">
        <v>-16.4711655844587</v>
      </c>
      <c r="AR104" s="10" t="n">
        <f aca="false">AQ104+AV$13+AP104*AV$14</f>
        <v>-2.51311203295426</v>
      </c>
      <c r="AS104" s="10"/>
    </row>
    <row r="105" customFormat="false" ht="12.75" hidden="false" customHeight="true" outlineLevel="0" collapsed="false">
      <c r="A105" s="0" t="n">
        <v>103</v>
      </c>
      <c r="B105" s="36" t="n">
        <f aca="false">AM105</f>
        <v>7.05988332856346</v>
      </c>
      <c r="G105" s="10" t="n">
        <v>30.9</v>
      </c>
      <c r="H105" s="10" t="n">
        <f aca="false">AR105</f>
        <v>16.0040722868956</v>
      </c>
      <c r="AL105" s="0" t="n">
        <v>-0.0318281026404793</v>
      </c>
      <c r="AM105" s="0" t="n">
        <f aca="false">IF(AW$6=A105,AV$5+AV$6,AL105+AV$5)</f>
        <v>7.05988332856346</v>
      </c>
      <c r="AP105" s="10" t="n">
        <v>30.9</v>
      </c>
      <c r="AQ105" s="0" t="n">
        <v>1.97880642864895</v>
      </c>
      <c r="AR105" s="10" t="n">
        <f aca="false">AQ105+AV$13+AP105*AV$14</f>
        <v>16.0040722868956</v>
      </c>
      <c r="AS105" s="10"/>
    </row>
    <row r="106" customFormat="false" ht="12.75" hidden="false" customHeight="true" outlineLevel="0" collapsed="false">
      <c r="A106" s="0" t="n">
        <v>104</v>
      </c>
      <c r="B106" s="36" t="n">
        <f aca="false">AM106</f>
        <v>6.92235515408365</v>
      </c>
      <c r="G106" s="10" t="n">
        <v>31.2</v>
      </c>
      <c r="H106" s="10" t="n">
        <f aca="false">AR106</f>
        <v>23.4924227307213</v>
      </c>
      <c r="AL106" s="0" t="n">
        <v>-0.169356277120292</v>
      </c>
      <c r="AM106" s="0" t="n">
        <f aca="false">IF(AW$6=A106,AV$5+AV$6,AL106+AV$5)</f>
        <v>6.92235515408365</v>
      </c>
      <c r="AP106" s="10" t="n">
        <v>31.2</v>
      </c>
      <c r="AQ106" s="0" t="n">
        <v>9.39994456573246</v>
      </c>
      <c r="AR106" s="10" t="n">
        <f aca="false">AQ106+AV$13+AP106*AV$14</f>
        <v>23.4924227307213</v>
      </c>
      <c r="AS106" s="10"/>
    </row>
    <row r="107" customFormat="false" ht="12.75" hidden="false" customHeight="true" outlineLevel="0" collapsed="false">
      <c r="A107" s="0" t="n">
        <v>105</v>
      </c>
      <c r="B107" s="36" t="n">
        <f aca="false">AM107</f>
        <v>6.8196057364229</v>
      </c>
      <c r="G107" s="10" t="n">
        <v>31.5</v>
      </c>
      <c r="H107" s="10" t="n">
        <f aca="false">AR107</f>
        <v>15.2729547522194</v>
      </c>
      <c r="AL107" s="0" t="n">
        <v>-0.272105694781039</v>
      </c>
      <c r="AM107" s="0" t="n">
        <f aca="false">IF(AW$6=A107,AV$5+AV$6,AL107+AV$5)</f>
        <v>6.8196057364229</v>
      </c>
      <c r="AP107" s="10" t="n">
        <v>31.5</v>
      </c>
      <c r="AQ107" s="0" t="n">
        <v>1.11326428048831</v>
      </c>
      <c r="AR107" s="10" t="n">
        <f aca="false">AQ107+AV$13+AP107*AV$14</f>
        <v>15.2729547522194</v>
      </c>
      <c r="AS107" s="10"/>
    </row>
    <row r="108" customFormat="false" ht="12.75" hidden="false" customHeight="true" outlineLevel="0" collapsed="false">
      <c r="A108" s="0" t="n">
        <v>106</v>
      </c>
      <c r="B108" s="36" t="n">
        <f aca="false">AM108</f>
        <v>7.17173953142152</v>
      </c>
      <c r="G108" s="10" t="n">
        <v>31.8</v>
      </c>
      <c r="H108" s="10" t="n">
        <f aca="false">AR108</f>
        <v>21.7395846079026</v>
      </c>
      <c r="AL108" s="0" t="n">
        <v>0.0800281002175748</v>
      </c>
      <c r="AM108" s="0" t="n">
        <f aca="false">IF(AW$6=A108,AV$5+AV$6,AL108+AV$5)</f>
        <v>7.17173953142152</v>
      </c>
      <c r="AP108" s="10" t="n">
        <v>31.8</v>
      </c>
      <c r="AQ108" s="0" t="n">
        <v>7.51268182942931</v>
      </c>
      <c r="AR108" s="10" t="n">
        <f aca="false">AQ108+AV$13+AP108*AV$14</f>
        <v>21.7395846079026</v>
      </c>
      <c r="AS108" s="10"/>
    </row>
    <row r="109" customFormat="false" ht="12.75" hidden="false" customHeight="true" outlineLevel="0" collapsed="false">
      <c r="A109" s="0" t="n">
        <v>107</v>
      </c>
      <c r="B109" s="36" t="n">
        <f aca="false">AM109</f>
        <v>6.01519830304525</v>
      </c>
      <c r="G109" s="10" t="n">
        <v>32.1</v>
      </c>
      <c r="H109" s="10" t="n">
        <f aca="false">AR109</f>
        <v>-6.96090225062977</v>
      </c>
      <c r="AL109" s="0" t="n">
        <v>-1.07651312815869</v>
      </c>
      <c r="AM109" s="0" t="n">
        <f aca="false">IF(AW$6=A109,AV$5+AV$6,AL109+AV$5)</f>
        <v>6.01519830304525</v>
      </c>
      <c r="AP109" s="10" t="n">
        <v>32.1</v>
      </c>
      <c r="AQ109" s="0" t="n">
        <v>-21.2550173358453</v>
      </c>
      <c r="AR109" s="10" t="n">
        <f aca="false">AQ109+AV$13+AP109*AV$14</f>
        <v>-6.96090225062977</v>
      </c>
      <c r="AS109" s="10"/>
    </row>
    <row r="110" customFormat="false" ht="12.75" hidden="false" customHeight="true" outlineLevel="0" collapsed="false">
      <c r="A110" s="0" t="n">
        <v>108</v>
      </c>
      <c r="B110" s="36" t="n">
        <f aca="false">AM110</f>
        <v>7.42932509416809</v>
      </c>
      <c r="G110" s="10" t="n">
        <v>32.4</v>
      </c>
      <c r="H110" s="10" t="n">
        <f aca="false">AR110</f>
        <v>14.8657327572424</v>
      </c>
      <c r="AL110" s="0" t="n">
        <v>0.337613662964145</v>
      </c>
      <c r="AM110" s="0" t="n">
        <f aca="false">IF(AW$6=A110,AV$5+AV$6,AL110+AV$5)</f>
        <v>7.42932509416809</v>
      </c>
      <c r="AP110" s="10" t="n">
        <v>32.4</v>
      </c>
      <c r="AQ110" s="0" t="n">
        <v>0.504405365284613</v>
      </c>
      <c r="AR110" s="10" t="n">
        <f aca="false">AQ110+AV$13+AP110*AV$14</f>
        <v>14.8657327572424</v>
      </c>
      <c r="AS110" s="10"/>
    </row>
    <row r="111" customFormat="false" ht="12.75" hidden="false" customHeight="true" outlineLevel="0" collapsed="false">
      <c r="A111" s="0" t="n">
        <v>109</v>
      </c>
      <c r="B111" s="36" t="n">
        <f aca="false">AM111</f>
        <v>7.01356139516235</v>
      </c>
      <c r="G111" s="10" t="n">
        <v>32.7</v>
      </c>
      <c r="H111" s="10" t="n">
        <f aca="false">AR111</f>
        <v>12.4713388399729</v>
      </c>
      <c r="AL111" s="0" t="n">
        <v>-0.0781500360415936</v>
      </c>
      <c r="AM111" s="0" t="n">
        <f aca="false">IF(AW$6=A111,AV$5+AV$6,AL111+AV$5)</f>
        <v>7.01356139516235</v>
      </c>
      <c r="AP111" s="10" t="n">
        <v>32.7</v>
      </c>
      <c r="AQ111" s="0" t="n">
        <v>-1.95720085872714</v>
      </c>
      <c r="AR111" s="10" t="n">
        <f aca="false">AQ111+AV$13+AP111*AV$14</f>
        <v>12.4713388399729</v>
      </c>
      <c r="AS111" s="10"/>
    </row>
    <row r="112" customFormat="false" ht="12.75" hidden="false" customHeight="true" outlineLevel="0" collapsed="false">
      <c r="A112" s="0" t="n">
        <v>110</v>
      </c>
      <c r="B112" s="36" t="n">
        <f aca="false">AM112</f>
        <v>6.97395405417292</v>
      </c>
      <c r="G112" s="10" t="n">
        <v>33</v>
      </c>
      <c r="H112" s="10" t="n">
        <f aca="false">AR112</f>
        <v>0.0176838553946856</v>
      </c>
      <c r="AL112" s="0" t="n">
        <v>-0.117757377031027</v>
      </c>
      <c r="AM112" s="0" t="n">
        <f aca="false">IF(AW$6=A112,AV$5+AV$6,AL112+AV$5)</f>
        <v>6.97395405417292</v>
      </c>
      <c r="AP112" s="10" t="n">
        <v>33</v>
      </c>
      <c r="AQ112" s="0" t="n">
        <v>-14.4780681500475</v>
      </c>
      <c r="AR112" s="10" t="n">
        <f aca="false">AQ112+AV$13+AP112*AV$14</f>
        <v>0.0176838553946856</v>
      </c>
      <c r="AS112" s="10"/>
    </row>
    <row r="113" customFormat="false" ht="12.75" hidden="false" customHeight="true" outlineLevel="0" collapsed="false">
      <c r="A113" s="0" t="n">
        <v>111</v>
      </c>
      <c r="B113" s="36" t="n">
        <f aca="false">AM113</f>
        <v>6.71486830487561</v>
      </c>
      <c r="G113" s="10" t="n">
        <v>33.3</v>
      </c>
      <c r="H113" s="10" t="n">
        <f aca="false">AR113</f>
        <v>9.40520107939742</v>
      </c>
      <c r="AL113" s="0" t="n">
        <v>-0.376843126328338</v>
      </c>
      <c r="AM113" s="0" t="n">
        <f aca="false">IF(AW$6=A113,AV$5+AV$6,AL113+AV$5)</f>
        <v>6.71486830487561</v>
      </c>
      <c r="AP113" s="10" t="n">
        <v>33.3</v>
      </c>
      <c r="AQ113" s="0" t="n">
        <v>-5.15776323278704</v>
      </c>
      <c r="AR113" s="10" t="n">
        <f aca="false">AQ113+AV$13+AP113*AV$14</f>
        <v>9.40520107939742</v>
      </c>
      <c r="AS113" s="10"/>
    </row>
    <row r="114" customFormat="false" ht="12.75" hidden="false" customHeight="true" outlineLevel="0" collapsed="false">
      <c r="A114" s="0" t="n">
        <v>112</v>
      </c>
      <c r="B114" s="36" t="n">
        <f aca="false">AM114</f>
        <v>6.89093992947087</v>
      </c>
      <c r="G114" s="10" t="n">
        <v>33.6</v>
      </c>
      <c r="H114" s="10" t="n">
        <f aca="false">AR114</f>
        <v>-2.02753634851173</v>
      </c>
      <c r="AL114" s="0" t="n">
        <v>-0.200771501733071</v>
      </c>
      <c r="AM114" s="0" t="n">
        <f aca="false">IF(AW$6=A114,AV$5+AV$6,AL114+AV$5)</f>
        <v>6.89093992947087</v>
      </c>
      <c r="AP114" s="10" t="n">
        <v>33.6</v>
      </c>
      <c r="AQ114" s="0" t="n">
        <v>-16.6577129674384</v>
      </c>
      <c r="AR114" s="10" t="n">
        <f aca="false">AQ114+AV$13+AP114*AV$14</f>
        <v>-2.02753634851173</v>
      </c>
      <c r="AS114" s="10"/>
    </row>
    <row r="115" customFormat="false" ht="12.75" hidden="false" customHeight="true" outlineLevel="0" collapsed="false">
      <c r="A115" s="0" t="n">
        <v>113</v>
      </c>
      <c r="B115" s="36" t="n">
        <f aca="false">AM115</f>
        <v>7.55270848419803</v>
      </c>
      <c r="G115" s="10" t="n">
        <v>33.9</v>
      </c>
      <c r="H115" s="10" t="n">
        <f aca="false">AR115</f>
        <v>26.0419849104656</v>
      </c>
      <c r="AL115" s="0" t="n">
        <v>0.460997052994091</v>
      </c>
      <c r="AM115" s="0" t="n">
        <f aca="false">IF(AW$6=A115,AV$5+AV$6,AL115+AV$5)</f>
        <v>7.55270848419803</v>
      </c>
      <c r="AP115" s="10" t="n">
        <v>33.9</v>
      </c>
      <c r="AQ115" s="0" t="n">
        <v>11.3445959847966</v>
      </c>
      <c r="AR115" s="10" t="n">
        <f aca="false">AQ115+AV$13+AP115*AV$14</f>
        <v>26.0419849104656</v>
      </c>
      <c r="AS115" s="10"/>
    </row>
    <row r="116" customFormat="false" ht="12.75" hidden="false" customHeight="true" outlineLevel="0" collapsed="false">
      <c r="A116" s="0" t="n">
        <v>114</v>
      </c>
      <c r="B116" s="36" t="n">
        <f aca="false">AM116</f>
        <v>6.56571097162062</v>
      </c>
      <c r="G116" s="10" t="n">
        <v>34.2</v>
      </c>
      <c r="H116" s="10" t="n">
        <f aca="false">AR116</f>
        <v>5.21996237525503</v>
      </c>
      <c r="AL116" s="0" t="n">
        <v>-0.526000459583322</v>
      </c>
      <c r="AM116" s="0" t="n">
        <f aca="false">IF(AW$6=A116,AV$5+AV$6,AL116+AV$5)</f>
        <v>6.56571097162062</v>
      </c>
      <c r="AP116" s="10" t="n">
        <v>34.2</v>
      </c>
      <c r="AQ116" s="0" t="n">
        <v>-9.54463885715611</v>
      </c>
      <c r="AR116" s="10" t="n">
        <f aca="false">AQ116+AV$13+AP116*AV$14</f>
        <v>5.21996237525503</v>
      </c>
      <c r="AS116" s="10"/>
    </row>
    <row r="117" customFormat="false" ht="12.75" hidden="false" customHeight="true" outlineLevel="0" collapsed="false">
      <c r="A117" s="0" t="n">
        <v>115</v>
      </c>
      <c r="B117" s="36" t="n">
        <f aca="false">AM117</f>
        <v>7.21777511888457</v>
      </c>
      <c r="G117" s="10" t="n">
        <v>34.5</v>
      </c>
      <c r="H117" s="10" t="n">
        <f aca="false">AR117</f>
        <v>11.2639887301957</v>
      </c>
      <c r="AL117" s="0" t="n">
        <v>0.126063687680632</v>
      </c>
      <c r="AM117" s="0" t="n">
        <f aca="false">IF(AW$6=A117,AV$5+AV$6,AL117+AV$5)</f>
        <v>7.21777511888457</v>
      </c>
      <c r="AP117" s="10" t="n">
        <v>34.5</v>
      </c>
      <c r="AQ117" s="0" t="n">
        <v>-3.56782480895765</v>
      </c>
      <c r="AR117" s="10" t="n">
        <f aca="false">AQ117+AV$13+AP117*AV$14</f>
        <v>11.2639887301957</v>
      </c>
      <c r="AS117" s="10"/>
    </row>
    <row r="118" customFormat="false" ht="12.75" hidden="false" customHeight="true" outlineLevel="0" collapsed="false">
      <c r="A118" s="0" t="n">
        <v>116</v>
      </c>
      <c r="B118" s="36" t="n">
        <f aca="false">AM118</f>
        <v>7.15910476749206</v>
      </c>
      <c r="G118" s="10" t="n">
        <v>34.8</v>
      </c>
      <c r="H118" s="10" t="n">
        <f aca="false">AR118</f>
        <v>8.17379623359821</v>
      </c>
      <c r="AL118" s="0" t="n">
        <v>0.0673933362881212</v>
      </c>
      <c r="AM118" s="0" t="n">
        <f aca="false">IF(AW$6=A118,AV$5+AV$6,AL118+AV$5)</f>
        <v>7.15910476749206</v>
      </c>
      <c r="AP118" s="10" t="n">
        <v>34.8</v>
      </c>
      <c r="AQ118" s="0" t="n">
        <v>-6.72522961229738</v>
      </c>
      <c r="AR118" s="10" t="n">
        <f aca="false">AQ118+AV$13+AP118*AV$14</f>
        <v>8.17379623359821</v>
      </c>
      <c r="AS118" s="10"/>
    </row>
    <row r="119" customFormat="false" ht="12.75" hidden="false" customHeight="true" outlineLevel="0" collapsed="false">
      <c r="A119" s="0" t="n">
        <v>117</v>
      </c>
      <c r="B119" s="36" t="n">
        <f aca="false">AM119</f>
        <v>7.11746533539166</v>
      </c>
      <c r="G119" s="10" t="n">
        <v>35.1</v>
      </c>
      <c r="H119" s="10" t="n">
        <f aca="false">AR119</f>
        <v>9.27609221170517</v>
      </c>
      <c r="AL119" s="0" t="n">
        <v>0.025753904187715</v>
      </c>
      <c r="AM119" s="0" t="n">
        <f aca="false">IF(AW$6=A119,AV$5+AV$6,AL119+AV$5)</f>
        <v>7.11746533539166</v>
      </c>
      <c r="AP119" s="10" t="n">
        <v>35.1</v>
      </c>
      <c r="AQ119" s="0" t="n">
        <v>-5.69014594093264</v>
      </c>
      <c r="AR119" s="10" t="n">
        <f aca="false">AQ119+AV$13+AP119*AV$14</f>
        <v>9.27609221170517</v>
      </c>
      <c r="AS119" s="10"/>
    </row>
    <row r="120" customFormat="false" ht="12.75" hidden="false" customHeight="true" outlineLevel="0" collapsed="false">
      <c r="A120" s="0" t="n">
        <v>118</v>
      </c>
      <c r="B120" s="36" t="n">
        <f aca="false">AM120</f>
        <v>7.73800198543298</v>
      </c>
      <c r="G120" s="10" t="n">
        <v>35.4</v>
      </c>
      <c r="H120" s="10" t="n">
        <f aca="false">AR120</f>
        <v>13.5592783967183</v>
      </c>
      <c r="AL120" s="0" t="n">
        <v>0.646290554229033</v>
      </c>
      <c r="AM120" s="0" t="n">
        <f aca="false">IF(AW$6=A120,AV$5+AV$6,AL120+AV$5)</f>
        <v>7.73800198543298</v>
      </c>
      <c r="AP120" s="10" t="n">
        <v>35.4</v>
      </c>
      <c r="AQ120" s="0" t="n">
        <v>-1.47417206266176</v>
      </c>
      <c r="AR120" s="10" t="n">
        <f aca="false">AQ120+AV$13+AP120*AV$14</f>
        <v>13.5592783967183</v>
      </c>
      <c r="AS120" s="10"/>
    </row>
    <row r="121" customFormat="false" ht="12.75" hidden="false" customHeight="true" outlineLevel="0" collapsed="false">
      <c r="A121" s="0" t="n">
        <v>119</v>
      </c>
      <c r="B121" s="36" t="n">
        <f aca="false">AM121</f>
        <v>7.18372594556958</v>
      </c>
      <c r="G121" s="10" t="n">
        <v>35.7</v>
      </c>
      <c r="H121" s="10" t="n">
        <f aca="false">AR121</f>
        <v>9.40686871795545</v>
      </c>
      <c r="AL121" s="0" t="n">
        <v>0.0920145143656407</v>
      </c>
      <c r="AM121" s="0" t="n">
        <f aca="false">IF(AW$6=A121,AV$5+AV$6,AL121+AV$5)</f>
        <v>7.18372594556958</v>
      </c>
      <c r="AP121" s="10" t="n">
        <v>35.7</v>
      </c>
      <c r="AQ121" s="0" t="n">
        <v>-5.69379404816681</v>
      </c>
      <c r="AR121" s="10" t="n">
        <f aca="false">AQ121+AV$13+AP121*AV$14</f>
        <v>9.40686871795545</v>
      </c>
      <c r="AS121" s="10"/>
    </row>
    <row r="122" customFormat="false" ht="12.75" hidden="false" customHeight="true" outlineLevel="0" collapsed="false">
      <c r="A122" s="0" t="n">
        <v>120</v>
      </c>
      <c r="B122" s="36" t="n">
        <f aca="false">AM122</f>
        <v>7.59222941956905</v>
      </c>
      <c r="G122" s="10" t="n">
        <v>36</v>
      </c>
      <c r="H122" s="10" t="n">
        <f aca="false">AR122</f>
        <v>0.194724753979496</v>
      </c>
      <c r="AL122" s="0" t="n">
        <v>0.500517988365111</v>
      </c>
      <c r="AM122" s="0" t="n">
        <f aca="false">IF(AW$6=A122,AV$5+AV$6,AL122+AV$5)</f>
        <v>7.59222941956905</v>
      </c>
      <c r="AP122" s="10" t="n">
        <v>36</v>
      </c>
      <c r="AQ122" s="0" t="n">
        <v>-14.973150318885</v>
      </c>
      <c r="AR122" s="10" t="n">
        <f aca="false">AQ122+AV$13+AP122*AV$14</f>
        <v>0.194724753979496</v>
      </c>
      <c r="AS122" s="10"/>
    </row>
    <row r="123" customFormat="false" ht="12.75" hidden="false" customHeight="true" outlineLevel="0" collapsed="false">
      <c r="A123" s="0" t="n">
        <v>121</v>
      </c>
      <c r="B123" s="36" t="n">
        <f aca="false">AM123</f>
        <v>7.77302694166085</v>
      </c>
      <c r="G123" s="10" t="n">
        <v>36.3</v>
      </c>
      <c r="H123" s="10" t="n">
        <f aca="false">AR123</f>
        <v>8.16211474566337</v>
      </c>
      <c r="AL123" s="0" t="n">
        <v>0.681315510456909</v>
      </c>
      <c r="AM123" s="0" t="n">
        <f aca="false">IF(AW$6=A123,AV$5+AV$6,AL123+AV$5)</f>
        <v>7.77302694166085</v>
      </c>
      <c r="AP123" s="10" t="n">
        <v>36.3</v>
      </c>
      <c r="AQ123" s="0" t="n">
        <v>-7.07297263394334</v>
      </c>
      <c r="AR123" s="10" t="n">
        <f aca="false">AQ123+AV$13+AP123*AV$14</f>
        <v>8.16211474566337</v>
      </c>
      <c r="AS123" s="10"/>
    </row>
    <row r="124" customFormat="false" ht="12.75" hidden="false" customHeight="true" outlineLevel="0" collapsed="false">
      <c r="A124" s="0" t="n">
        <v>122</v>
      </c>
      <c r="B124" s="36" t="n">
        <f aca="false">AM124</f>
        <v>7.57335452674034</v>
      </c>
      <c r="G124" s="10" t="n">
        <v>36.6</v>
      </c>
      <c r="H124" s="10" t="n">
        <f aca="false">AR124</f>
        <v>-0.406784004325774</v>
      </c>
      <c r="AL124" s="0" t="n">
        <v>0.481643095536398</v>
      </c>
      <c r="AM124" s="0" t="n">
        <f aca="false">IF(AW$6=A124,AV$5+AV$6,AL124+AV$5)</f>
        <v>7.57335452674034</v>
      </c>
      <c r="AP124" s="10" t="n">
        <v>36.6</v>
      </c>
      <c r="AQ124" s="0" t="n">
        <v>-15.7090836906747</v>
      </c>
      <c r="AR124" s="10" t="n">
        <f aca="false">AQ124+AV$13+AP124*AV$14</f>
        <v>-0.406784004325774</v>
      </c>
      <c r="AS124" s="10"/>
    </row>
    <row r="125" customFormat="false" ht="12.75" hidden="false" customHeight="true" outlineLevel="0" collapsed="false">
      <c r="A125" s="0" t="n">
        <v>123</v>
      </c>
      <c r="B125" s="36" t="n">
        <f aca="false">AM125</f>
        <v>7.04332848251323</v>
      </c>
      <c r="G125" s="10" t="n">
        <v>36.9</v>
      </c>
      <c r="H125" s="10" t="n">
        <f aca="false">AR125</f>
        <v>21.3093831572409</v>
      </c>
      <c r="AL125" s="0" t="n">
        <v>-0.048382948690715</v>
      </c>
      <c r="AM125" s="0" t="n">
        <f aca="false">IF(AW$6=A125,AV$5+AV$6,AL125+AV$5)</f>
        <v>7.04332848251323</v>
      </c>
      <c r="AP125" s="10" t="n">
        <v>36.9</v>
      </c>
      <c r="AQ125" s="0" t="n">
        <v>5.93987116414978</v>
      </c>
      <c r="AR125" s="10" t="n">
        <f aca="false">AQ125+AV$13+AP125*AV$14</f>
        <v>21.3093831572409</v>
      </c>
      <c r="AS125" s="10"/>
    </row>
    <row r="126" customFormat="false" ht="12.75" hidden="false" customHeight="true" outlineLevel="0" collapsed="false">
      <c r="A126" s="0" t="n">
        <v>124</v>
      </c>
      <c r="B126" s="36" t="n">
        <f aca="false">AM126</f>
        <v>7.5071355450345</v>
      </c>
      <c r="G126" s="10" t="n">
        <v>37.2</v>
      </c>
      <c r="H126" s="10" t="n">
        <f aca="false">AR126</f>
        <v>47.9449563612627</v>
      </c>
      <c r="AL126" s="0" t="n">
        <v>0.415424113830553</v>
      </c>
      <c r="AM126" s="0" t="n">
        <f aca="false">IF(AW$6=A126,AV$5+AV$6,AL126+AV$5)</f>
        <v>7.5071355450345</v>
      </c>
      <c r="AP126" s="10" t="n">
        <v>37.2</v>
      </c>
      <c r="AQ126" s="0" t="n">
        <v>32.5082320614293</v>
      </c>
      <c r="AR126" s="10" t="n">
        <f aca="false">AQ126+AV$13+AP126*AV$14</f>
        <v>47.9449563612627</v>
      </c>
      <c r="AS126" s="10"/>
    </row>
    <row r="127" customFormat="false" ht="12.75" hidden="false" customHeight="true" outlineLevel="0" collapsed="false">
      <c r="A127" s="0" t="n">
        <v>125</v>
      </c>
      <c r="B127" s="36" t="n">
        <f aca="false">AM127</f>
        <v>7.02113731038348</v>
      </c>
      <c r="G127" s="10" t="n">
        <v>37.5</v>
      </c>
      <c r="H127" s="10" t="n">
        <f aca="false">AR127</f>
        <v>20.6521383459807</v>
      </c>
      <c r="AL127" s="0" t="n">
        <v>-0.0705741208204582</v>
      </c>
      <c r="AM127" s="0" t="n">
        <f aca="false">IF(AW$6=A127,AV$5+AV$6,AL127+AV$5)</f>
        <v>7.02113731038348</v>
      </c>
      <c r="AP127" s="10" t="n">
        <v>37.5</v>
      </c>
      <c r="AQ127" s="0" t="n">
        <v>5.14820173940511</v>
      </c>
      <c r="AR127" s="10" t="n">
        <f aca="false">AQ127+AV$13+AP127*AV$14</f>
        <v>20.6521383459807</v>
      </c>
      <c r="AS127" s="10"/>
    </row>
    <row r="128" customFormat="false" ht="12.75" hidden="false" customHeight="true" outlineLevel="0" collapsed="false">
      <c r="A128" s="0" t="n">
        <v>126</v>
      </c>
      <c r="B128" s="36" t="n">
        <f aca="false">AM128</f>
        <v>7.07501817758548</v>
      </c>
      <c r="G128" s="10" t="n">
        <v>37.8</v>
      </c>
      <c r="H128" s="10" t="n">
        <f aca="false">AR128</f>
        <v>7.65847322979321</v>
      </c>
      <c r="AL128" s="0" t="n">
        <v>-0.0166932536184655</v>
      </c>
      <c r="AM128" s="0" t="n">
        <f aca="false">IF(AW$6=A128,AV$5+AV$6,AL128+AV$5)</f>
        <v>7.07501817758548</v>
      </c>
      <c r="AP128" s="10" t="n">
        <v>37.8</v>
      </c>
      <c r="AQ128" s="0" t="n">
        <v>-7.91267568352464</v>
      </c>
      <c r="AR128" s="10" t="n">
        <f aca="false">AQ128+AV$13+AP128*AV$14</f>
        <v>7.65847322979321</v>
      </c>
      <c r="AS128" s="10"/>
    </row>
    <row r="129" customFormat="false" ht="12.75" hidden="false" customHeight="true" outlineLevel="0" collapsed="false">
      <c r="A129" s="0" t="n">
        <v>127</v>
      </c>
      <c r="B129" s="36" t="n">
        <f aca="false">AM129</f>
        <v>6.69570565274965</v>
      </c>
      <c r="G129" s="10" t="n">
        <v>38.1</v>
      </c>
      <c r="H129" s="10" t="n">
        <f aca="false">AR129</f>
        <v>14.0502465686567</v>
      </c>
      <c r="AL129" s="0" t="n">
        <v>-0.396005778454294</v>
      </c>
      <c r="AM129" s="0" t="n">
        <f aca="false">IF(AW$6=A129,AV$5+AV$6,AL129+AV$5)</f>
        <v>6.69570565274965</v>
      </c>
      <c r="AP129" s="10" t="n">
        <v>38.1</v>
      </c>
      <c r="AQ129" s="0" t="n">
        <v>-1.58811465140338</v>
      </c>
      <c r="AR129" s="10" t="n">
        <f aca="false">AQ129+AV$13+AP129*AV$14</f>
        <v>14.0502465686567</v>
      </c>
      <c r="AS129" s="10"/>
    </row>
    <row r="130" customFormat="false" ht="12.75" hidden="false" customHeight="true" outlineLevel="0" collapsed="false">
      <c r="A130" s="0" t="n">
        <v>128</v>
      </c>
      <c r="B130" s="36" t="n">
        <f aca="false">AM130</f>
        <v>7.16260410140561</v>
      </c>
      <c r="G130" s="10" t="n">
        <v>38.4</v>
      </c>
      <c r="H130" s="10" t="n">
        <f aca="false">AR130</f>
        <v>33.0410133308829</v>
      </c>
      <c r="AL130" s="0" t="n">
        <v>0.0708926702016643</v>
      </c>
      <c r="AM130" s="0" t="n">
        <f aca="false">IF(AW$6=A130,AV$5+AV$6,AL130+AV$5)</f>
        <v>7.16260410140561</v>
      </c>
      <c r="AP130" s="10" t="n">
        <v>38.4</v>
      </c>
      <c r="AQ130" s="0" t="n">
        <v>17.3354398040806</v>
      </c>
      <c r="AR130" s="10" t="n">
        <f aca="false">AQ130+AV$13+AP130*AV$14</f>
        <v>33.0410133308829</v>
      </c>
      <c r="AS130" s="10"/>
    </row>
    <row r="131" customFormat="false" ht="12.75" hidden="false" customHeight="true" outlineLevel="0" collapsed="false">
      <c r="A131" s="0" t="n">
        <v>129</v>
      </c>
      <c r="B131" s="36" t="n">
        <f aca="false">AM131</f>
        <v>6.80371787647009</v>
      </c>
      <c r="G131" s="10" t="n">
        <v>38.7</v>
      </c>
      <c r="H131" s="10" t="n">
        <f aca="false">AR131</f>
        <v>14.8129332842276</v>
      </c>
      <c r="AL131" s="0" t="n">
        <v>-0.287993554733849</v>
      </c>
      <c r="AM131" s="0" t="n">
        <f aca="false">IF(AW$6=A131,AV$5+AV$6,AL131+AV$5)</f>
        <v>6.80371787647009</v>
      </c>
      <c r="AP131" s="10" t="n">
        <v>38.7</v>
      </c>
      <c r="AQ131" s="0" t="n">
        <v>-0.959852549316926</v>
      </c>
      <c r="AR131" s="10" t="n">
        <f aca="false">AQ131+AV$13+AP131*AV$14</f>
        <v>14.8129332842276</v>
      </c>
      <c r="AS131" s="10"/>
    </row>
    <row r="132" customFormat="false" ht="12.75" hidden="false" customHeight="true" outlineLevel="0" collapsed="false">
      <c r="A132" s="0" t="n">
        <v>130</v>
      </c>
      <c r="B132" s="36" t="n">
        <f aca="false">AM132</f>
        <v>7.55906179450076</v>
      </c>
      <c r="G132" s="10" t="n">
        <v>39</v>
      </c>
      <c r="H132" s="10" t="n">
        <f aca="false">AR132</f>
        <v>19.8985658231691</v>
      </c>
      <c r="AL132" s="0" t="n">
        <v>0.467350363296821</v>
      </c>
      <c r="AM132" s="0" t="n">
        <f aca="false">IF(AW$6=A132,AV$5+AV$6,AL132+AV$5)</f>
        <v>7.55906179450076</v>
      </c>
      <c r="AP132" s="10" t="n">
        <v>39</v>
      </c>
      <c r="AQ132" s="0" t="n">
        <v>4.05856768288233</v>
      </c>
      <c r="AR132" s="10" t="n">
        <f aca="false">AQ132+AV$13+AP132*AV$14</f>
        <v>19.8985658231691</v>
      </c>
      <c r="AS132" s="10"/>
    </row>
    <row r="133" customFormat="false" ht="12.75" hidden="false" customHeight="true" outlineLevel="0" collapsed="false">
      <c r="A133" s="0" t="n">
        <v>131</v>
      </c>
      <c r="B133" s="36" t="n">
        <f aca="false">AM133</f>
        <v>7.14888971290683</v>
      </c>
      <c r="G133" s="10" t="n">
        <v>39.3</v>
      </c>
      <c r="H133" s="10" t="n">
        <f aca="false">AR133</f>
        <v>15.057999476293</v>
      </c>
      <c r="AL133" s="0" t="n">
        <v>0.0571782817028918</v>
      </c>
      <c r="AM133" s="0" t="n">
        <f aca="false">IF(AW$6=A133,AV$5+AV$6,AL133+AV$5)</f>
        <v>7.14888971290683</v>
      </c>
      <c r="AP133" s="10" t="n">
        <v>39.3</v>
      </c>
      <c r="AQ133" s="0" t="n">
        <v>-0.849210970735919</v>
      </c>
      <c r="AR133" s="10" t="n">
        <f aca="false">AQ133+AV$13+AP133*AV$14</f>
        <v>15.057999476293</v>
      </c>
      <c r="AS133" s="10"/>
    </row>
    <row r="134" customFormat="false" ht="12.75" hidden="false" customHeight="true" outlineLevel="0" collapsed="false">
      <c r="A134" s="0" t="n">
        <v>132</v>
      </c>
      <c r="B134" s="36" t="n">
        <f aca="false">AM134</f>
        <v>7.22270104286739</v>
      </c>
      <c r="G134" s="10" t="n">
        <v>39.6</v>
      </c>
      <c r="H134" s="10" t="n">
        <f aca="false">AR134</f>
        <v>26.5164855072595</v>
      </c>
      <c r="AL134" s="0" t="n">
        <v>0.130989611663447</v>
      </c>
      <c r="AM134" s="0" t="n">
        <f aca="false">IF(AW$6=A134,AV$5+AV$6,AL134+AV$5)</f>
        <v>7.22270104286739</v>
      </c>
      <c r="AP134" s="10" t="n">
        <v>39.6</v>
      </c>
      <c r="AQ134" s="0" t="n">
        <v>10.5420627534883</v>
      </c>
      <c r="AR134" s="10" t="n">
        <f aca="false">AQ134+AV$13+AP134*AV$14</f>
        <v>26.5164855072595</v>
      </c>
      <c r="AS134" s="10"/>
    </row>
    <row r="135" customFormat="false" ht="12.75" hidden="false" customHeight="true" outlineLevel="0" collapsed="false">
      <c r="A135" s="0" t="n">
        <v>133</v>
      </c>
      <c r="B135" s="36" t="n">
        <f aca="false">AM135</f>
        <v>7.49965214051254</v>
      </c>
      <c r="G135" s="10" t="n">
        <v>39.9</v>
      </c>
      <c r="H135" s="10" t="n">
        <f aca="false">AR135</f>
        <v>23.53903934524</v>
      </c>
      <c r="AL135" s="0" t="n">
        <v>0.407940709308595</v>
      </c>
      <c r="AM135" s="0" t="n">
        <f aca="false">IF(AW$6=A135,AV$5+AV$6,AL135+AV$5)</f>
        <v>7.49965214051254</v>
      </c>
      <c r="AP135" s="10" t="n">
        <v>39.9</v>
      </c>
      <c r="AQ135" s="0" t="n">
        <v>7.49740428472663</v>
      </c>
      <c r="AR135" s="10" t="n">
        <f aca="false">AQ135+AV$13+AP135*AV$14</f>
        <v>23.53903934524</v>
      </c>
      <c r="AS135" s="10"/>
    </row>
    <row r="136" customFormat="false" ht="12.75" hidden="false" customHeight="true" outlineLevel="0" collapsed="false">
      <c r="A136" s="0" t="n">
        <v>134</v>
      </c>
      <c r="B136" s="36" t="n">
        <f aca="false">AM136</f>
        <v>6.74096059979157</v>
      </c>
      <c r="G136" s="10" t="n">
        <v>40.2</v>
      </c>
      <c r="H136" s="10" t="n">
        <f aca="false">AR136</f>
        <v>39.1471870274051</v>
      </c>
      <c r="AL136" s="0" t="n">
        <v>-0.350750831412374</v>
      </c>
      <c r="AM136" s="0" t="n">
        <f aca="false">IF(AW$6=A136,AV$5+AV$6,AL136+AV$5)</f>
        <v>6.74096059979157</v>
      </c>
      <c r="AP136" s="10" t="n">
        <v>40.2</v>
      </c>
      <c r="AQ136" s="0" t="n">
        <v>23.0383396601494</v>
      </c>
      <c r="AR136" s="10" t="n">
        <f aca="false">AQ136+AV$13+AP136*AV$14</f>
        <v>39.1471870274051</v>
      </c>
      <c r="AS136" s="10"/>
    </row>
    <row r="137" customFormat="false" ht="12.75" hidden="false" customHeight="true" outlineLevel="0" collapsed="false">
      <c r="A137" s="0" t="n">
        <v>135</v>
      </c>
      <c r="B137" s="36" t="n">
        <f aca="false">AM137</f>
        <v>6.97456134570012</v>
      </c>
      <c r="G137" s="10" t="n">
        <v>40.5</v>
      </c>
      <c r="H137" s="10" t="n">
        <f aca="false">AR137</f>
        <v>5.30559898723486</v>
      </c>
      <c r="AL137" s="0" t="n">
        <v>-0.117150085503827</v>
      </c>
      <c r="AM137" s="0" t="n">
        <f aca="false">IF(AW$6=A137,AV$5+AV$6,AL137+AV$5)</f>
        <v>6.97456134570012</v>
      </c>
      <c r="AP137" s="10" t="n">
        <v>40.5</v>
      </c>
      <c r="AQ137" s="0" t="n">
        <v>-10.870460686763</v>
      </c>
      <c r="AR137" s="10" t="n">
        <f aca="false">AQ137+AV$13+AP137*AV$14</f>
        <v>5.30559898723486</v>
      </c>
      <c r="AS137" s="10"/>
    </row>
    <row r="138" customFormat="false" ht="12.75" hidden="false" customHeight="true" outlineLevel="0" collapsed="false">
      <c r="A138" s="0" t="n">
        <v>136</v>
      </c>
      <c r="B138" s="36" t="n">
        <f aca="false">AM138</f>
        <v>7.04850913547307</v>
      </c>
      <c r="G138" s="10" t="n">
        <v>40.8</v>
      </c>
      <c r="H138" s="10" t="n">
        <f aca="false">AR138</f>
        <v>11.2012550025723</v>
      </c>
      <c r="AL138" s="0" t="n">
        <v>-0.0432022957308758</v>
      </c>
      <c r="AM138" s="0" t="n">
        <f aca="false">IF(AW$6=A138,AV$5+AV$6,AL138+AV$5)</f>
        <v>7.04850913547307</v>
      </c>
      <c r="AP138" s="10" t="n">
        <v>40.8</v>
      </c>
      <c r="AQ138" s="0" t="n">
        <v>-5.04201697816777</v>
      </c>
      <c r="AR138" s="10" t="n">
        <f aca="false">AQ138+AV$13+AP138*AV$14</f>
        <v>11.2012550025723</v>
      </c>
      <c r="AS138" s="10"/>
    </row>
    <row r="139" customFormat="false" ht="12.75" hidden="false" customHeight="true" outlineLevel="0" collapsed="false">
      <c r="A139" s="0" t="n">
        <v>137</v>
      </c>
      <c r="B139" s="36" t="n">
        <f aca="false">AM139</f>
        <v>7.58969269355191</v>
      </c>
      <c r="G139" s="10" t="n">
        <v>41.1</v>
      </c>
      <c r="H139" s="10" t="n">
        <f aca="false">AR139</f>
        <v>8.69208446710582</v>
      </c>
      <c r="AL139" s="0" t="n">
        <v>0.49798126234797</v>
      </c>
      <c r="AM139" s="0" t="n">
        <f aca="false">IF(AW$6=A139,AV$5+AV$6,AL139+AV$5)</f>
        <v>7.58969269355191</v>
      </c>
      <c r="AP139" s="10" t="n">
        <v>41.1</v>
      </c>
      <c r="AQ139" s="0" t="n">
        <v>-7.61839982037651</v>
      </c>
      <c r="AR139" s="10" t="n">
        <f aca="false">AQ139+AV$13+AP139*AV$14</f>
        <v>8.69208446710582</v>
      </c>
      <c r="AS139" s="10"/>
    </row>
    <row r="140" customFormat="false" ht="12.75" hidden="false" customHeight="true" outlineLevel="0" collapsed="false">
      <c r="A140" s="0" t="n">
        <v>138</v>
      </c>
      <c r="B140" s="36" t="n">
        <f aca="false">AM140</f>
        <v>6.81784435229765</v>
      </c>
      <c r="G140" s="10" t="n">
        <v>41.4</v>
      </c>
      <c r="H140" s="10" t="n">
        <f aca="false">AR140</f>
        <v>26.7681646960767</v>
      </c>
      <c r="AL140" s="0" t="n">
        <v>-0.273867078906296</v>
      </c>
      <c r="AM140" s="0" t="n">
        <f aca="false">IF(AW$6=A140,AV$5+AV$6,AL140+AV$5)</f>
        <v>6.81784435229765</v>
      </c>
      <c r="AP140" s="10" t="n">
        <v>41.4</v>
      </c>
      <c r="AQ140" s="0" t="n">
        <v>10.3904681018521</v>
      </c>
      <c r="AR140" s="10" t="n">
        <f aca="false">AQ140+AV$13+AP140*AV$14</f>
        <v>26.7681646960767</v>
      </c>
      <c r="AS140" s="10"/>
    </row>
    <row r="141" customFormat="false" ht="12.75" hidden="false" customHeight="true" outlineLevel="0" collapsed="false">
      <c r="A141" s="0" t="n">
        <v>139</v>
      </c>
      <c r="B141" s="36" t="n">
        <f aca="false">AM141</f>
        <v>7.50109192285691</v>
      </c>
      <c r="G141" s="10" t="n">
        <v>41.7</v>
      </c>
      <c r="H141" s="10" t="n">
        <f aca="false">AR141</f>
        <v>4.87312300730063</v>
      </c>
      <c r="AL141" s="0" t="n">
        <v>0.40938049165297</v>
      </c>
      <c r="AM141" s="0" t="n">
        <f aca="false">IF(AW$6=A141,AV$5+AV$6,AL141+AV$5)</f>
        <v>7.50109192285691</v>
      </c>
      <c r="AP141" s="10" t="n">
        <v>41.7</v>
      </c>
      <c r="AQ141" s="0" t="n">
        <v>-11.5717858936661</v>
      </c>
      <c r="AR141" s="10" t="n">
        <f aca="false">AQ141+AV$13+AP141*AV$14</f>
        <v>4.87312300730063</v>
      </c>
      <c r="AS141" s="10"/>
    </row>
    <row r="142" customFormat="false" ht="12.75" hidden="false" customHeight="true" outlineLevel="0" collapsed="false">
      <c r="A142" s="0" t="n">
        <v>140</v>
      </c>
      <c r="B142" s="36" t="n">
        <f aca="false">AM142</f>
        <v>7.66753525613391</v>
      </c>
      <c r="G142" s="10" t="n">
        <v>42</v>
      </c>
      <c r="H142" s="10" t="n">
        <f aca="false">AR142</f>
        <v>4.39060347451998</v>
      </c>
      <c r="AL142" s="0" t="n">
        <v>0.575823824929966</v>
      </c>
      <c r="AM142" s="0" t="n">
        <f aca="false">IF(AW$6=A142,AV$5+AV$6,AL142+AV$5)</f>
        <v>7.66753525613391</v>
      </c>
      <c r="AP142" s="10" t="n">
        <v>42</v>
      </c>
      <c r="AQ142" s="0" t="n">
        <v>-12.121517733189</v>
      </c>
      <c r="AR142" s="10" t="n">
        <f aca="false">AQ142+AV$13+AP142*AV$14</f>
        <v>4.39060347451998</v>
      </c>
      <c r="AS142" s="10"/>
    </row>
    <row r="143" customFormat="false" ht="12.75" hidden="false" customHeight="true" outlineLevel="0" collapsed="false">
      <c r="A143" s="0" t="n">
        <v>141</v>
      </c>
      <c r="B143" s="36" t="n">
        <f aca="false">AM143</f>
        <v>8.30759496925528</v>
      </c>
      <c r="G143" s="10" t="n">
        <v>42.3</v>
      </c>
      <c r="H143" s="10" t="n">
        <f aca="false">AR143</f>
        <v>17.561324101172</v>
      </c>
      <c r="AL143" s="0" t="n">
        <v>1.21588353805134</v>
      </c>
      <c r="AM143" s="0" t="n">
        <f aca="false">IF(AW$6=A143,AV$5+AV$6,AL143+AV$5)</f>
        <v>8.30759496925528</v>
      </c>
      <c r="AP143" s="10" t="n">
        <v>42.3</v>
      </c>
      <c r="AQ143" s="0" t="n">
        <v>0.981990586720819</v>
      </c>
      <c r="AR143" s="10" t="n">
        <f aca="false">AQ143+AV$13+AP143*AV$14</f>
        <v>17.561324101172</v>
      </c>
      <c r="AS143" s="10"/>
    </row>
    <row r="144" customFormat="false" ht="12.75" hidden="false" customHeight="true" outlineLevel="0" collapsed="false">
      <c r="A144" s="0" t="n">
        <v>142</v>
      </c>
      <c r="B144" s="36" t="n">
        <f aca="false">AM144</f>
        <v>6.47455468550186</v>
      </c>
      <c r="G144" s="10" t="n">
        <v>42.6</v>
      </c>
      <c r="H144" s="10" t="n">
        <f aca="false">AR144</f>
        <v>15.8211907625174</v>
      </c>
      <c r="AL144" s="0" t="n">
        <v>-0.617156745702082</v>
      </c>
      <c r="AM144" s="0" t="n">
        <f aca="false">IF(AW$6=A144,AV$5+AV$6,AL144+AV$5)</f>
        <v>6.47455468550186</v>
      </c>
      <c r="AP144" s="10" t="n">
        <v>42.6</v>
      </c>
      <c r="AQ144" s="0" t="n">
        <v>-0.825355058676102</v>
      </c>
      <c r="AR144" s="10" t="n">
        <f aca="false">AQ144+AV$13+AP144*AV$14</f>
        <v>15.8211907625174</v>
      </c>
      <c r="AS144" s="10"/>
    </row>
    <row r="145" customFormat="false" ht="12.75" hidden="false" customHeight="true" outlineLevel="0" collapsed="false">
      <c r="A145" s="0" t="n">
        <v>143</v>
      </c>
      <c r="B145" s="36" t="n">
        <f aca="false">AM145</f>
        <v>6.96012831184479</v>
      </c>
      <c r="G145" s="10" t="n">
        <v>42.9</v>
      </c>
      <c r="H145" s="10" t="n">
        <f aca="false">AR145</f>
        <v>-0.918020881868538</v>
      </c>
      <c r="AL145" s="0" t="n">
        <v>-0.131583119359147</v>
      </c>
      <c r="AM145" s="0" t="n">
        <f aca="false">IF(AW$6=A145,AV$5+AV$6,AL145+AV$5)</f>
        <v>6.96012831184479</v>
      </c>
      <c r="AP145" s="10" t="n">
        <v>42.9</v>
      </c>
      <c r="AQ145" s="0" t="n">
        <v>-17.6317790098042</v>
      </c>
      <c r="AR145" s="10" t="n">
        <f aca="false">AQ145+AV$13+AP145*AV$14</f>
        <v>-0.918020881868538</v>
      </c>
      <c r="AS145" s="10"/>
    </row>
    <row r="146" customFormat="false" ht="12.75" hidden="false" customHeight="true" outlineLevel="0" collapsed="false">
      <c r="A146" s="0" t="n">
        <v>144</v>
      </c>
      <c r="B146" s="36" t="n">
        <f aca="false">AM146</f>
        <v>6.49255393522276</v>
      </c>
      <c r="G146" s="10" t="n">
        <v>43.2</v>
      </c>
      <c r="H146" s="10" t="n">
        <f aca="false">AR146</f>
        <v>1.04106653515999</v>
      </c>
      <c r="AL146" s="0" t="n">
        <v>-0.599157495981179</v>
      </c>
      <c r="AM146" s="0" t="n">
        <f aca="false">IF(AW$6=A146,AV$5+AV$6,AL146+AV$5)</f>
        <v>6.49255393522276</v>
      </c>
      <c r="AP146" s="10" t="n">
        <v>43.2</v>
      </c>
      <c r="AQ146" s="0" t="n">
        <v>-15.7399038995179</v>
      </c>
      <c r="AR146" s="10" t="n">
        <f aca="false">AQ146+AV$13+AP146*AV$14</f>
        <v>1.04106653515999</v>
      </c>
      <c r="AS146" s="10"/>
    </row>
    <row r="147" customFormat="false" ht="12.75" hidden="false" customHeight="true" outlineLevel="0" collapsed="false">
      <c r="A147" s="0" t="n">
        <v>145</v>
      </c>
      <c r="B147" s="36" t="n">
        <f aca="false">AM147</f>
        <v>6.93001567167983</v>
      </c>
      <c r="G147" s="10" t="n">
        <v>43.5</v>
      </c>
      <c r="H147" s="10" t="n">
        <f aca="false">AR147</f>
        <v>0.663908604987006</v>
      </c>
      <c r="AL147" s="0" t="n">
        <v>-0.161695759524118</v>
      </c>
      <c r="AM147" s="0" t="n">
        <f aca="false">IF(AW$6=A147,AV$5+AV$6,AL147+AV$5)</f>
        <v>6.93001567167983</v>
      </c>
      <c r="AP147" s="10" t="n">
        <v>43.5</v>
      </c>
      <c r="AQ147" s="0" t="n">
        <v>-16.1842741364331</v>
      </c>
      <c r="AR147" s="10" t="n">
        <f aca="false">AQ147+AV$13+AP147*AV$14</f>
        <v>0.663908604987006</v>
      </c>
      <c r="AS147" s="10"/>
    </row>
    <row r="148" customFormat="false" ht="12.75" hidden="false" customHeight="true" outlineLevel="0" collapsed="false">
      <c r="A148" s="0" t="n">
        <v>146</v>
      </c>
      <c r="B148" s="36" t="n">
        <f aca="false">AM148</f>
        <v>6.85762123152748</v>
      </c>
      <c r="G148" s="10" t="n">
        <v>43.8</v>
      </c>
      <c r="H148" s="10" t="n">
        <f aca="false">AR148</f>
        <v>35.570093043592</v>
      </c>
      <c r="AL148" s="0" t="n">
        <v>-0.234090199676462</v>
      </c>
      <c r="AM148" s="0" t="n">
        <f aca="false">IF(AW$6=A148,AV$5+AV$6,AL148+AV$5)</f>
        <v>6.85762123152748</v>
      </c>
      <c r="AP148" s="10" t="n">
        <v>43.8</v>
      </c>
      <c r="AQ148" s="0" t="n">
        <v>18.6546979954296</v>
      </c>
      <c r="AR148" s="10" t="n">
        <f aca="false">AQ148+AV$13+AP148*AV$14</f>
        <v>35.570093043592</v>
      </c>
      <c r="AS148" s="10"/>
    </row>
    <row r="149" customFormat="false" ht="12.75" hidden="false" customHeight="true" outlineLevel="0" collapsed="false">
      <c r="A149" s="0" t="n">
        <v>147</v>
      </c>
      <c r="B149" s="36" t="n">
        <f aca="false">AM149</f>
        <v>7.08413574889064</v>
      </c>
      <c r="G149" s="10" t="n">
        <v>44.1</v>
      </c>
      <c r="H149" s="10" t="n">
        <f aca="false">AR149</f>
        <v>35.0657794349459</v>
      </c>
      <c r="AL149" s="0" t="n">
        <v>-0.00757568231329838</v>
      </c>
      <c r="AM149" s="0" t="n">
        <f aca="false">IF(AW$6=A149,AV$5+AV$6,AL149+AV$5)</f>
        <v>7.08413574889064</v>
      </c>
      <c r="AP149" s="10" t="n">
        <v>44.1</v>
      </c>
      <c r="AQ149" s="0" t="n">
        <v>18.0831720800413</v>
      </c>
      <c r="AR149" s="10" t="n">
        <f aca="false">AQ149+AV$13+AP149*AV$14</f>
        <v>35.0657794349459</v>
      </c>
      <c r="AS149" s="10"/>
    </row>
    <row r="150" customFormat="false" ht="12.75" hidden="false" customHeight="true" outlineLevel="0" collapsed="false">
      <c r="A150" s="0" t="n">
        <v>148</v>
      </c>
      <c r="B150" s="36" t="n">
        <f aca="false">AM150</f>
        <v>7.02273566200312</v>
      </c>
      <c r="G150" s="10" t="n">
        <v>44.4</v>
      </c>
      <c r="H150" s="10" t="n">
        <f aca="false">AR150</f>
        <v>29.094065010685</v>
      </c>
      <c r="AL150" s="0" t="n">
        <v>-0.0689757692008185</v>
      </c>
      <c r="AM150" s="0" t="n">
        <f aca="false">IF(AW$6=A150,AV$5+AV$6,AL150+AV$5)</f>
        <v>7.02273566200312</v>
      </c>
      <c r="AP150" s="10" t="n">
        <v>44.4</v>
      </c>
      <c r="AQ150" s="0" t="n">
        <v>12.0442453490382</v>
      </c>
      <c r="AR150" s="10" t="n">
        <f aca="false">AQ150+AV$13+AP150*AV$14</f>
        <v>29.094065010685</v>
      </c>
      <c r="AS150" s="10"/>
    </row>
    <row r="151" customFormat="false" ht="12.75" hidden="false" customHeight="true" outlineLevel="0" collapsed="false">
      <c r="A151" s="0" t="n">
        <v>149</v>
      </c>
      <c r="B151" s="36" t="n">
        <f aca="false">AM151</f>
        <v>7.0444236077905</v>
      </c>
      <c r="G151" s="10" t="n">
        <v>44.7</v>
      </c>
      <c r="H151" s="10" t="n">
        <f aca="false">AR151</f>
        <v>32.6350680530535</v>
      </c>
      <c r="AL151" s="0" t="n">
        <v>-0.0472878234134452</v>
      </c>
      <c r="AM151" s="0" t="n">
        <f aca="false">IF(AW$6=A151,AV$5+AV$6,AL151+AV$5)</f>
        <v>7.0444236077905</v>
      </c>
      <c r="AP151" s="10" t="n">
        <v>44.7</v>
      </c>
      <c r="AQ151" s="0" t="n">
        <v>15.5180360846645</v>
      </c>
      <c r="AR151" s="10" t="n">
        <f aca="false">AQ151+AV$13+AP151*AV$14</f>
        <v>32.6350680530535</v>
      </c>
      <c r="AS151" s="10"/>
    </row>
    <row r="152" customFormat="false" ht="12.75" hidden="false" customHeight="true" outlineLevel="0" collapsed="false">
      <c r="A152" s="0" t="n">
        <v>150</v>
      </c>
      <c r="B152" s="36" t="n">
        <f aca="false">AM152</f>
        <v>6.78212134653709</v>
      </c>
      <c r="G152" s="10" t="n">
        <v>45</v>
      </c>
      <c r="H152" s="10" t="n">
        <f aca="false">AR152</f>
        <v>11.6419765064452</v>
      </c>
      <c r="AL152" s="0" t="n">
        <v>-0.309590084666852</v>
      </c>
      <c r="AM152" s="0" t="n">
        <f aca="false">IF(AW$6=A152,AV$5+AV$6,AL152+AV$5)</f>
        <v>6.78212134653709</v>
      </c>
      <c r="AP152" s="10" t="n">
        <v>45</v>
      </c>
      <c r="AQ152" s="0" t="n">
        <v>-5.54226776868608</v>
      </c>
      <c r="AR152" s="10" t="n">
        <f aca="false">AQ152+AV$13+AP152*AV$14</f>
        <v>11.6419765064452</v>
      </c>
      <c r="AS152" s="10"/>
    </row>
    <row r="153" customFormat="false" ht="12.75" hidden="false" customHeight="true" outlineLevel="0" collapsed="false">
      <c r="A153" s="0" t="n">
        <v>151</v>
      </c>
      <c r="B153" s="36" t="n">
        <f aca="false">AM153</f>
        <v>6.78693317255869</v>
      </c>
      <c r="G153" s="10" t="n">
        <v>45.3</v>
      </c>
      <c r="H153" s="10" t="n">
        <f aca="false">AR153</f>
        <v>12.2284288302267</v>
      </c>
      <c r="AL153" s="0" t="n">
        <v>-0.30477825864525</v>
      </c>
      <c r="AM153" s="0" t="n">
        <f aca="false">IF(AW$6=A153,AV$5+AV$6,AL153+AV$5)</f>
        <v>6.78693317255869</v>
      </c>
      <c r="AP153" s="10" t="n">
        <v>45.3</v>
      </c>
      <c r="AQ153" s="0" t="n">
        <v>-5.0230277516468</v>
      </c>
      <c r="AR153" s="10" t="n">
        <f aca="false">AQ153+AV$13+AP153*AV$14</f>
        <v>12.2284288302267</v>
      </c>
      <c r="AS153" s="10"/>
    </row>
    <row r="154" customFormat="false" ht="12.75" hidden="false" customHeight="true" outlineLevel="0" collapsed="false">
      <c r="A154" s="0" t="n">
        <v>152</v>
      </c>
      <c r="B154" s="36" t="n">
        <f aca="false">AM154</f>
        <v>6.43439761569874</v>
      </c>
      <c r="G154" s="10" t="n">
        <v>45.6</v>
      </c>
      <c r="H154" s="10" t="n">
        <f aca="false">AR154</f>
        <v>29.7910588888082</v>
      </c>
      <c r="AL154" s="0" t="n">
        <v>-0.657313815505204</v>
      </c>
      <c r="AM154" s="0" t="n">
        <f aca="false">IF(AW$6=A154,AV$5+AV$6,AL154+AV$5)</f>
        <v>6.43439761569874</v>
      </c>
      <c r="AP154" s="10" t="n">
        <v>45.6</v>
      </c>
      <c r="AQ154" s="0" t="n">
        <v>12.4723900001925</v>
      </c>
      <c r="AR154" s="10" t="n">
        <f aca="false">AQ154+AV$13+AP154*AV$14</f>
        <v>29.7910588888082</v>
      </c>
      <c r="AS154" s="10"/>
    </row>
    <row r="155" customFormat="false" ht="12.75" hidden="false" customHeight="true" outlineLevel="0" collapsed="false">
      <c r="A155" s="0" t="n">
        <v>153</v>
      </c>
      <c r="B155" s="36" t="n">
        <f aca="false">AM155</f>
        <v>7.42151063301874</v>
      </c>
      <c r="G155" s="10" t="n">
        <v>45.9</v>
      </c>
      <c r="H155" s="10" t="n">
        <f aca="false">AR155</f>
        <v>10.2105892550013</v>
      </c>
      <c r="AL155" s="0" t="n">
        <v>0.329799201814801</v>
      </c>
      <c r="AM155" s="0" t="n">
        <f aca="false">IF(AW$6=A155,AV$5+AV$6,AL155+AV$5)</f>
        <v>7.42151063301874</v>
      </c>
      <c r="AP155" s="10" t="n">
        <v>45.9</v>
      </c>
      <c r="AQ155" s="0" t="n">
        <v>-7.1752919403566</v>
      </c>
      <c r="AR155" s="10" t="n">
        <f aca="false">AQ155+AV$13+AP155*AV$14</f>
        <v>10.2105892550013</v>
      </c>
      <c r="AS155" s="10"/>
    </row>
    <row r="156" customFormat="false" ht="12.75" hidden="false" customHeight="true" outlineLevel="0" collapsed="false">
      <c r="A156" s="0" t="n">
        <v>154</v>
      </c>
      <c r="B156" s="36" t="n">
        <f aca="false">AM156</f>
        <v>7.59040238796059</v>
      </c>
      <c r="G156" s="10" t="n">
        <v>46.2</v>
      </c>
      <c r="H156" s="10" t="n">
        <f aca="false">AR156</f>
        <v>5.63265771229945</v>
      </c>
      <c r="AL156" s="0" t="n">
        <v>0.498690956756646</v>
      </c>
      <c r="AM156" s="0" t="n">
        <f aca="false">IF(AW$6=A156,AV$5+AV$6,AL156+AV$5)</f>
        <v>7.59040238796059</v>
      </c>
      <c r="AP156" s="10" t="n">
        <v>46.2</v>
      </c>
      <c r="AQ156" s="0" t="n">
        <v>-11.8204357898007</v>
      </c>
      <c r="AR156" s="10" t="n">
        <f aca="false">AQ156+AV$13+AP156*AV$14</f>
        <v>5.63265771229945</v>
      </c>
      <c r="AS156" s="10"/>
    </row>
    <row r="157" customFormat="false" ht="12.75" hidden="false" customHeight="true" outlineLevel="0" collapsed="false">
      <c r="A157" s="0" t="n">
        <v>155</v>
      </c>
      <c r="B157" s="36" t="n">
        <f aca="false">AM157</f>
        <v>7.26665422238932</v>
      </c>
      <c r="G157" s="10" t="n">
        <v>46.5</v>
      </c>
      <c r="H157" s="10" t="n">
        <f aca="false">AR157</f>
        <v>17.648762762017</v>
      </c>
      <c r="AL157" s="0" t="n">
        <v>0.17494279118538</v>
      </c>
      <c r="AM157" s="0" t="n">
        <f aca="false">IF(AW$6=A157,AV$5+AV$6,AL157+AV$5)</f>
        <v>7.26665422238932</v>
      </c>
      <c r="AP157" s="10" t="n">
        <v>46.5</v>
      </c>
      <c r="AQ157" s="0" t="n">
        <v>0.12845695317466</v>
      </c>
      <c r="AR157" s="10" t="n">
        <f aca="false">AQ157+AV$13+AP157*AV$14</f>
        <v>17.648762762017</v>
      </c>
      <c r="AS157" s="10"/>
    </row>
    <row r="158" customFormat="false" ht="12.75" hidden="false" customHeight="true" outlineLevel="0" collapsed="false">
      <c r="A158" s="0" t="n">
        <v>156</v>
      </c>
      <c r="B158" s="36" t="n">
        <f aca="false">AM158</f>
        <v>7.17266282726246</v>
      </c>
      <c r="G158" s="10" t="n">
        <v>46.8</v>
      </c>
      <c r="H158" s="10" t="n">
        <f aca="false">AR158</f>
        <v>14.805208152093</v>
      </c>
      <c r="AL158" s="0" t="n">
        <v>0.0809513960585164</v>
      </c>
      <c r="AM158" s="0" t="n">
        <f aca="false">IF(AW$6=A158,AV$5+AV$6,AL158+AV$5)</f>
        <v>7.17266282726246</v>
      </c>
      <c r="AP158" s="10" t="n">
        <v>46.8</v>
      </c>
      <c r="AQ158" s="0" t="n">
        <v>-2.78230996349158</v>
      </c>
      <c r="AR158" s="10" t="n">
        <f aca="false">AQ158+AV$13+AP158*AV$14</f>
        <v>14.805208152093</v>
      </c>
      <c r="AS158" s="10"/>
    </row>
    <row r="159" customFormat="false" ht="12.75" hidden="false" customHeight="true" outlineLevel="0" collapsed="false">
      <c r="A159" s="0" t="n">
        <v>157</v>
      </c>
      <c r="B159" s="36" t="n">
        <f aca="false">AM159</f>
        <v>6.86289269743664</v>
      </c>
      <c r="G159" s="10" t="n">
        <v>47.1</v>
      </c>
      <c r="H159" s="10" t="n">
        <f aca="false">AR159</f>
        <v>17.5004887509809</v>
      </c>
      <c r="AL159" s="0" t="n">
        <v>-0.228818733767306</v>
      </c>
      <c r="AM159" s="0" t="n">
        <f aca="false">IF(AW$6=A159,AV$5+AV$6,AL159+AV$5)</f>
        <v>6.86289269743664</v>
      </c>
      <c r="AP159" s="10" t="n">
        <v>47.1</v>
      </c>
      <c r="AQ159" s="0" t="n">
        <v>-0.154241671345981</v>
      </c>
      <c r="AR159" s="10" t="n">
        <f aca="false">AQ159+AV$13+AP159*AV$14</f>
        <v>17.5004887509809</v>
      </c>
      <c r="AS159" s="10"/>
    </row>
    <row r="160" customFormat="false" ht="12.75" hidden="false" customHeight="true" outlineLevel="0" collapsed="false">
      <c r="A160" s="0" t="n">
        <v>158</v>
      </c>
      <c r="B160" s="36" t="n">
        <f aca="false">AM160</f>
        <v>7.52591423893828</v>
      </c>
      <c r="G160" s="10" t="n">
        <v>47.4</v>
      </c>
      <c r="H160" s="10" t="n">
        <f aca="false">AR160</f>
        <v>15.6818803537274</v>
      </c>
      <c r="AL160" s="0" t="n">
        <v>0.43420280773434</v>
      </c>
      <c r="AM160" s="0" t="n">
        <f aca="false">IF(AW$6=A160,AV$5+AV$6,AL160+AV$5)</f>
        <v>7.52591423893828</v>
      </c>
      <c r="AP160" s="10" t="n">
        <v>47.4</v>
      </c>
      <c r="AQ160" s="0" t="n">
        <v>-2.04006237534171</v>
      </c>
      <c r="AR160" s="10" t="n">
        <f aca="false">AQ160+AV$13+AP160*AV$14</f>
        <v>15.6818803537274</v>
      </c>
      <c r="AS160" s="10"/>
    </row>
    <row r="161" customFormat="false" ht="12.75" hidden="false" customHeight="true" outlineLevel="0" collapsed="false">
      <c r="A161" s="0" t="n">
        <v>159</v>
      </c>
      <c r="B161" s="36" t="n">
        <f aca="false">AM161</f>
        <v>7.15627998399189</v>
      </c>
      <c r="G161" s="10" t="n">
        <v>47.7</v>
      </c>
      <c r="H161" s="10" t="n">
        <f aca="false">AR161</f>
        <v>12.2821756448387</v>
      </c>
      <c r="AL161" s="0" t="n">
        <v>0.0645685527879502</v>
      </c>
      <c r="AM161" s="0" t="n">
        <f aca="false">IF(AW$6=A161,AV$5+AV$6,AL161+AV$5)</f>
        <v>7.15627998399189</v>
      </c>
      <c r="AP161" s="10" t="n">
        <v>47.7</v>
      </c>
      <c r="AQ161" s="0" t="n">
        <v>-5.50697939097263</v>
      </c>
      <c r="AR161" s="10" t="n">
        <f aca="false">AQ161+AV$13+AP161*AV$14</f>
        <v>12.2821756448387</v>
      </c>
      <c r="AS161" s="10"/>
    </row>
    <row r="162" customFormat="false" ht="12.75" hidden="false" customHeight="true" outlineLevel="0" collapsed="false">
      <c r="A162" s="0" t="n">
        <v>160</v>
      </c>
      <c r="B162" s="36" t="n">
        <f aca="false">AM162</f>
        <v>7.55289777912227</v>
      </c>
      <c r="G162" s="10" t="n">
        <v>48</v>
      </c>
      <c r="H162" s="10" t="n">
        <f aca="false">AR162</f>
        <v>10.8864440796421</v>
      </c>
      <c r="AL162" s="0" t="n">
        <v>0.461186347918328</v>
      </c>
      <c r="AM162" s="0" t="n">
        <f aca="false">IF(AW$6=A162,AV$5+AV$6,AL162+AV$5)</f>
        <v>7.55289777912227</v>
      </c>
      <c r="AP162" s="10" t="n">
        <v>48</v>
      </c>
      <c r="AQ162" s="0" t="n">
        <v>-6.9699232629114</v>
      </c>
      <c r="AR162" s="10" t="n">
        <f aca="false">AQ162+AV$13+AP162*AV$14</f>
        <v>10.8864440796421</v>
      </c>
      <c r="AS162" s="10"/>
    </row>
    <row r="163" customFormat="false" ht="12.75" hidden="false" customHeight="true" outlineLevel="0" collapsed="false">
      <c r="A163" s="0" t="n">
        <v>161</v>
      </c>
      <c r="B163" s="36" t="n">
        <f aca="false">AM163</f>
        <v>6.87205250313656</v>
      </c>
      <c r="G163" s="10" t="n">
        <v>48.3</v>
      </c>
      <c r="H163" s="10" t="n">
        <f aca="false">AR163</f>
        <v>13.7402678242268</v>
      </c>
      <c r="AL163" s="0" t="n">
        <v>-0.219658928067387</v>
      </c>
      <c r="AM163" s="0" t="n">
        <f aca="false">IF(AW$6=A163,AV$5+AV$6,AL163+AV$5)</f>
        <v>6.87205250313656</v>
      </c>
      <c r="AP163" s="10" t="n">
        <v>48.3</v>
      </c>
      <c r="AQ163" s="0" t="n">
        <v>-4.18331182506896</v>
      </c>
      <c r="AR163" s="10" t="n">
        <f aca="false">AQ163+AV$13+AP163*AV$14</f>
        <v>13.7402678242268</v>
      </c>
      <c r="AS163" s="10"/>
    </row>
    <row r="164" customFormat="false" ht="12.75" hidden="false" customHeight="true" outlineLevel="0" collapsed="false">
      <c r="A164" s="0" t="n">
        <v>162</v>
      </c>
      <c r="B164" s="36" t="n">
        <f aca="false">AM164</f>
        <v>8.44279361133822</v>
      </c>
      <c r="G164" s="10" t="n">
        <v>48.6</v>
      </c>
      <c r="H164" s="10" t="n">
        <f aca="false">AR164</f>
        <v>18.3015494847895</v>
      </c>
      <c r="AL164" s="0" t="n">
        <v>0.0335895807472392</v>
      </c>
      <c r="AM164" s="0" t="n">
        <f aca="false">IF(AW$6=A164,AV$5+AV$6,AL164+AV$5)</f>
        <v>8.44279361133822</v>
      </c>
      <c r="AP164" s="10" t="n">
        <v>48.6</v>
      </c>
      <c r="AQ164" s="0" t="n">
        <v>0.310757528751514</v>
      </c>
      <c r="AR164" s="10" t="n">
        <f aca="false">AQ164+AV$13+AP164*AV$14</f>
        <v>18.3015494847895</v>
      </c>
      <c r="AS164" s="10"/>
    </row>
    <row r="165" customFormat="false" ht="12.75" hidden="false" customHeight="true" outlineLevel="0" collapsed="false">
      <c r="A165" s="0" t="n">
        <v>163</v>
      </c>
      <c r="B165" s="36" t="n">
        <f aca="false">AM165</f>
        <v>6.81547283946009</v>
      </c>
      <c r="G165" s="10" t="n">
        <v>48.9</v>
      </c>
      <c r="H165" s="10" t="n">
        <f aca="false">AR165</f>
        <v>28.6404600444893</v>
      </c>
      <c r="AL165" s="0" t="n">
        <v>-0.276238591743855</v>
      </c>
      <c r="AM165" s="0" t="n">
        <f aca="false">IF(AW$6=A165,AV$5+AV$6,AL165+AV$5)</f>
        <v>6.81547283946009</v>
      </c>
      <c r="AP165" s="10" t="n">
        <v>48.9</v>
      </c>
      <c r="AQ165" s="0" t="n">
        <v>10.5824557817091</v>
      </c>
      <c r="AR165" s="10" t="n">
        <f aca="false">AQ165+AV$13+AP165*AV$14</f>
        <v>28.6404600444893</v>
      </c>
      <c r="AS165" s="10"/>
    </row>
    <row r="166" customFormat="false" ht="12.75" hidden="false" customHeight="true" outlineLevel="0" collapsed="false">
      <c r="A166" s="0" t="n">
        <v>164</v>
      </c>
      <c r="B166" s="36" t="n">
        <f aca="false">AM166</f>
        <v>7.15962085042134</v>
      </c>
      <c r="G166" s="10" t="n">
        <v>49.2</v>
      </c>
      <c r="H166" s="10" t="n">
        <f aca="false">AR166</f>
        <v>36.1898460878002</v>
      </c>
      <c r="AL166" s="0" t="n">
        <v>0.0679094192174015</v>
      </c>
      <c r="AM166" s="0" t="n">
        <f aca="false">IF(AW$6=A166,AV$5+AV$6,AL166+AV$5)</f>
        <v>7.15962085042134</v>
      </c>
      <c r="AP166" s="10" t="n">
        <v>49.2</v>
      </c>
      <c r="AQ166" s="0" t="n">
        <v>18.0646295182778</v>
      </c>
      <c r="AR166" s="10" t="n">
        <f aca="false">AQ166+AV$13+AP166*AV$14</f>
        <v>36.1898460878002</v>
      </c>
      <c r="AS166" s="10"/>
    </row>
    <row r="167" customFormat="false" ht="12.75" hidden="false" customHeight="true" outlineLevel="0" collapsed="false">
      <c r="A167" s="0" t="n">
        <v>165</v>
      </c>
      <c r="B167" s="36" t="n">
        <f aca="false">AM167</f>
        <v>6.92441428797831</v>
      </c>
      <c r="G167" s="10" t="n">
        <v>49.5</v>
      </c>
      <c r="H167" s="10" t="n">
        <f aca="false">AR167</f>
        <v>0.582672806743071</v>
      </c>
      <c r="AL167" s="0" t="n">
        <v>-0.167297143225628</v>
      </c>
      <c r="AM167" s="0" t="n">
        <f aca="false">IF(AW$6=A167,AV$5+AV$6,AL167+AV$5)</f>
        <v>6.92441428797831</v>
      </c>
      <c r="AP167" s="10" t="n">
        <v>49.5</v>
      </c>
      <c r="AQ167" s="0" t="n">
        <v>-17.6097560695216</v>
      </c>
      <c r="AR167" s="10" t="n">
        <f aca="false">AQ167+AV$13+AP167*AV$14</f>
        <v>0.582672806743071</v>
      </c>
      <c r="AS167" s="10"/>
    </row>
    <row r="168" customFormat="false" ht="12.75" hidden="false" customHeight="true" outlineLevel="0" collapsed="false">
      <c r="A168" s="0" t="n">
        <v>166</v>
      </c>
      <c r="B168" s="36" t="n">
        <f aca="false">AM168</f>
        <v>7.39533671542823</v>
      </c>
      <c r="G168" s="10" t="n">
        <v>49.8</v>
      </c>
      <c r="H168" s="10" t="n">
        <f aca="false">AR168</f>
        <v>23.9601465305318</v>
      </c>
      <c r="AL168" s="0" t="n">
        <v>0.303625284224284</v>
      </c>
      <c r="AM168" s="0" t="n">
        <f aca="false">IF(AW$6=A168,AV$5+AV$6,AL168+AV$5)</f>
        <v>7.39533671542823</v>
      </c>
      <c r="AP168" s="10" t="n">
        <v>49.8</v>
      </c>
      <c r="AQ168" s="0" t="n">
        <v>5.70050534752493</v>
      </c>
      <c r="AR168" s="10" t="n">
        <f aca="false">AQ168+AV$13+AP168*AV$14</f>
        <v>23.9601465305318</v>
      </c>
      <c r="AS168" s="10"/>
    </row>
    <row r="169" customFormat="false" ht="12.75" hidden="false" customHeight="true" outlineLevel="0" collapsed="false">
      <c r="A169" s="0" t="n">
        <v>167</v>
      </c>
      <c r="B169" s="36" t="n">
        <f aca="false">AM169</f>
        <v>6.48963998949371</v>
      </c>
      <c r="G169" s="10" t="n">
        <v>50.1</v>
      </c>
      <c r="H169" s="10" t="n">
        <f aca="false">AR169</f>
        <v>32.3776285107677</v>
      </c>
      <c r="AL169" s="0" t="n">
        <v>-0.602071441710228</v>
      </c>
      <c r="AM169" s="0" t="n">
        <f aca="false">IF(AW$6=A169,AV$5+AV$6,AL169+AV$5)</f>
        <v>6.48963998949371</v>
      </c>
      <c r="AP169" s="10" t="n">
        <v>50.1</v>
      </c>
      <c r="AQ169" s="0" t="n">
        <v>14.0507750210186</v>
      </c>
      <c r="AR169" s="10" t="n">
        <f aca="false">AQ169+AV$13+AP169*AV$14</f>
        <v>32.3776285107677</v>
      </c>
      <c r="AS169" s="10"/>
    </row>
    <row r="170" customFormat="false" ht="12.75" hidden="false" customHeight="true" outlineLevel="0" collapsed="false">
      <c r="A170" s="0" t="n">
        <v>168</v>
      </c>
      <c r="B170" s="36" t="n">
        <f aca="false">AM170</f>
        <v>6.79712814281229</v>
      </c>
      <c r="G170" s="10" t="n">
        <v>50.4</v>
      </c>
      <c r="H170" s="10" t="n">
        <f aca="false">AR170</f>
        <v>26.6692656969499</v>
      </c>
      <c r="AL170" s="0" t="n">
        <v>-0.294583288391648</v>
      </c>
      <c r="AM170" s="0" t="n">
        <f aca="false">IF(AW$6=A170,AV$5+AV$6,AL170+AV$5)</f>
        <v>6.79712814281229</v>
      </c>
      <c r="AP170" s="10" t="n">
        <v>50.4</v>
      </c>
      <c r="AQ170" s="0" t="n">
        <v>8.27519990045855</v>
      </c>
      <c r="AR170" s="10" t="n">
        <f aca="false">AQ170+AV$13+AP170*AV$14</f>
        <v>26.6692656969499</v>
      </c>
      <c r="AS170" s="10"/>
    </row>
    <row r="171" customFormat="false" ht="12.75" hidden="false" customHeight="true" outlineLevel="0" collapsed="false">
      <c r="A171" s="0" t="n">
        <v>169</v>
      </c>
      <c r="B171" s="36" t="n">
        <f aca="false">AM171</f>
        <v>7.28686523093606</v>
      </c>
      <c r="G171" s="10" t="n">
        <v>50.7</v>
      </c>
      <c r="H171" s="10" t="n">
        <f aca="false">AR171</f>
        <v>15.432134613252</v>
      </c>
      <c r="AL171" s="0" t="n">
        <v>0.195153799732121</v>
      </c>
      <c r="AM171" s="0" t="n">
        <f aca="false">IF(AW$6=A171,AV$5+AV$6,AL171+AV$5)</f>
        <v>7.28686523093606</v>
      </c>
      <c r="AP171" s="10" t="n">
        <v>50.7</v>
      </c>
      <c r="AQ171" s="0" t="n">
        <v>-3.0291434899815</v>
      </c>
      <c r="AR171" s="10" t="n">
        <f aca="false">AQ171+AV$13+AP171*AV$14</f>
        <v>15.432134613252</v>
      </c>
      <c r="AS171" s="10"/>
    </row>
    <row r="172" customFormat="false" ht="12.75" hidden="false" customHeight="true" outlineLevel="0" collapsed="false">
      <c r="A172" s="0" t="n">
        <v>170</v>
      </c>
      <c r="B172" s="36" t="n">
        <f aca="false">AM172</f>
        <v>6.78892439671074</v>
      </c>
      <c r="G172" s="10" t="n">
        <v>51</v>
      </c>
      <c r="H172" s="10" t="n">
        <f aca="false">AR172</f>
        <v>8.42205936283679</v>
      </c>
      <c r="AL172" s="0" t="n">
        <v>-0.302787034493199</v>
      </c>
      <c r="AM172" s="0" t="n">
        <f aca="false">IF(AW$6=A172,AV$5+AV$6,AL172+AV$5)</f>
        <v>6.78892439671074</v>
      </c>
      <c r="AP172" s="10" t="n">
        <v>51</v>
      </c>
      <c r="AQ172" s="0" t="n">
        <v>-10.106431047139</v>
      </c>
      <c r="AR172" s="10" t="n">
        <f aca="false">AQ172+AV$13+AP172*AV$14</f>
        <v>8.42205936283679</v>
      </c>
      <c r="AS172" s="10"/>
    </row>
    <row r="173" customFormat="false" ht="12.75" hidden="false" customHeight="true" outlineLevel="0" collapsed="false">
      <c r="A173" s="0" t="n">
        <v>171</v>
      </c>
      <c r="B173" s="36" t="n">
        <f aca="false">AM173</f>
        <v>6.7369139458215</v>
      </c>
      <c r="G173" s="10" t="n">
        <v>51.3</v>
      </c>
      <c r="H173" s="10" t="n">
        <f aca="false">AR173</f>
        <v>12.9626312734365</v>
      </c>
      <c r="AL173" s="0" t="n">
        <v>-0.354797485382439</v>
      </c>
      <c r="AM173" s="0" t="n">
        <f aca="false">IF(AW$6=A173,AV$5+AV$6,AL173+AV$5)</f>
        <v>6.7369139458215</v>
      </c>
      <c r="AP173" s="10" t="n">
        <v>51.3</v>
      </c>
      <c r="AQ173" s="0" t="n">
        <v>-5.63307144328147</v>
      </c>
      <c r="AR173" s="10" t="n">
        <f aca="false">AQ173+AV$13+AP173*AV$14</f>
        <v>12.9626312734365</v>
      </c>
      <c r="AS173" s="10"/>
    </row>
    <row r="174" customFormat="false" ht="12.75" hidden="false" customHeight="true" outlineLevel="0" collapsed="false">
      <c r="A174" s="0" t="n">
        <v>172</v>
      </c>
      <c r="B174" s="36" t="n">
        <f aca="false">AM174</f>
        <v>6.35207193704062</v>
      </c>
      <c r="G174" s="10" t="n">
        <v>51.6</v>
      </c>
      <c r="H174" s="10" t="n">
        <f aca="false">AR174</f>
        <v>13.4222252097992</v>
      </c>
      <c r="AL174" s="0" t="n">
        <v>-0.739639494163326</v>
      </c>
      <c r="AM174" s="0" t="n">
        <f aca="false">IF(AW$6=A174,AV$5+AV$6,AL174+AV$5)</f>
        <v>6.35207193704062</v>
      </c>
      <c r="AP174" s="10" t="n">
        <v>51.6</v>
      </c>
      <c r="AQ174" s="0" t="n">
        <v>-5.24068981366101</v>
      </c>
      <c r="AR174" s="10" t="n">
        <f aca="false">AQ174+AV$13+AP174*AV$14</f>
        <v>13.4222252097992</v>
      </c>
      <c r="AS174" s="10"/>
    </row>
    <row r="175" customFormat="false" ht="12.75" hidden="false" customHeight="true" outlineLevel="0" collapsed="false">
      <c r="A175" s="0" t="n">
        <v>173</v>
      </c>
      <c r="B175" s="36" t="n">
        <f aca="false">AM175</f>
        <v>7.20137931393765</v>
      </c>
      <c r="G175" s="10" t="n">
        <v>51.9</v>
      </c>
      <c r="H175" s="10" t="n">
        <f aca="false">AR175</f>
        <v>-6.13634812129774</v>
      </c>
      <c r="AL175" s="0" t="n">
        <v>0.10966788273371</v>
      </c>
      <c r="AM175" s="0" t="n">
        <f aca="false">IF(AW$6=A175,AV$5+AV$6,AL175+AV$5)</f>
        <v>7.20137931393765</v>
      </c>
      <c r="AP175" s="10" t="n">
        <v>51.9</v>
      </c>
      <c r="AQ175" s="0" t="n">
        <v>-24.8664754515002</v>
      </c>
      <c r="AR175" s="10" t="n">
        <f aca="false">AQ175+AV$13+AP175*AV$14</f>
        <v>-6.13634812129774</v>
      </c>
      <c r="AS175" s="10"/>
    </row>
    <row r="176" customFormat="false" ht="12.75" hidden="false" customHeight="true" outlineLevel="0" collapsed="false">
      <c r="A176" s="0" t="n">
        <v>174</v>
      </c>
      <c r="B176" s="36" t="n">
        <f aca="false">AM176</f>
        <v>7.31599772888637</v>
      </c>
      <c r="G176" s="10" t="n">
        <v>52.2</v>
      </c>
      <c r="H176" s="10" t="n">
        <f aca="false">AR176</f>
        <v>10.2330409328062</v>
      </c>
      <c r="AL176" s="0" t="n">
        <v>0.22428629768243</v>
      </c>
      <c r="AM176" s="0" t="n">
        <f aca="false">IF(AW$6=A176,AV$5+AV$6,AL176+AV$5)</f>
        <v>7.31599772888637</v>
      </c>
      <c r="AP176" s="10" t="n">
        <v>52.2</v>
      </c>
      <c r="AQ176" s="0" t="n">
        <v>-8.56429870413845</v>
      </c>
      <c r="AR176" s="10" t="n">
        <f aca="false">AQ176+AV$13+AP176*AV$14</f>
        <v>10.2330409328062</v>
      </c>
      <c r="AS176" s="10"/>
    </row>
    <row r="177" customFormat="false" ht="12.75" hidden="false" customHeight="true" outlineLevel="0" collapsed="false">
      <c r="A177" s="0" t="n">
        <v>175</v>
      </c>
      <c r="B177" s="36" t="n">
        <f aca="false">AM177</f>
        <v>6.90279048602338</v>
      </c>
      <c r="G177" s="10" t="n">
        <v>52.5</v>
      </c>
      <c r="H177" s="10" t="n">
        <f aca="false">AR177</f>
        <v>18.4945666690207</v>
      </c>
      <c r="AL177" s="0" t="n">
        <v>-0.188920945180558</v>
      </c>
      <c r="AM177" s="0" t="n">
        <f aca="false">IF(AW$6=A177,AV$5+AV$6,AL177+AV$5)</f>
        <v>6.90279048602338</v>
      </c>
      <c r="AP177" s="10" t="n">
        <v>52.5</v>
      </c>
      <c r="AQ177" s="0" t="n">
        <v>-0.369985274666222</v>
      </c>
      <c r="AR177" s="10" t="n">
        <f aca="false">AQ177+AV$13+AP177*AV$14</f>
        <v>18.4945666690207</v>
      </c>
      <c r="AS177" s="10"/>
    </row>
    <row r="178" customFormat="false" ht="12.75" hidden="false" customHeight="true" outlineLevel="0" collapsed="false">
      <c r="A178" s="0" t="n">
        <v>176</v>
      </c>
      <c r="B178" s="36" t="n">
        <f aca="false">AM178</f>
        <v>7.26531792808055</v>
      </c>
      <c r="G178" s="10" t="n">
        <v>52.8</v>
      </c>
      <c r="H178" s="10" t="n">
        <f aca="false">AR178</f>
        <v>9.05307183317372</v>
      </c>
      <c r="AL178" s="0" t="n">
        <v>0.173606496876609</v>
      </c>
      <c r="AM178" s="0" t="n">
        <f aca="false">IF(AW$6=A178,AV$5+AV$6,AL178+AV$5)</f>
        <v>7.26531792808055</v>
      </c>
      <c r="AP178" s="10" t="n">
        <v>52.8</v>
      </c>
      <c r="AQ178" s="0" t="n">
        <v>-9.8786924172554</v>
      </c>
      <c r="AR178" s="10" t="n">
        <f aca="false">AQ178+AV$13+AP178*AV$14</f>
        <v>9.05307183317372</v>
      </c>
      <c r="AS178" s="10"/>
    </row>
    <row r="179" customFormat="false" ht="12.75" hidden="false" customHeight="true" outlineLevel="0" collapsed="false">
      <c r="A179" s="0" t="n">
        <v>177</v>
      </c>
      <c r="B179" s="36" t="n">
        <f aca="false">AM179</f>
        <v>6.77895524067055</v>
      </c>
      <c r="G179" s="10" t="n">
        <v>53.1</v>
      </c>
      <c r="H179" s="10" t="n">
        <f aca="false">AR179</f>
        <v>24.9007181008607</v>
      </c>
      <c r="AL179" s="0" t="n">
        <v>-0.312756190533395</v>
      </c>
      <c r="AM179" s="0" t="n">
        <f aca="false">IF(AW$6=A179,AV$5+AV$6,AL179+AV$5)</f>
        <v>6.77895524067055</v>
      </c>
      <c r="AP179" s="10" t="n">
        <v>53.1</v>
      </c>
      <c r="AQ179" s="0" t="n">
        <v>5.9017415436894</v>
      </c>
      <c r="AR179" s="10" t="n">
        <f aca="false">AQ179+AV$13+AP179*AV$14</f>
        <v>24.9007181008607</v>
      </c>
      <c r="AS179" s="10"/>
    </row>
    <row r="180" customFormat="false" ht="12.75" hidden="false" customHeight="true" outlineLevel="0" collapsed="false">
      <c r="A180" s="0" t="n">
        <v>178</v>
      </c>
      <c r="B180" s="36" t="n">
        <f aca="false">AM180</f>
        <v>6.94996509981282</v>
      </c>
      <c r="G180" s="10" t="n">
        <v>53.4</v>
      </c>
      <c r="H180" s="10" t="n">
        <f aca="false">AR180</f>
        <v>17.7758342737243</v>
      </c>
      <c r="AL180" s="0" t="n">
        <v>-0.141746331391124</v>
      </c>
      <c r="AM180" s="0" t="n">
        <f aca="false">IF(AW$6=A180,AV$5+AV$6,AL180+AV$5)</f>
        <v>6.94996509981282</v>
      </c>
      <c r="AP180" s="10" t="n">
        <v>53.4</v>
      </c>
      <c r="AQ180" s="0" t="n">
        <v>-1.2903545901893</v>
      </c>
      <c r="AR180" s="10" t="n">
        <f aca="false">AQ180+AV$13+AP180*AV$14</f>
        <v>17.7758342737243</v>
      </c>
      <c r="AS180" s="10"/>
    </row>
    <row r="181" customFormat="false" ht="12.75" hidden="false" customHeight="true" outlineLevel="0" collapsed="false">
      <c r="A181" s="0" t="n">
        <v>179</v>
      </c>
      <c r="B181" s="36" t="n">
        <f aca="false">AM181</f>
        <v>7.58650293440441</v>
      </c>
      <c r="G181" s="10" t="n">
        <v>53.7</v>
      </c>
      <c r="H181" s="10" t="n">
        <f aca="false">AR181</f>
        <v>8.54075853270276</v>
      </c>
      <c r="AL181" s="0" t="n">
        <v>0.49479150320047</v>
      </c>
      <c r="AM181" s="0" t="n">
        <f aca="false">IF(AW$6=A181,AV$5+AV$6,AL181+AV$5)</f>
        <v>7.58650293440441</v>
      </c>
      <c r="AP181" s="10" t="n">
        <v>53.7</v>
      </c>
      <c r="AQ181" s="0" t="n">
        <v>-10.592642637953</v>
      </c>
      <c r="AR181" s="10" t="n">
        <f aca="false">AQ181+AV$13+AP181*AV$14</f>
        <v>8.54075853270276</v>
      </c>
      <c r="AS181" s="10"/>
    </row>
    <row r="182" customFormat="false" ht="12.75" hidden="false" customHeight="true" outlineLevel="0" collapsed="false">
      <c r="A182" s="0" t="n">
        <v>180</v>
      </c>
      <c r="B182" s="36" t="n">
        <f aca="false">AM182</f>
        <v>6.99140225296281</v>
      </c>
      <c r="G182" s="10" t="n">
        <v>54</v>
      </c>
      <c r="H182" s="10" t="n">
        <f aca="false">AR182</f>
        <v>19.2675617036648</v>
      </c>
      <c r="AL182" s="0" t="n">
        <v>-0.100309178241131</v>
      </c>
      <c r="AM182" s="0" t="n">
        <f aca="false">IF(AW$6=A182,AV$5+AV$6,AL182+AV$5)</f>
        <v>6.99140225296281</v>
      </c>
      <c r="AP182" s="10" t="n">
        <v>54</v>
      </c>
      <c r="AQ182" s="0" t="n">
        <v>0.0669482262667599</v>
      </c>
      <c r="AR182" s="10" t="n">
        <f aca="false">AQ182+AV$13+AP182*AV$14</f>
        <v>19.2675617036648</v>
      </c>
      <c r="AS182" s="10"/>
    </row>
    <row r="183" customFormat="false" ht="12.75" hidden="false" customHeight="true" outlineLevel="0" collapsed="false">
      <c r="A183" s="0" t="n">
        <v>181</v>
      </c>
      <c r="B183" s="36" t="n">
        <f aca="false">AM183</f>
        <v>7.39978249525386</v>
      </c>
      <c r="G183" s="10" t="n">
        <v>54.3</v>
      </c>
      <c r="H183" s="10" t="n">
        <f aca="false">AR183</f>
        <v>17.793864866028</v>
      </c>
      <c r="AL183" s="0" t="n">
        <v>0.308071064049922</v>
      </c>
      <c r="AM183" s="0" t="n">
        <f aca="false">IF(AW$6=A183,AV$5+AV$6,AL183+AV$5)</f>
        <v>7.39978249525386</v>
      </c>
      <c r="AP183" s="10" t="n">
        <v>54.3</v>
      </c>
      <c r="AQ183" s="0" t="n">
        <v>-1.47396091811222</v>
      </c>
      <c r="AR183" s="10" t="n">
        <f aca="false">AQ183+AV$13+AP183*AV$14</f>
        <v>17.793864866028</v>
      </c>
      <c r="AS183" s="10"/>
    </row>
    <row r="184" customFormat="false" ht="12.75" hidden="false" customHeight="true" outlineLevel="0" collapsed="false">
      <c r="A184" s="0" t="n">
        <v>182</v>
      </c>
      <c r="B184" s="36" t="n">
        <f aca="false">AM184</f>
        <v>7.54484837539881</v>
      </c>
      <c r="G184" s="10" t="n">
        <v>54.6</v>
      </c>
      <c r="H184" s="10" t="n">
        <f aca="false">AR184</f>
        <v>5.98135548021303</v>
      </c>
      <c r="AL184" s="0" t="n">
        <v>0.453136944194863</v>
      </c>
      <c r="AM184" s="0" t="n">
        <f aca="false">IF(AW$6=A184,AV$5+AV$6,AL184+AV$5)</f>
        <v>7.54484837539881</v>
      </c>
      <c r="AP184" s="10" t="n">
        <v>54.6</v>
      </c>
      <c r="AQ184" s="0" t="n">
        <v>-13.3536826106695</v>
      </c>
      <c r="AR184" s="10" t="n">
        <f aca="false">AQ184+AV$13+AP184*AV$14</f>
        <v>5.98135548021303</v>
      </c>
      <c r="AS184" s="10"/>
    </row>
    <row r="185" customFormat="false" ht="12.75" hidden="false" customHeight="true" outlineLevel="0" collapsed="false">
      <c r="A185" s="0" t="n">
        <v>183</v>
      </c>
      <c r="B185" s="36" t="n">
        <f aca="false">AM185</f>
        <v>6.87003876190294</v>
      </c>
      <c r="G185" s="10" t="n">
        <v>54.9</v>
      </c>
      <c r="H185" s="10" t="n">
        <f aca="false">AR185</f>
        <v>17.9430713378983</v>
      </c>
      <c r="AL185" s="0" t="n">
        <v>-0.221672669300999</v>
      </c>
      <c r="AM185" s="0" t="n">
        <f aca="false">IF(AW$6=A185,AV$5+AV$6,AL185+AV$5)</f>
        <v>6.87003876190294</v>
      </c>
      <c r="AP185" s="10" t="n">
        <v>54.9</v>
      </c>
      <c r="AQ185" s="0" t="n">
        <v>-1.45917905972644</v>
      </c>
      <c r="AR185" s="10" t="n">
        <f aca="false">AQ185+AV$13+AP185*AV$14</f>
        <v>17.9430713378983</v>
      </c>
      <c r="AS185" s="10"/>
    </row>
    <row r="186" customFormat="false" ht="12.75" hidden="false" customHeight="true" outlineLevel="0" collapsed="false">
      <c r="A186" s="0" t="n">
        <v>184</v>
      </c>
      <c r="B186" s="36" t="n">
        <f aca="false">AM186</f>
        <v>7.19606450733089</v>
      </c>
      <c r="G186" s="10" t="n">
        <v>55.2</v>
      </c>
      <c r="H186" s="10" t="n">
        <f aca="false">AR186</f>
        <v>14.489784079107</v>
      </c>
      <c r="AL186" s="0" t="n">
        <v>0.104353076126951</v>
      </c>
      <c r="AM186" s="0" t="n">
        <f aca="false">IF(AW$6=A186,AV$5+AV$6,AL186+AV$5)</f>
        <v>7.19606450733089</v>
      </c>
      <c r="AP186" s="10" t="n">
        <v>55.2</v>
      </c>
      <c r="AQ186" s="0" t="n">
        <v>-4.97967862525988</v>
      </c>
      <c r="AR186" s="10" t="n">
        <f aca="false">AQ186+AV$13+AP186*AV$14</f>
        <v>14.489784079107</v>
      </c>
      <c r="AS186" s="10"/>
    </row>
    <row r="187" customFormat="false" ht="12.75" hidden="false" customHeight="true" outlineLevel="0" collapsed="false">
      <c r="A187" s="0" t="n">
        <v>185</v>
      </c>
      <c r="B187" s="36" t="n">
        <f aca="false">AM187</f>
        <v>7.32129397935296</v>
      </c>
      <c r="G187" s="10" t="n">
        <v>55.5</v>
      </c>
      <c r="H187" s="10" t="n">
        <f aca="false">AR187</f>
        <v>7.57971948737912</v>
      </c>
      <c r="AL187" s="0" t="n">
        <v>0.229582548149013</v>
      </c>
      <c r="AM187" s="0" t="n">
        <f aca="false">IF(AW$6=A187,AV$5+AV$6,AL187+AV$5)</f>
        <v>7.32129397935296</v>
      </c>
      <c r="AP187" s="10" t="n">
        <v>55.5</v>
      </c>
      <c r="AQ187" s="0" t="n">
        <v>-11.95695552373</v>
      </c>
      <c r="AR187" s="10" t="n">
        <f aca="false">AQ187+AV$13+AP187*AV$14</f>
        <v>7.57971948737912</v>
      </c>
      <c r="AS187" s="10"/>
    </row>
    <row r="188" customFormat="false" ht="12.75" hidden="false" customHeight="true" outlineLevel="0" collapsed="false">
      <c r="A188" s="0" t="n">
        <v>186</v>
      </c>
      <c r="B188" s="36" t="n">
        <f aca="false">AM188</f>
        <v>6.99837016542762</v>
      </c>
      <c r="G188" s="10" t="n">
        <v>55.8</v>
      </c>
      <c r="H188" s="10" t="n">
        <f aca="false">AR188</f>
        <v>-4.83436160272835</v>
      </c>
      <c r="AL188" s="0" t="n">
        <v>-0.0933412657763211</v>
      </c>
      <c r="AM188" s="0" t="n">
        <f aca="false">IF(AW$6=A188,AV$5+AV$6,AL188+AV$5)</f>
        <v>6.99837016542762</v>
      </c>
      <c r="AP188" s="10" t="n">
        <v>55.8</v>
      </c>
      <c r="AQ188" s="0" t="n">
        <v>-24.4382489205797</v>
      </c>
      <c r="AR188" s="10" t="n">
        <f aca="false">AQ188+AV$13+AP188*AV$14</f>
        <v>-4.83436160272835</v>
      </c>
      <c r="AS188" s="10"/>
    </row>
    <row r="189" customFormat="false" ht="12.75" hidden="false" customHeight="true" outlineLevel="0" collapsed="false">
      <c r="A189" s="0" t="n">
        <v>187</v>
      </c>
      <c r="B189" s="36" t="n">
        <f aca="false">AM189</f>
        <v>6.2213044004316</v>
      </c>
      <c r="G189" s="10" t="n">
        <v>56.1</v>
      </c>
      <c r="H189" s="10" t="n">
        <f aca="false">AR189</f>
        <v>33.009832372575</v>
      </c>
      <c r="AL189" s="0" t="n">
        <v>-0.870407030772347</v>
      </c>
      <c r="AM189" s="0" t="n">
        <f aca="false">IF(AW$6=A189,AV$5+AV$6,AL189+AV$5)</f>
        <v>6.2213044004316</v>
      </c>
      <c r="AP189" s="10" t="n">
        <v>56.1</v>
      </c>
      <c r="AQ189" s="0" t="n">
        <v>13.3387327479814</v>
      </c>
      <c r="AR189" s="10" t="n">
        <f aca="false">AQ189+AV$13+AP189*AV$14</f>
        <v>33.009832372575</v>
      </c>
      <c r="AS189" s="10"/>
    </row>
    <row r="190" customFormat="false" ht="12.75" hidden="false" customHeight="true" outlineLevel="0" collapsed="false">
      <c r="A190" s="0" t="n">
        <v>188</v>
      </c>
      <c r="B190" s="36" t="n">
        <f aca="false">AM190</f>
        <v>7.29838485500737</v>
      </c>
      <c r="G190" s="10" t="n">
        <v>56.4</v>
      </c>
      <c r="H190" s="10" t="n">
        <f aca="false">AR190</f>
        <v>36.9620850681015</v>
      </c>
      <c r="AL190" s="0" t="n">
        <v>0.206673423803426</v>
      </c>
      <c r="AM190" s="0" t="n">
        <f aca="false">IF(AW$6=A190,AV$5+AV$6,AL190+AV$5)</f>
        <v>7.29838485500737</v>
      </c>
      <c r="AP190" s="10" t="n">
        <v>56.4</v>
      </c>
      <c r="AQ190" s="0" t="n">
        <v>17.2237731367657</v>
      </c>
      <c r="AR190" s="10" t="n">
        <f aca="false">AQ190+AV$13+AP190*AV$14</f>
        <v>36.9620850681015</v>
      </c>
      <c r="AS190" s="10"/>
    </row>
    <row r="191" customFormat="false" ht="12.75" hidden="false" customHeight="true" outlineLevel="0" collapsed="false">
      <c r="A191" s="0" t="n">
        <v>189</v>
      </c>
      <c r="B191" s="36" t="n">
        <f aca="false">AM191</f>
        <v>7.30354225087854</v>
      </c>
      <c r="G191" s="10" t="n">
        <v>56.7</v>
      </c>
      <c r="H191" s="10" t="n">
        <f aca="false">AR191</f>
        <v>-9.20139936628563</v>
      </c>
      <c r="AL191" s="0" t="n">
        <v>0.211830819674597</v>
      </c>
      <c r="AM191" s="0" t="n">
        <f aca="false">IF(AW$6=A191,AV$5+AV$6,AL191+AV$5)</f>
        <v>7.30354225087854</v>
      </c>
      <c r="AP191" s="10" t="n">
        <v>56.7</v>
      </c>
      <c r="AQ191" s="0" t="n">
        <v>-29.0069236043637</v>
      </c>
      <c r="AR191" s="10" t="n">
        <f aca="false">AQ191+AV$13+AP191*AV$14</f>
        <v>-9.20139936628563</v>
      </c>
      <c r="AS191" s="10"/>
    </row>
    <row r="192" customFormat="false" ht="12.75" hidden="false" customHeight="true" outlineLevel="0" collapsed="false">
      <c r="A192" s="0" t="n">
        <v>190</v>
      </c>
      <c r="B192" s="36" t="n">
        <f aca="false">AM192</f>
        <v>6.8626790765142</v>
      </c>
      <c r="G192" s="10" t="n">
        <v>57</v>
      </c>
      <c r="H192" s="10" t="n">
        <f aca="false">AR192</f>
        <v>8.03198791438759</v>
      </c>
      <c r="AL192" s="0" t="n">
        <v>-0.229032354689747</v>
      </c>
      <c r="AM192" s="0" t="n">
        <f aca="false">IF(AW$6=A192,AV$5+AV$6,AL192+AV$5)</f>
        <v>6.8626790765142</v>
      </c>
      <c r="AP192" s="10" t="n">
        <v>57</v>
      </c>
      <c r="AQ192" s="0" t="n">
        <v>-11.8407486304327</v>
      </c>
      <c r="AR192" s="10" t="n">
        <f aca="false">AQ192+AV$13+AP192*AV$14</f>
        <v>8.03198791438759</v>
      </c>
      <c r="AS192" s="10"/>
    </row>
    <row r="193" customFormat="false" ht="12.75" hidden="false" customHeight="true" outlineLevel="0" collapsed="false">
      <c r="A193" s="0" t="n">
        <v>191</v>
      </c>
      <c r="B193" s="36" t="n">
        <f aca="false">AM193</f>
        <v>6.77941120837063</v>
      </c>
      <c r="G193" s="10" t="n">
        <v>57.3</v>
      </c>
      <c r="H193" s="10" t="n">
        <f aca="false">AR193</f>
        <v>12.8368844806749</v>
      </c>
      <c r="AL193" s="0" t="n">
        <v>-0.312300222833315</v>
      </c>
      <c r="AM193" s="0" t="n">
        <f aca="false">IF(AW$6=A193,AV$5+AV$6,AL193+AV$5)</f>
        <v>6.77941120837063</v>
      </c>
      <c r="AP193" s="10" t="n">
        <v>57.3</v>
      </c>
      <c r="AQ193" s="0" t="n">
        <v>-7.10306437088761</v>
      </c>
      <c r="AR193" s="10" t="n">
        <f aca="false">AQ193+AV$13+AP193*AV$14</f>
        <v>12.8368844806749</v>
      </c>
      <c r="AS193" s="10"/>
    </row>
    <row r="194" customFormat="false" ht="12.75" hidden="false" customHeight="true" outlineLevel="0" collapsed="false">
      <c r="A194" s="0" t="n">
        <v>192</v>
      </c>
      <c r="B194" s="36" t="n">
        <f aca="false">AM194</f>
        <v>7.26319144422105</v>
      </c>
      <c r="G194" s="10" t="n">
        <v>57.6</v>
      </c>
      <c r="H194" s="10" t="n">
        <f aca="false">AR194</f>
        <v>23.9928427070575</v>
      </c>
      <c r="AL194" s="0" t="n">
        <v>0.171480013017104</v>
      </c>
      <c r="AM194" s="0" t="n">
        <f aca="false">IF(AW$6=A194,AV$5+AV$6,AL194+AV$5)</f>
        <v>7.26319144422105</v>
      </c>
      <c r="AP194" s="10" t="n">
        <v>57.6</v>
      </c>
      <c r="AQ194" s="0" t="n">
        <v>3.98568154875275</v>
      </c>
      <c r="AR194" s="10" t="n">
        <f aca="false">AQ194+AV$13+AP194*AV$14</f>
        <v>23.9928427070575</v>
      </c>
      <c r="AS194" s="10"/>
    </row>
    <row r="195" customFormat="false" ht="12.75" hidden="false" customHeight="true" outlineLevel="0" collapsed="false">
      <c r="A195" s="0" t="n">
        <v>193</v>
      </c>
      <c r="B195" s="36" t="n">
        <f aca="false">AM195</f>
        <v>6.62700626175683</v>
      </c>
      <c r="G195" s="10" t="n">
        <v>57.9</v>
      </c>
      <c r="H195" s="10" t="n">
        <f aca="false">AR195</f>
        <v>30.7917854356529</v>
      </c>
      <c r="AL195" s="0" t="n">
        <v>-0.464705169447115</v>
      </c>
      <c r="AM195" s="0" t="n">
        <f aca="false">IF(AW$6=A195,AV$5+AV$6,AL195+AV$5)</f>
        <v>6.62700626175683</v>
      </c>
      <c r="AP195" s="10" t="n">
        <v>57.9</v>
      </c>
      <c r="AQ195" s="0" t="n">
        <v>10.717411970606</v>
      </c>
      <c r="AR195" s="10" t="n">
        <f aca="false">AQ195+AV$13+AP195*AV$14</f>
        <v>30.7917854356529</v>
      </c>
      <c r="AS195" s="10"/>
    </row>
    <row r="196" customFormat="false" ht="12.75" hidden="false" customHeight="true" outlineLevel="0" collapsed="false">
      <c r="A196" s="0" t="n">
        <v>194</v>
      </c>
      <c r="B196" s="36" t="n">
        <f aca="false">AM196</f>
        <v>7.07708819191063</v>
      </c>
      <c r="G196" s="10" t="n">
        <v>58.2</v>
      </c>
      <c r="H196" s="10" t="n">
        <f aca="false">AR196</f>
        <v>13.6889487350684</v>
      </c>
      <c r="AL196" s="0" t="n">
        <v>-0.0146232392933078</v>
      </c>
      <c r="AM196" s="0" t="n">
        <f aca="false">IF(AW$6=A196,AV$5+AV$6,AL196+AV$5)</f>
        <v>7.07708819191063</v>
      </c>
      <c r="AP196" s="10" t="n">
        <v>58.2</v>
      </c>
      <c r="AQ196" s="0" t="n">
        <v>-6.45263703672076</v>
      </c>
      <c r="AR196" s="10" t="n">
        <f aca="false">AQ196+AV$13+AP196*AV$14</f>
        <v>13.6889487350684</v>
      </c>
      <c r="AS196" s="10"/>
    </row>
    <row r="197" customFormat="false" ht="12.75" hidden="false" customHeight="true" outlineLevel="0" collapsed="false">
      <c r="A197" s="0" t="n">
        <v>195</v>
      </c>
      <c r="B197" s="36" t="n">
        <f aca="false">AM197</f>
        <v>6.60597230802032</v>
      </c>
      <c r="G197" s="10" t="n">
        <v>58.5</v>
      </c>
      <c r="H197" s="10" t="n">
        <f aca="false">AR197</f>
        <v>16.328090732799</v>
      </c>
      <c r="AL197" s="0" t="n">
        <v>-0.485739123183621</v>
      </c>
      <c r="AM197" s="0" t="n">
        <f aca="false">IF(AW$6=A197,AV$5+AV$6,AL197+AV$5)</f>
        <v>6.60597230802032</v>
      </c>
      <c r="AP197" s="10" t="n">
        <v>58.5</v>
      </c>
      <c r="AQ197" s="0" t="n">
        <v>-3.88070734573243</v>
      </c>
      <c r="AR197" s="10" t="n">
        <f aca="false">AQ197+AV$13+AP197*AV$14</f>
        <v>16.328090732799</v>
      </c>
      <c r="AS197" s="10"/>
    </row>
    <row r="198" customFormat="false" ht="12.75" hidden="false" customHeight="true" outlineLevel="0" collapsed="false">
      <c r="A198" s="0" t="n">
        <v>196</v>
      </c>
      <c r="B198" s="36" t="n">
        <f aca="false">AM198</f>
        <v>6.74361852436844</v>
      </c>
      <c r="G198" s="10" t="n">
        <v>58.8</v>
      </c>
      <c r="H198" s="10" t="n">
        <f aca="false">AR198</f>
        <v>16.9059233844498</v>
      </c>
      <c r="AL198" s="0" t="n">
        <v>-0.348092906835501</v>
      </c>
      <c r="AM198" s="0" t="n">
        <f aca="false">IF(AW$6=A198,AV$5+AV$6,AL198+AV$5)</f>
        <v>6.74361852436844</v>
      </c>
      <c r="AP198" s="10" t="n">
        <v>58.8</v>
      </c>
      <c r="AQ198" s="0" t="n">
        <v>-3.37008700082383</v>
      </c>
      <c r="AR198" s="10" t="n">
        <f aca="false">AQ198+AV$13+AP198*AV$14</f>
        <v>16.9059233844498</v>
      </c>
      <c r="AS198" s="10"/>
    </row>
    <row r="199" customFormat="false" ht="12.75" hidden="false" customHeight="true" outlineLevel="0" collapsed="false">
      <c r="A199" s="0" t="n">
        <v>197</v>
      </c>
      <c r="B199" s="36" t="n">
        <f aca="false">AM199</f>
        <v>7.41253357639565</v>
      </c>
      <c r="G199" s="10" t="n">
        <v>59.1</v>
      </c>
      <c r="H199" s="10" t="n">
        <f aca="false">AR199</f>
        <v>23.2673898367679</v>
      </c>
      <c r="AL199" s="0" t="n">
        <v>0.320822145191702</v>
      </c>
      <c r="AM199" s="0" t="n">
        <f aca="false">IF(AW$6=A199,AV$5+AV$6,AL199+AV$5)</f>
        <v>7.41253357639565</v>
      </c>
      <c r="AP199" s="10" t="n">
        <v>59.1</v>
      </c>
      <c r="AQ199" s="0" t="n">
        <v>2.92416714475203</v>
      </c>
      <c r="AR199" s="10" t="n">
        <f aca="false">AQ199+AV$13+AP199*AV$14</f>
        <v>23.2673898367679</v>
      </c>
      <c r="AS199" s="10"/>
    </row>
    <row r="200" customFormat="false" ht="12.75" hidden="false" customHeight="true" outlineLevel="0" collapsed="false">
      <c r="A200" s="0" t="n">
        <v>198</v>
      </c>
      <c r="B200" s="36" t="n">
        <f aca="false">AM200</f>
        <v>7.29242209609713</v>
      </c>
      <c r="G200" s="10" t="n">
        <v>59.4</v>
      </c>
      <c r="H200" s="10" t="n">
        <f aca="false">AR200</f>
        <v>31.8183843476508</v>
      </c>
      <c r="AL200" s="0" t="n">
        <v>0.200710664893188</v>
      </c>
      <c r="AM200" s="0" t="n">
        <f aca="false">IF(AW$6=A200,AV$5+AV$6,AL200+AV$5)</f>
        <v>7.29242209609713</v>
      </c>
      <c r="AP200" s="10" t="n">
        <v>59.4</v>
      </c>
      <c r="AQ200" s="0" t="n">
        <v>11.4079493488927</v>
      </c>
      <c r="AR200" s="10" t="n">
        <f aca="false">AQ200+AV$13+AP200*AV$14</f>
        <v>31.8183843476508</v>
      </c>
      <c r="AS200" s="10"/>
    </row>
    <row r="201" customFormat="false" ht="12.75" hidden="false" customHeight="true" outlineLevel="0" collapsed="false">
      <c r="A201" s="0" t="n">
        <v>199</v>
      </c>
      <c r="B201" s="36" t="n">
        <f aca="false">AM201</f>
        <v>7.34026425565509</v>
      </c>
      <c r="G201" s="10" t="n">
        <v>59.7</v>
      </c>
      <c r="H201" s="10" t="n">
        <f aca="false">AR201</f>
        <v>30.353254482069</v>
      </c>
      <c r="AL201" s="0" t="n">
        <v>0.248552824451143</v>
      </c>
      <c r="AM201" s="0" t="n">
        <f aca="false">IF(AW$6=A201,AV$5+AV$6,AL201+AV$5)</f>
        <v>7.34026425565509</v>
      </c>
      <c r="AP201" s="10" t="n">
        <v>59.7</v>
      </c>
      <c r="AQ201" s="0" t="n">
        <v>9.87560717656871</v>
      </c>
      <c r="AR201" s="10" t="n">
        <f aca="false">AQ201+AV$13+AP201*AV$14</f>
        <v>30.353254482069</v>
      </c>
      <c r="AS201" s="10"/>
    </row>
    <row r="202" customFormat="false" ht="12.75" hidden="false" customHeight="true" outlineLevel="0" collapsed="false">
      <c r="A202" s="0" t="n">
        <v>200</v>
      </c>
      <c r="B202" s="36" t="n">
        <f aca="false">AM202</f>
        <v>6.92221288069973</v>
      </c>
      <c r="G202" s="10" t="n">
        <v>60</v>
      </c>
      <c r="H202" s="10" t="n">
        <f aca="false">AR202</f>
        <v>21.4657418550526</v>
      </c>
      <c r="AL202" s="0" t="n">
        <v>-0.169498550504213</v>
      </c>
      <c r="AM202" s="0" t="n">
        <f aca="false">IF(AW$6=A202,AV$5+AV$6,AL202+AV$5)</f>
        <v>6.92221288069973</v>
      </c>
      <c r="AP202" s="10" t="n">
        <v>60</v>
      </c>
      <c r="AQ202" s="0" t="n">
        <v>0.92088224281008</v>
      </c>
      <c r="AR202" s="10" t="n">
        <f aca="false">AQ202+AV$13+AP202*AV$14</f>
        <v>21.4657418550526</v>
      </c>
      <c r="AS202" s="10"/>
    </row>
    <row r="203" customFormat="false" ht="12.75" hidden="false" customHeight="true" outlineLevel="0" collapsed="false">
      <c r="A203" s="0" t="n">
        <v>201</v>
      </c>
      <c r="B203" s="36" t="n">
        <f aca="false">AM203</f>
        <v>7.24099940859259</v>
      </c>
      <c r="G203" s="10" t="n">
        <v>60.3</v>
      </c>
      <c r="H203" s="10" t="n">
        <f aca="false">AR203</f>
        <v>25.825598957914</v>
      </c>
      <c r="AL203" s="0" t="n">
        <v>0.149287977388646</v>
      </c>
      <c r="AM203" s="0" t="n">
        <f aca="false">IF(AW$7=A203,AV$5+AV$7,AL203+AV$5)</f>
        <v>7.24099940859259</v>
      </c>
      <c r="AP203" s="10" t="n">
        <v>60.3</v>
      </c>
      <c r="AQ203" s="0" t="n">
        <v>5.21352703892927</v>
      </c>
      <c r="AR203" s="10" t="n">
        <f aca="false">AQ203+AV$13+AP203*AV$14</f>
        <v>25.825598957914</v>
      </c>
      <c r="AS203" s="10"/>
    </row>
    <row r="204" customFormat="false" ht="12.75" hidden="false" customHeight="true" outlineLevel="0" collapsed="false">
      <c r="A204" s="0" t="n">
        <v>202</v>
      </c>
      <c r="B204" s="36" t="n">
        <f aca="false">AM204</f>
        <v>7.27783290686531</v>
      </c>
      <c r="G204" s="10" t="n">
        <v>60.6</v>
      </c>
      <c r="H204" s="10" t="n">
        <f aca="false">AR204</f>
        <v>29.4514429115106</v>
      </c>
      <c r="AL204" s="0" t="n">
        <v>0.186121475661369</v>
      </c>
      <c r="AM204" s="0" t="n">
        <f aca="false">IF(AW$7=A204,AV$5+AV$7,AL204+AV$5)</f>
        <v>7.27783290686531</v>
      </c>
      <c r="AP204" s="10" t="n">
        <v>60.6</v>
      </c>
      <c r="AQ204" s="0" t="n">
        <v>8.77215868578361</v>
      </c>
      <c r="AR204" s="10" t="n">
        <f aca="false">AQ204+AV$13+AP204*AV$14</f>
        <v>29.4514429115106</v>
      </c>
      <c r="AS204" s="10"/>
    </row>
    <row r="205" customFormat="false" ht="12.75" hidden="false" customHeight="true" outlineLevel="0" collapsed="false">
      <c r="A205" s="0" t="n">
        <v>203</v>
      </c>
      <c r="B205" s="36" t="n">
        <f aca="false">AM205</f>
        <v>7.05242301140305</v>
      </c>
      <c r="G205" s="10" t="n">
        <v>60.9</v>
      </c>
      <c r="H205" s="10" t="n">
        <f aca="false">AR205</f>
        <v>22.1589332376056</v>
      </c>
      <c r="AL205" s="0" t="n">
        <v>-0.0392884198008899</v>
      </c>
      <c r="AM205" s="0" t="n">
        <f aca="false">IF(AW$7=A205,AV$5+AV$7,AL205+AV$5)</f>
        <v>7.05242301140305</v>
      </c>
      <c r="AP205" s="10" t="n">
        <v>60.9</v>
      </c>
      <c r="AQ205" s="0" t="n">
        <v>1.41243670513642</v>
      </c>
      <c r="AR205" s="10" t="n">
        <f aca="false">AQ205+AV$13+AP205*AV$14</f>
        <v>22.1589332376056</v>
      </c>
      <c r="AS205" s="10"/>
    </row>
    <row r="206" customFormat="false" ht="12.75" hidden="false" customHeight="true" outlineLevel="0" collapsed="false">
      <c r="A206" s="0" t="n">
        <v>204</v>
      </c>
      <c r="B206" s="36" t="n">
        <f aca="false">AM206</f>
        <v>7.16290351346483</v>
      </c>
      <c r="G206" s="10" t="n">
        <v>61.2</v>
      </c>
      <c r="H206" s="10" t="n">
        <f aca="false">AR206</f>
        <v>33.450656499916</v>
      </c>
      <c r="AL206" s="0" t="n">
        <v>0.0711920822608901</v>
      </c>
      <c r="AM206" s="0" t="n">
        <f aca="false">IF(AW$7=A206,AV$5+AV$7,AL206+AV$5)</f>
        <v>7.16290351346483</v>
      </c>
      <c r="AP206" s="10" t="n">
        <v>61.2</v>
      </c>
      <c r="AQ206" s="0" t="n">
        <v>12.6369476607046</v>
      </c>
      <c r="AR206" s="10" t="n">
        <f aca="false">AQ206+AV$13+AP206*AV$14</f>
        <v>33.450656499916</v>
      </c>
      <c r="AS206" s="10"/>
    </row>
    <row r="207" customFormat="false" ht="12.75" hidden="false" customHeight="true" outlineLevel="0" collapsed="false">
      <c r="A207" s="0" t="n">
        <v>205</v>
      </c>
      <c r="B207" s="36" t="n">
        <f aca="false">AM207</f>
        <v>6.69134033224246</v>
      </c>
      <c r="G207" s="10" t="n">
        <v>61.5</v>
      </c>
      <c r="H207" s="10" t="n">
        <f aca="false">AR207</f>
        <v>21.1617383453394</v>
      </c>
      <c r="AL207" s="0" t="n">
        <v>-0.400371098961486</v>
      </c>
      <c r="AM207" s="0" t="n">
        <f aca="false">IF(AW$7=A207,AV$5+AV$7,AL207+AV$5)</f>
        <v>6.69134033224246</v>
      </c>
      <c r="AP207" s="10" t="n">
        <v>61.5</v>
      </c>
      <c r="AQ207" s="0" t="n">
        <v>0.280817199385715</v>
      </c>
      <c r="AR207" s="10" t="n">
        <f aca="false">AQ207+AV$13+AP207*AV$14</f>
        <v>21.1617383453394</v>
      </c>
      <c r="AS207" s="10"/>
    </row>
    <row r="208" customFormat="false" ht="12.75" hidden="false" customHeight="true" outlineLevel="0" collapsed="false">
      <c r="A208" s="0" t="n">
        <v>206</v>
      </c>
      <c r="B208" s="36" t="n">
        <f aca="false">AM208</f>
        <v>7.39552189887596</v>
      </c>
      <c r="G208" s="10" t="n">
        <v>61.8</v>
      </c>
      <c r="H208" s="10" t="n">
        <f aca="false">AR208</f>
        <v>28.8555976038577</v>
      </c>
      <c r="AL208" s="0" t="n">
        <v>0.303810467672022</v>
      </c>
      <c r="AM208" s="0" t="n">
        <f aca="false">IF(AW$7=A208,AV$5+AV$7,AL208+AV$5)</f>
        <v>7.39552189887596</v>
      </c>
      <c r="AP208" s="10" t="n">
        <v>61.8</v>
      </c>
      <c r="AQ208" s="0" t="n">
        <v>7.90746415116182</v>
      </c>
      <c r="AR208" s="10" t="n">
        <f aca="false">AQ208+AV$13+AP208*AV$14</f>
        <v>28.8555976038577</v>
      </c>
      <c r="AS208" s="10"/>
    </row>
    <row r="209" customFormat="false" ht="12.75" hidden="false" customHeight="true" outlineLevel="0" collapsed="false">
      <c r="A209" s="0" t="n">
        <v>207</v>
      </c>
      <c r="B209" s="36" t="n">
        <f aca="false">AM209</f>
        <v>7.15157827575954</v>
      </c>
      <c r="G209" s="10" t="n">
        <v>62.1</v>
      </c>
      <c r="H209" s="10" t="n">
        <f aca="false">AR209</f>
        <v>6.79146972832846</v>
      </c>
      <c r="AL209" s="0" t="n">
        <v>0.0598668445556022</v>
      </c>
      <c r="AM209" s="0" t="n">
        <f aca="false">IF(AW$7=A209,AV$5+AV$7,AL209+AV$5)</f>
        <v>7.15157827575954</v>
      </c>
      <c r="AP209" s="10" t="n">
        <v>62.1</v>
      </c>
      <c r="AQ209" s="0" t="n">
        <v>-14.2238760311097</v>
      </c>
      <c r="AR209" s="10" t="n">
        <f aca="false">AQ209+AV$13+AP209*AV$14</f>
        <v>6.79146972832846</v>
      </c>
      <c r="AS209" s="10"/>
    </row>
    <row r="210" customFormat="false" ht="12.75" hidden="false" customHeight="true" outlineLevel="0" collapsed="false">
      <c r="A210" s="0" t="n">
        <v>208</v>
      </c>
      <c r="B210" s="36" t="n">
        <f aca="false">AM210</f>
        <v>7.80919774816315</v>
      </c>
      <c r="G210" s="10" t="n">
        <v>62.4</v>
      </c>
      <c r="H210" s="10" t="n">
        <f aca="false">AR210</f>
        <v>9.89472844476141</v>
      </c>
      <c r="AL210" s="0" t="n">
        <v>0.717486316959205</v>
      </c>
      <c r="AM210" s="0" t="n">
        <f aca="false">IF(AW$7=A210,AV$5+AV$7,AL210+AV$5)</f>
        <v>7.80919774816315</v>
      </c>
      <c r="AP210" s="10" t="n">
        <v>62.4</v>
      </c>
      <c r="AQ210" s="0" t="n">
        <v>-11.1878296214189</v>
      </c>
      <c r="AR210" s="10" t="n">
        <f aca="false">AQ210+AV$13+AP210*AV$14</f>
        <v>9.89472844476141</v>
      </c>
      <c r="AS210" s="10"/>
    </row>
    <row r="211" customFormat="false" ht="12.75" hidden="false" customHeight="true" outlineLevel="0" collapsed="false">
      <c r="A211" s="0" t="n">
        <v>209</v>
      </c>
      <c r="B211" s="36" t="n">
        <f aca="false">AM211</f>
        <v>7.00164725182621</v>
      </c>
      <c r="G211" s="10" t="n">
        <v>62.7</v>
      </c>
      <c r="H211" s="10" t="n">
        <f aca="false">AR211</f>
        <v>49.6273915490795</v>
      </c>
      <c r="AL211" s="0" t="n">
        <v>-0.0900641793777352</v>
      </c>
      <c r="AM211" s="0" t="n">
        <f aca="false">IF(AW$7=A211,AV$5+AV$7,AL211+AV$5)</f>
        <v>7.00164725182621</v>
      </c>
      <c r="AP211" s="10" t="n">
        <v>62.7</v>
      </c>
      <c r="AQ211" s="0" t="n">
        <v>28.4776211761569</v>
      </c>
      <c r="AR211" s="10" t="n">
        <f aca="false">AQ211+AV$13+AP211*AV$14</f>
        <v>49.6273915490795</v>
      </c>
      <c r="AS211" s="10"/>
    </row>
    <row r="212" customFormat="false" ht="12.75" hidden="false" customHeight="true" outlineLevel="0" collapsed="false">
      <c r="A212" s="0" t="n">
        <v>210</v>
      </c>
      <c r="B212" s="36" t="n">
        <f aca="false">AM212</f>
        <v>7.15805277625023</v>
      </c>
      <c r="G212" s="10" t="n">
        <v>63</v>
      </c>
      <c r="H212" s="10" t="n">
        <f aca="false">AR212</f>
        <v>11.5871985869981</v>
      </c>
      <c r="AL212" s="0" t="n">
        <v>0.0663413450462874</v>
      </c>
      <c r="AM212" s="0" t="n">
        <f aca="false">IF(AW$7=A212,AV$5+AV$7,AL212+AV$5)</f>
        <v>7.15805277625023</v>
      </c>
      <c r="AP212" s="10" t="n">
        <v>63</v>
      </c>
      <c r="AQ212" s="0" t="n">
        <v>-9.62978409266671</v>
      </c>
      <c r="AR212" s="10" t="n">
        <f aca="false">AQ212+AV$13+AP212*AV$14</f>
        <v>11.5871985869981</v>
      </c>
      <c r="AS212" s="10"/>
    </row>
    <row r="213" customFormat="false" ht="12.75" hidden="false" customHeight="true" outlineLevel="0" collapsed="false">
      <c r="A213" s="0" t="n">
        <v>211</v>
      </c>
      <c r="B213" s="36" t="n">
        <f aca="false">AM213</f>
        <v>6.87142613660767</v>
      </c>
      <c r="G213" s="10" t="n">
        <v>63.3</v>
      </c>
      <c r="H213" s="10" t="n">
        <f aca="false">AR213</f>
        <v>25.1008227534225</v>
      </c>
      <c r="AL213" s="0" t="n">
        <v>-0.22028529459627</v>
      </c>
      <c r="AM213" s="0" t="n">
        <f aca="false">IF(AW$7=A213,AV$5+AV$7,AL213+AV$5)</f>
        <v>6.87142613660767</v>
      </c>
      <c r="AP213" s="10" t="n">
        <v>63.3</v>
      </c>
      <c r="AQ213" s="0" t="n">
        <v>3.81662776701546</v>
      </c>
      <c r="AR213" s="10" t="n">
        <f aca="false">AQ213+AV$13+AP213*AV$14</f>
        <v>25.1008227534225</v>
      </c>
      <c r="AS213" s="10"/>
    </row>
    <row r="214" customFormat="false" ht="12.75" hidden="false" customHeight="true" outlineLevel="0" collapsed="false">
      <c r="A214" s="0" t="n">
        <v>212</v>
      </c>
      <c r="B214" s="36" t="n">
        <f aca="false">AM214</f>
        <v>6.56295601389896</v>
      </c>
      <c r="G214" s="10" t="n">
        <v>63.6</v>
      </c>
      <c r="H214" s="10" t="n">
        <f aca="false">AR214</f>
        <v>9.19641544904809</v>
      </c>
      <c r="AL214" s="0" t="n">
        <v>-0.528755417304983</v>
      </c>
      <c r="AM214" s="0" t="n">
        <f aca="false">IF(AW$7=A214,AV$5+AV$7,AL214+AV$5)</f>
        <v>6.56295601389896</v>
      </c>
      <c r="AP214" s="10" t="n">
        <v>63.6</v>
      </c>
      <c r="AQ214" s="0" t="n">
        <v>-12.1549918441012</v>
      </c>
      <c r="AR214" s="10" t="n">
        <f aca="false">AQ214+AV$13+AP214*AV$14</f>
        <v>9.19641544904809</v>
      </c>
      <c r="AS214" s="10"/>
    </row>
    <row r="215" customFormat="false" ht="12.75" hidden="false" customHeight="true" outlineLevel="0" collapsed="false">
      <c r="A215" s="0" t="n">
        <v>213</v>
      </c>
      <c r="B215" s="36" t="n">
        <f aca="false">AM215</f>
        <v>7.40353935378357</v>
      </c>
      <c r="G215" s="10" t="n">
        <v>63.9</v>
      </c>
      <c r="H215" s="10" t="n">
        <f aca="false">AR215</f>
        <v>4.22519038936996</v>
      </c>
      <c r="AL215" s="0" t="n">
        <v>0.311827922579624</v>
      </c>
      <c r="AM215" s="0" t="n">
        <f aca="false">IF(AW$7=A215,AV$5+AV$7,AL215+AV$5)</f>
        <v>7.40353935378357</v>
      </c>
      <c r="AP215" s="10" t="n">
        <v>63.9</v>
      </c>
      <c r="AQ215" s="0" t="n">
        <v>-17.1934292105215</v>
      </c>
      <c r="AR215" s="10" t="n">
        <f aca="false">AQ215+AV$13+AP215*AV$14</f>
        <v>4.22519038936996</v>
      </c>
      <c r="AS215" s="10"/>
    </row>
    <row r="216" customFormat="false" ht="12.75" hidden="false" customHeight="true" outlineLevel="0" collapsed="false">
      <c r="A216" s="0" t="n">
        <v>214</v>
      </c>
      <c r="B216" s="36" t="n">
        <f aca="false">AM216</f>
        <v>7.45429885710969</v>
      </c>
      <c r="G216" s="10" t="n">
        <v>64.2</v>
      </c>
      <c r="H216" s="10" t="n">
        <f aca="false">AR216</f>
        <v>0.994740143321737</v>
      </c>
      <c r="AL216" s="0" t="n">
        <v>0.362587425905752</v>
      </c>
      <c r="AM216" s="0" t="n">
        <f aca="false">IF(AW$7=A216,AV$5+AV$7,AL216+AV$5)</f>
        <v>7.45429885710969</v>
      </c>
      <c r="AP216" s="10" t="n">
        <v>64.2</v>
      </c>
      <c r="AQ216" s="0" t="n">
        <v>-20.491091763312</v>
      </c>
      <c r="AR216" s="10" t="n">
        <f aca="false">AQ216+AV$13+AP216*AV$14</f>
        <v>0.994740143321737</v>
      </c>
      <c r="AS216" s="10"/>
    </row>
    <row r="217" customFormat="false" ht="12.75" hidden="false" customHeight="true" outlineLevel="0" collapsed="false">
      <c r="A217" s="0" t="n">
        <v>215</v>
      </c>
      <c r="B217" s="36" t="n">
        <f aca="false">AM217</f>
        <v>7.35418582603942</v>
      </c>
      <c r="G217" s="10" t="n">
        <v>64.5</v>
      </c>
      <c r="H217" s="10" t="n">
        <f aca="false">AR217</f>
        <v>6.37905370679516</v>
      </c>
      <c r="AL217" s="0" t="n">
        <v>0.262474394835473</v>
      </c>
      <c r="AM217" s="0" t="n">
        <f aca="false">IF(AW$7=A217,AV$5+AV$7,AL217+AV$5)</f>
        <v>7.35418582603942</v>
      </c>
      <c r="AP217" s="10" t="n">
        <v>64.5</v>
      </c>
      <c r="AQ217" s="0" t="n">
        <v>-15.1739905065808</v>
      </c>
      <c r="AR217" s="10" t="n">
        <f aca="false">AQ217+AV$13+AP217*AV$14</f>
        <v>6.37905370679516</v>
      </c>
      <c r="AS217" s="10"/>
    </row>
    <row r="218" customFormat="false" ht="12.75" hidden="false" customHeight="true" outlineLevel="0" collapsed="false">
      <c r="A218" s="0" t="n">
        <v>216</v>
      </c>
      <c r="B218" s="36" t="n">
        <f aca="false">AM218</f>
        <v>7.02859821083388</v>
      </c>
      <c r="G218" s="10" t="n">
        <v>64.8</v>
      </c>
      <c r="H218" s="10" t="n">
        <f aca="false">AR218</f>
        <v>31.6960028814635</v>
      </c>
      <c r="AL218" s="0" t="n">
        <v>-0.0631132203700611</v>
      </c>
      <c r="AM218" s="0" t="n">
        <f aca="false">IF(AW$7=A218,AV$5+AV$7,AL218+AV$5)</f>
        <v>7.02859821083388</v>
      </c>
      <c r="AP218" s="10" t="n">
        <v>64.8</v>
      </c>
      <c r="AQ218" s="0" t="n">
        <v>10.0757463613454</v>
      </c>
      <c r="AR218" s="10" t="n">
        <f aca="false">AQ218+AV$13+AP218*AV$14</f>
        <v>31.6960028814635</v>
      </c>
      <c r="AS218" s="10"/>
    </row>
    <row r="219" customFormat="false" ht="12.75" hidden="false" customHeight="true" outlineLevel="0" collapsed="false">
      <c r="A219" s="0" t="n">
        <v>217</v>
      </c>
      <c r="B219" s="36" t="n">
        <f aca="false">AM219</f>
        <v>7.27564589774211</v>
      </c>
      <c r="G219" s="10" t="n">
        <v>65.1</v>
      </c>
      <c r="H219" s="10" t="n">
        <f aca="false">AR219</f>
        <v>26.7675287584689</v>
      </c>
      <c r="AL219" s="0" t="n">
        <v>0.183934466538171</v>
      </c>
      <c r="AM219" s="0" t="n">
        <f aca="false">IF(AW$7=A219,AV$5+AV$7,AL219+AV$5)</f>
        <v>7.27564589774211</v>
      </c>
      <c r="AP219" s="10" t="n">
        <v>65.1</v>
      </c>
      <c r="AQ219" s="0" t="n">
        <v>5.0800599316085</v>
      </c>
      <c r="AR219" s="10" t="n">
        <f aca="false">AQ219+AV$13+AP219*AV$14</f>
        <v>26.7675287584689</v>
      </c>
      <c r="AS219" s="10"/>
    </row>
    <row r="220" customFormat="false" ht="12.75" hidden="false" customHeight="true" outlineLevel="0" collapsed="false">
      <c r="A220" s="0" t="n">
        <v>218</v>
      </c>
      <c r="B220" s="36" t="n">
        <f aca="false">AM220</f>
        <v>6.25109562178373</v>
      </c>
      <c r="G220" s="10" t="n">
        <v>65.4</v>
      </c>
      <c r="H220" s="10" t="n">
        <f aca="false">AR220</f>
        <v>14.1090243247658</v>
      </c>
      <c r="AL220" s="0" t="n">
        <v>-0.840615809420213</v>
      </c>
      <c r="AM220" s="0" t="n">
        <f aca="false">IF(AW$7=A220,AV$5+AV$7,AL220+AV$5)</f>
        <v>6.25109562178373</v>
      </c>
      <c r="AP220" s="10" t="n">
        <v>65.4</v>
      </c>
      <c r="AQ220" s="0" t="n">
        <v>-7.64565680883684</v>
      </c>
      <c r="AR220" s="10" t="n">
        <f aca="false">AQ220+AV$13+AP220*AV$14</f>
        <v>14.1090243247658</v>
      </c>
      <c r="AS220" s="10"/>
    </row>
    <row r="221" customFormat="false" ht="12.75" hidden="false" customHeight="true" outlineLevel="0" collapsed="false">
      <c r="A221" s="0" t="n">
        <v>219</v>
      </c>
      <c r="B221" s="36" t="n">
        <f aca="false">AM221</f>
        <v>6.80970807521522</v>
      </c>
      <c r="G221" s="10" t="n">
        <v>65.7</v>
      </c>
      <c r="H221" s="10" t="n">
        <f aca="false">AR221</f>
        <v>27.6179565420897</v>
      </c>
      <c r="AL221" s="0" t="n">
        <v>-0.282003355988726</v>
      </c>
      <c r="AM221" s="0" t="n">
        <f aca="false">IF(AW$7=A221,AV$5+AV$7,AL221+AV$5)</f>
        <v>6.80970807521522</v>
      </c>
      <c r="AP221" s="10" t="n">
        <v>65.7</v>
      </c>
      <c r="AQ221" s="0" t="n">
        <v>5.79606310174491</v>
      </c>
      <c r="AR221" s="10" t="n">
        <f aca="false">AQ221+AV$13+AP221*AV$14</f>
        <v>27.6179565420897</v>
      </c>
      <c r="AS221" s="10"/>
    </row>
    <row r="222" customFormat="false" ht="12.75" hidden="false" customHeight="true" outlineLevel="0" collapsed="false">
      <c r="A222" s="0" t="n">
        <v>220</v>
      </c>
      <c r="B222" s="36" t="n">
        <f aca="false">AM222</f>
        <v>7.55172157600418</v>
      </c>
      <c r="G222" s="10" t="n">
        <v>66</v>
      </c>
      <c r="H222" s="10" t="n">
        <f aca="false">AR222</f>
        <v>25.1046554993646</v>
      </c>
      <c r="AL222" s="0" t="n">
        <v>0.460010144800242</v>
      </c>
      <c r="AM222" s="0" t="n">
        <f aca="false">IF(AW$7=A222,AV$5+AV$7,AL222+AV$5)</f>
        <v>7.55172157600418</v>
      </c>
      <c r="AP222" s="10" t="n">
        <v>66</v>
      </c>
      <c r="AQ222" s="0" t="n">
        <v>3.21554975227756</v>
      </c>
      <c r="AR222" s="10" t="n">
        <f aca="false">AQ222+AV$13+AP222*AV$14</f>
        <v>25.1046554993646</v>
      </c>
      <c r="AS222" s="10"/>
    </row>
    <row r="223" customFormat="false" ht="12.75" hidden="false" customHeight="true" outlineLevel="0" collapsed="false">
      <c r="A223" s="0" t="n">
        <v>221</v>
      </c>
      <c r="B223" s="36" t="n">
        <f aca="false">AM223</f>
        <v>5.82889122337296</v>
      </c>
      <c r="G223" s="10" t="n">
        <v>66.3</v>
      </c>
      <c r="H223" s="10" t="n">
        <f aca="false">AR223</f>
        <v>3.31058919371497</v>
      </c>
      <c r="AL223" s="0" t="n">
        <v>-1.26282020783099</v>
      </c>
      <c r="AM223" s="0" t="n">
        <f aca="false">IF(AW$7=A223,AV$5+AV$7,AL223+AV$5)</f>
        <v>5.82889122337296</v>
      </c>
      <c r="AP223" s="10" t="n">
        <v>66.3</v>
      </c>
      <c r="AQ223" s="0" t="n">
        <v>-18.6457288601143</v>
      </c>
      <c r="AR223" s="10" t="n">
        <f aca="false">AQ223+AV$13+AP223*AV$14</f>
        <v>3.31058919371497</v>
      </c>
      <c r="AS223" s="10"/>
    </row>
    <row r="224" customFormat="false" ht="12.75" hidden="false" customHeight="true" outlineLevel="0" collapsed="false">
      <c r="A224" s="0" t="n">
        <v>222</v>
      </c>
      <c r="B224" s="36" t="n">
        <f aca="false">AM224</f>
        <v>7.08212862710258</v>
      </c>
      <c r="G224" s="10" t="n">
        <v>66.6</v>
      </c>
      <c r="H224" s="10" t="n">
        <f aca="false">AR224</f>
        <v>25.0315963219164</v>
      </c>
      <c r="AL224" s="0" t="n">
        <v>-0.00958280410135904</v>
      </c>
      <c r="AM224" s="0" t="n">
        <f aca="false">IF(AW$7=A224,AV$5+AV$7,AL224+AV$5)</f>
        <v>7.08212862710258</v>
      </c>
      <c r="AP224" s="10" t="n">
        <v>66.6</v>
      </c>
      <c r="AQ224" s="0" t="n">
        <v>3.00806596134492</v>
      </c>
      <c r="AR224" s="10" t="n">
        <f aca="false">AQ224+AV$13+AP224*AV$14</f>
        <v>25.0315963219164</v>
      </c>
      <c r="AS224" s="10"/>
    </row>
    <row r="225" customFormat="false" ht="12.75" hidden="false" customHeight="true" outlineLevel="0" collapsed="false">
      <c r="A225" s="0" t="n">
        <v>223</v>
      </c>
      <c r="B225" s="36" t="n">
        <f aca="false">AM225</f>
        <v>7.04992348410761</v>
      </c>
      <c r="G225" s="10" t="n">
        <v>66.9</v>
      </c>
      <c r="H225" s="10" t="n">
        <f aca="false">AR225</f>
        <v>31.5526997260275</v>
      </c>
      <c r="AL225" s="0" t="n">
        <v>-0.0417879470963278</v>
      </c>
      <c r="AM225" s="0" t="n">
        <f aca="false">IF(AW$7=A225,AV$5+AV$7,AL225+AV$5)</f>
        <v>7.04992348410761</v>
      </c>
      <c r="AP225" s="10" t="n">
        <v>66.9</v>
      </c>
      <c r="AQ225" s="0" t="n">
        <v>9.46195705871378</v>
      </c>
      <c r="AR225" s="10" t="n">
        <f aca="false">AQ225+AV$13+AP225*AV$14</f>
        <v>31.5526997260275</v>
      </c>
      <c r="AS225" s="10"/>
    </row>
    <row r="226" customFormat="false" ht="12.75" hidden="false" customHeight="true" outlineLevel="0" collapsed="false">
      <c r="A226" s="0" t="n">
        <v>224</v>
      </c>
      <c r="B226" s="36" t="n">
        <f aca="false">AM226</f>
        <v>7.10219864860652</v>
      </c>
      <c r="G226" s="10" t="n">
        <v>67.2</v>
      </c>
      <c r="H226" s="10" t="n">
        <f aca="false">AR226</f>
        <v>30.5889107920597</v>
      </c>
      <c r="AL226" s="0" t="n">
        <v>0.0104872174025816</v>
      </c>
      <c r="AM226" s="0" t="n">
        <f aca="false">IF(AW$7=A226,AV$5+AV$7,AL226+AV$5)</f>
        <v>7.10219864860652</v>
      </c>
      <c r="AP226" s="10" t="n">
        <v>67.2</v>
      </c>
      <c r="AQ226" s="0" t="n">
        <v>8.43095581800375</v>
      </c>
      <c r="AR226" s="10" t="n">
        <f aca="false">AQ226+AV$13+AP226*AV$14</f>
        <v>30.5889107920597</v>
      </c>
      <c r="AS226" s="10"/>
    </row>
    <row r="227" customFormat="false" ht="12.75" hidden="false" customHeight="true" outlineLevel="0" collapsed="false">
      <c r="A227" s="0" t="n">
        <v>225</v>
      </c>
      <c r="B227" s="36" t="n">
        <f aca="false">AM227</f>
        <v>6.2488989705917</v>
      </c>
      <c r="G227" s="10" t="n">
        <v>67.5</v>
      </c>
      <c r="H227" s="10" t="n">
        <f aca="false">AR227</f>
        <v>10.2352653957021</v>
      </c>
      <c r="AL227" s="0" t="n">
        <v>-0.842812460612244</v>
      </c>
      <c r="AM227" s="0" t="n">
        <f aca="false">IF(AW$7=A227,AV$5+AV$7,AL227+AV$5)</f>
        <v>6.2488989705917</v>
      </c>
      <c r="AP227" s="10" t="n">
        <v>67.5</v>
      </c>
      <c r="AQ227" s="0" t="n">
        <v>-11.9899018850961</v>
      </c>
      <c r="AR227" s="10" t="n">
        <f aca="false">AQ227+AV$13+AP227*AV$14</f>
        <v>10.2352653957021</v>
      </c>
      <c r="AS227" s="10"/>
    </row>
    <row r="228" customFormat="false" ht="12.75" hidden="false" customHeight="true" outlineLevel="0" collapsed="false">
      <c r="A228" s="0" t="n">
        <v>226</v>
      </c>
      <c r="B228" s="36" t="n">
        <f aca="false">AM228</f>
        <v>7.17392352844623</v>
      </c>
      <c r="G228" s="10" t="n">
        <v>67.8</v>
      </c>
      <c r="H228" s="10" t="n">
        <f aca="false">AR228</f>
        <v>18.9369544142039</v>
      </c>
      <c r="AL228" s="0" t="n">
        <v>0.0822120972422825</v>
      </c>
      <c r="AM228" s="0" t="n">
        <f aca="false">IF(AW$7=A228,AV$5+AV$7,AL228+AV$5)</f>
        <v>7.17392352844623</v>
      </c>
      <c r="AP228" s="10" t="n">
        <v>67.8</v>
      </c>
      <c r="AQ228" s="0" t="n">
        <v>-3.35542517333649</v>
      </c>
      <c r="AR228" s="10" t="n">
        <f aca="false">AQ228+AV$13+AP228*AV$14</f>
        <v>18.9369544142039</v>
      </c>
      <c r="AS228" s="10"/>
    </row>
    <row r="229" customFormat="false" ht="12.75" hidden="false" customHeight="true" outlineLevel="0" collapsed="false">
      <c r="A229" s="0" t="n">
        <v>227</v>
      </c>
      <c r="B229" s="36" t="n">
        <f aca="false">AM229</f>
        <v>7.09561534518575</v>
      </c>
      <c r="G229" s="10" t="n">
        <v>68.1</v>
      </c>
      <c r="H229" s="10" t="n">
        <f aca="false">AR229</f>
        <v>23.0522155792855</v>
      </c>
      <c r="AL229" s="0" t="n">
        <v>0.00390391398181067</v>
      </c>
      <c r="AM229" s="0" t="n">
        <f aca="false">IF(AW$7=A229,AV$5+AV$7,AL229+AV$5)</f>
        <v>7.09561534518575</v>
      </c>
      <c r="AP229" s="10" t="n">
        <v>68.1</v>
      </c>
      <c r="AQ229" s="0" t="n">
        <v>0.692623685002922</v>
      </c>
      <c r="AR229" s="10" t="n">
        <f aca="false">AQ229+AV$13+AP229*AV$14</f>
        <v>23.0522155792855</v>
      </c>
      <c r="AS229" s="10"/>
    </row>
    <row r="230" customFormat="false" ht="12.75" hidden="false" customHeight="true" outlineLevel="0" collapsed="false">
      <c r="A230" s="0" t="n">
        <v>228</v>
      </c>
      <c r="B230" s="36" t="n">
        <f aca="false">AM230</f>
        <v>7.22956622134301</v>
      </c>
      <c r="G230" s="10" t="n">
        <v>68.4</v>
      </c>
      <c r="H230" s="10" t="n">
        <f aca="false">AR230</f>
        <v>17.4054163708478</v>
      </c>
      <c r="AL230" s="0" t="n">
        <v>0.137854790139068</v>
      </c>
      <c r="AM230" s="0" t="n">
        <f aca="false">IF(AW$7=A230,AV$5+AV$7,AL230+AV$5)</f>
        <v>7.22956622134301</v>
      </c>
      <c r="AP230" s="10" t="n">
        <v>68.4</v>
      </c>
      <c r="AQ230" s="0" t="n">
        <v>-5.0213878301771</v>
      </c>
      <c r="AR230" s="10" t="n">
        <f aca="false">AQ230+AV$13+AP230*AV$14</f>
        <v>17.4054163708478</v>
      </c>
      <c r="AS230" s="10"/>
    </row>
    <row r="231" customFormat="false" ht="12.75" hidden="false" customHeight="true" outlineLevel="0" collapsed="false">
      <c r="A231" s="0" t="n">
        <v>229</v>
      </c>
      <c r="B231" s="36" t="n">
        <f aca="false">AM231</f>
        <v>7.19973615602132</v>
      </c>
      <c r="G231" s="10" t="n">
        <v>68.7</v>
      </c>
      <c r="H231" s="10" t="n">
        <f aca="false">AR231</f>
        <v>12.9658473115243</v>
      </c>
      <c r="AL231" s="0" t="n">
        <v>0.108024724817376</v>
      </c>
      <c r="AM231" s="0" t="n">
        <f aca="false">IF(AW$7=A231,AV$5+AV$7,AL231+AV$5)</f>
        <v>7.19973615602132</v>
      </c>
      <c r="AP231" s="10" t="n">
        <v>68.7</v>
      </c>
      <c r="AQ231" s="0" t="n">
        <v>-9.52816919624278</v>
      </c>
      <c r="AR231" s="10" t="n">
        <f aca="false">AQ231+AV$13+AP231*AV$14</f>
        <v>12.9658473115243</v>
      </c>
      <c r="AS231" s="10"/>
    </row>
    <row r="232" customFormat="false" ht="12.75" hidden="false" customHeight="true" outlineLevel="0" collapsed="false">
      <c r="A232" s="0" t="n">
        <v>230</v>
      </c>
      <c r="B232" s="36" t="n">
        <f aca="false">AM232</f>
        <v>6.88534041849441</v>
      </c>
      <c r="G232" s="10" t="n">
        <v>69</v>
      </c>
      <c r="H232" s="10" t="n">
        <f aca="false">AR232</f>
        <v>22.6484982641296</v>
      </c>
      <c r="AL232" s="0" t="n">
        <v>-0.206371012709527</v>
      </c>
      <c r="AM232" s="0" t="n">
        <f aca="false">IF(AW$7=A232,AV$5+AV$7,AL232+AV$5)</f>
        <v>6.88534041849441</v>
      </c>
      <c r="AP232" s="10" t="n">
        <v>69</v>
      </c>
      <c r="AQ232" s="0" t="n">
        <v>0.0872694496202508</v>
      </c>
      <c r="AR232" s="10" t="n">
        <f aca="false">AQ232+AV$13+AP232*AV$14</f>
        <v>22.6484982641296</v>
      </c>
      <c r="AS232" s="10"/>
    </row>
    <row r="233" customFormat="false" ht="12.75" hidden="false" customHeight="true" outlineLevel="0" collapsed="false">
      <c r="A233" s="0" t="n">
        <v>231</v>
      </c>
      <c r="B233" s="36" t="n">
        <f aca="false">AM233</f>
        <v>7.17178063825649</v>
      </c>
      <c r="G233" s="10" t="n">
        <v>69.3</v>
      </c>
      <c r="H233" s="10" t="n">
        <f aca="false">AR233</f>
        <v>22.0869700761096</v>
      </c>
      <c r="AL233" s="0" t="n">
        <v>0.0800692070525486</v>
      </c>
      <c r="AM233" s="0" t="n">
        <f aca="false">IF(AW$7=A233,AV$5+AV$7,AL233+AV$5)</f>
        <v>7.17178063825649</v>
      </c>
      <c r="AP233" s="10" t="n">
        <v>69.3</v>
      </c>
      <c r="AQ233" s="0" t="n">
        <v>-0.541471045141954</v>
      </c>
      <c r="AR233" s="10" t="n">
        <f aca="false">AQ233+AV$13+AP233*AV$14</f>
        <v>22.0869700761096</v>
      </c>
      <c r="AS233" s="10"/>
    </row>
    <row r="234" customFormat="false" ht="12.75" hidden="false" customHeight="true" outlineLevel="0" collapsed="false">
      <c r="A234" s="0" t="n">
        <v>232</v>
      </c>
      <c r="B234" s="36" t="n">
        <f aca="false">AM234</f>
        <v>6.98106139250065</v>
      </c>
      <c r="G234" s="10" t="n">
        <v>69.6</v>
      </c>
      <c r="H234" s="10" t="n">
        <f aca="false">AR234</f>
        <v>34.9111508076834</v>
      </c>
      <c r="AL234" s="0" t="n">
        <v>-0.110650038703291</v>
      </c>
      <c r="AM234" s="0" t="n">
        <f aca="false">IF(AW$7=A234,AV$5+AV$7,AL234+AV$5)</f>
        <v>6.98106139250065</v>
      </c>
      <c r="AP234" s="10" t="n">
        <v>69.6</v>
      </c>
      <c r="AQ234" s="0" t="n">
        <v>12.2154973796896</v>
      </c>
      <c r="AR234" s="10" t="n">
        <f aca="false">AQ234+AV$13+AP234*AV$14</f>
        <v>34.9111508076834</v>
      </c>
      <c r="AS234" s="10"/>
    </row>
    <row r="235" customFormat="false" ht="12.75" hidden="false" customHeight="true" outlineLevel="0" collapsed="false">
      <c r="A235" s="0" t="n">
        <v>233</v>
      </c>
      <c r="B235" s="36" t="n">
        <f aca="false">AM235</f>
        <v>7.41634292841652</v>
      </c>
      <c r="G235" s="10" t="n">
        <v>69.9</v>
      </c>
      <c r="H235" s="10" t="n">
        <f aca="false">AR235</f>
        <v>24.03014031166</v>
      </c>
      <c r="AL235" s="0" t="n">
        <v>0.324631497212578</v>
      </c>
      <c r="AM235" s="0" t="n">
        <f aca="false">IF(AW$7=A235,AV$5+AV$7,AL235+AV$5)</f>
        <v>7.41634292841652</v>
      </c>
      <c r="AP235" s="10" t="n">
        <v>69.9</v>
      </c>
      <c r="AQ235" s="0" t="n">
        <v>1.26727457692403</v>
      </c>
      <c r="AR235" s="10" t="n">
        <f aca="false">AQ235+AV$13+AP235*AV$14</f>
        <v>24.03014031166</v>
      </c>
      <c r="AS235" s="10"/>
    </row>
    <row r="236" customFormat="false" ht="12.75" hidden="false" customHeight="true" outlineLevel="0" collapsed="false">
      <c r="A236" s="0" t="n">
        <v>234</v>
      </c>
      <c r="B236" s="36" t="n">
        <f aca="false">AM236</f>
        <v>7.26404362750643</v>
      </c>
      <c r="G236" s="10" t="n">
        <v>70.2</v>
      </c>
      <c r="H236" s="10" t="n">
        <f aca="false">AR236</f>
        <v>28.6136560124873</v>
      </c>
      <c r="AL236" s="0" t="n">
        <v>0.172332196302491</v>
      </c>
      <c r="AM236" s="0" t="n">
        <f aca="false">IF(AW$7=A236,AV$5+AV$7,AL236+AV$5)</f>
        <v>7.26404362750643</v>
      </c>
      <c r="AP236" s="10" t="n">
        <v>70.2</v>
      </c>
      <c r="AQ236" s="0" t="n">
        <v>5.78357797100911</v>
      </c>
      <c r="AR236" s="10" t="n">
        <f aca="false">AQ236+AV$13+AP236*AV$14</f>
        <v>28.6136560124873</v>
      </c>
      <c r="AS236" s="10"/>
    </row>
    <row r="237" customFormat="false" ht="12.75" hidden="false" customHeight="true" outlineLevel="0" collapsed="false">
      <c r="A237" s="0" t="n">
        <v>235</v>
      </c>
      <c r="B237" s="36" t="n">
        <f aca="false">AM237</f>
        <v>7.52332471614721</v>
      </c>
      <c r="G237" s="10" t="n">
        <v>70.5</v>
      </c>
      <c r="H237" s="10" t="n">
        <f aca="false">AR237</f>
        <v>28.3345290369264</v>
      </c>
      <c r="AL237" s="0" t="n">
        <v>0.431613284943265</v>
      </c>
      <c r="AM237" s="0" t="n">
        <f aca="false">IF(AW$7=A237,AV$5+AV$7,AL237+AV$5)</f>
        <v>7.52332471614721</v>
      </c>
      <c r="AP237" s="10" t="n">
        <v>70.5</v>
      </c>
      <c r="AQ237" s="0" t="n">
        <v>5.43723868870598</v>
      </c>
      <c r="AR237" s="10" t="n">
        <f aca="false">AQ237+AV$13+AP237*AV$14</f>
        <v>28.3345290369264</v>
      </c>
      <c r="AS237" s="10"/>
    </row>
    <row r="238" customFormat="false" ht="12.75" hidden="false" customHeight="true" outlineLevel="0" collapsed="false">
      <c r="A238" s="0" t="n">
        <v>236</v>
      </c>
      <c r="B238" s="36" t="n">
        <f aca="false">AM238</f>
        <v>7.05715009455319</v>
      </c>
      <c r="G238" s="10" t="n">
        <v>70.8</v>
      </c>
      <c r="H238" s="10" t="n">
        <f aca="false">AR238</f>
        <v>-6.73699261939907</v>
      </c>
      <c r="AL238" s="0" t="n">
        <v>-0.0345613366507557</v>
      </c>
      <c r="AM238" s="0" t="n">
        <f aca="false">IF(AW$7=A238,AV$5+AV$7,AL238+AV$5)</f>
        <v>7.05715009455319</v>
      </c>
      <c r="AP238" s="10" t="n">
        <v>70.8</v>
      </c>
      <c r="AQ238" s="0" t="n">
        <v>-29.7014952743617</v>
      </c>
      <c r="AR238" s="10" t="n">
        <f aca="false">AQ238+AV$13+AP238*AV$14</f>
        <v>-6.73699261939907</v>
      </c>
      <c r="AS238" s="10"/>
    </row>
    <row r="239" customFormat="false" ht="12.75" hidden="false" customHeight="true" outlineLevel="0" collapsed="false">
      <c r="A239" s="0" t="n">
        <v>237</v>
      </c>
      <c r="B239" s="36" t="n">
        <f aca="false">AM239</f>
        <v>7.38175873004418</v>
      </c>
      <c r="G239" s="10" t="n">
        <v>71.1</v>
      </c>
      <c r="H239" s="10" t="n">
        <f aca="false">AR239</f>
        <v>26.328343731182</v>
      </c>
      <c r="AL239" s="0" t="n">
        <v>0.290047298840237</v>
      </c>
      <c r="AM239" s="0" t="n">
        <f aca="false">IF(AW$7=A239,AV$5+AV$7,AL239+AV$5)</f>
        <v>7.38175873004418</v>
      </c>
      <c r="AP239" s="10" t="n">
        <v>71.1</v>
      </c>
      <c r="AQ239" s="0" t="n">
        <v>3.29662876947716</v>
      </c>
      <c r="AR239" s="10" t="n">
        <f aca="false">AQ239+AV$13+AP239*AV$14</f>
        <v>26.328343731182</v>
      </c>
      <c r="AS239" s="10"/>
    </row>
    <row r="240" customFormat="false" ht="12.75" hidden="false" customHeight="true" outlineLevel="0" collapsed="false">
      <c r="A240" s="0" t="n">
        <v>238</v>
      </c>
      <c r="B240" s="36" t="n">
        <f aca="false">AM240</f>
        <v>7.3523062989744</v>
      </c>
      <c r="G240" s="10" t="n">
        <v>71.4</v>
      </c>
      <c r="H240" s="10" t="n">
        <f aca="false">AR240</f>
        <v>23.982095102988</v>
      </c>
      <c r="AL240" s="0" t="n">
        <v>0.260594867770456</v>
      </c>
      <c r="AM240" s="0" t="n">
        <f aca="false">IF(AW$7=A240,AV$5+AV$7,AL240+AV$5)</f>
        <v>7.3523062989744</v>
      </c>
      <c r="AP240" s="10" t="n">
        <v>71.4</v>
      </c>
      <c r="AQ240" s="0" t="n">
        <v>0.883167834540846</v>
      </c>
      <c r="AR240" s="10" t="n">
        <f aca="false">AQ240+AV$13+AP240*AV$14</f>
        <v>23.982095102988</v>
      </c>
      <c r="AS240" s="10"/>
    </row>
    <row r="241" customFormat="false" ht="12.75" hidden="false" customHeight="true" outlineLevel="0" collapsed="false">
      <c r="A241" s="0" t="n">
        <v>239</v>
      </c>
      <c r="B241" s="36" t="n">
        <f aca="false">AM241</f>
        <v>7.33927470247189</v>
      </c>
      <c r="G241" s="10" t="n">
        <v>71.7</v>
      </c>
      <c r="H241" s="10" t="n">
        <f aca="false">AR241</f>
        <v>19.8435627655499</v>
      </c>
      <c r="AL241" s="0" t="n">
        <v>0.247563271267949</v>
      </c>
      <c r="AM241" s="0" t="n">
        <f aca="false">IF(AW$7=A241,AV$5+AV$7,AL241+AV$5)</f>
        <v>7.33927470247189</v>
      </c>
      <c r="AP241" s="10" t="n">
        <v>71.7</v>
      </c>
      <c r="AQ241" s="0" t="n">
        <v>-3.3225768096394</v>
      </c>
      <c r="AR241" s="10" t="n">
        <f aca="false">AQ241+AV$13+AP241*AV$14</f>
        <v>19.8435627655499</v>
      </c>
      <c r="AS241" s="10"/>
    </row>
    <row r="242" customFormat="false" ht="12.75" hidden="false" customHeight="true" outlineLevel="0" collapsed="false">
      <c r="A242" s="0" t="n">
        <v>240</v>
      </c>
      <c r="B242" s="36" t="n">
        <f aca="false">AM242</f>
        <v>6.94120940961927</v>
      </c>
      <c r="G242" s="10" t="n">
        <v>72</v>
      </c>
      <c r="H242" s="10" t="n">
        <f aca="false">AR242</f>
        <v>17.102848816835</v>
      </c>
      <c r="AL242" s="0" t="n">
        <v>-0.150502021584668</v>
      </c>
      <c r="AM242" s="0" t="n">
        <f aca="false">IF(AW$7=A242,AV$5+AV$7,AL242+AV$5)</f>
        <v>6.94120940961927</v>
      </c>
      <c r="AP242" s="10" t="n">
        <v>72</v>
      </c>
      <c r="AQ242" s="0" t="n">
        <v>-6.13050306509658</v>
      </c>
      <c r="AR242" s="10" t="n">
        <f aca="false">AQ242+AV$13+AP242*AV$14</f>
        <v>17.102848816835</v>
      </c>
      <c r="AS242" s="10"/>
    </row>
    <row r="243" customFormat="false" ht="12.75" hidden="false" customHeight="true" outlineLevel="0" collapsed="false">
      <c r="A243" s="0" t="n">
        <v>241</v>
      </c>
      <c r="B243" s="36" t="n">
        <f aca="false">AM243</f>
        <v>7.54340656543368</v>
      </c>
      <c r="G243" s="10" t="n">
        <v>72.3</v>
      </c>
      <c r="H243" s="10" t="n">
        <f aca="false">AR243</f>
        <v>32.0512600997568</v>
      </c>
      <c r="AL243" s="0" t="n">
        <v>0.451695134229737</v>
      </c>
      <c r="AM243" s="0" t="n">
        <f aca="false">IF(AW$7=A243,AV$5+AV$7,AL243+AV$5)</f>
        <v>7.54340656543368</v>
      </c>
      <c r="AP243" s="10" t="n">
        <v>72.3</v>
      </c>
      <c r="AQ243" s="0" t="n">
        <v>8.75069591108306</v>
      </c>
      <c r="AR243" s="10" t="n">
        <f aca="false">AQ243+AV$13+AP243*AV$14</f>
        <v>32.0512600997568</v>
      </c>
      <c r="AS243" s="10"/>
    </row>
    <row r="244" customFormat="false" ht="12.75" hidden="false" customHeight="true" outlineLevel="0" collapsed="false">
      <c r="A244" s="0" t="n">
        <v>242</v>
      </c>
      <c r="B244" s="36" t="n">
        <f aca="false">AM244</f>
        <v>6.81764624189795</v>
      </c>
      <c r="G244" s="10" t="n">
        <v>72.6</v>
      </c>
      <c r="H244" s="10" t="n">
        <f aca="false">AR244</f>
        <v>52.4088048159719</v>
      </c>
      <c r="AL244" s="0" t="n">
        <v>-0.27406518930599</v>
      </c>
      <c r="AM244" s="0" t="n">
        <f aca="false">IF(AW$7=A244,AV$5+AV$7,AL244+AV$5)</f>
        <v>6.81764624189795</v>
      </c>
      <c r="AP244" s="10" t="n">
        <v>72.6</v>
      </c>
      <c r="AQ244" s="0" t="n">
        <v>29.0410283205559</v>
      </c>
      <c r="AR244" s="10" t="n">
        <f aca="false">AQ244+AV$13+AP244*AV$14</f>
        <v>52.4088048159719</v>
      </c>
      <c r="AS244" s="10"/>
    </row>
    <row r="245" customFormat="false" ht="12.75" hidden="false" customHeight="true" outlineLevel="0" collapsed="false">
      <c r="A245" s="0" t="n">
        <v>243</v>
      </c>
      <c r="B245" s="36" t="n">
        <f aca="false">AM245</f>
        <v>6.87439189304204</v>
      </c>
      <c r="G245" s="10" t="n">
        <v>72.9</v>
      </c>
      <c r="H245" s="10" t="n">
        <f aca="false">AR245</f>
        <v>34.3527735490035</v>
      </c>
      <c r="AL245" s="0" t="n">
        <v>-0.217319538161899</v>
      </c>
      <c r="AM245" s="0" t="n">
        <f aca="false">IF(AW$7=A245,AV$5+AV$7,AL245+AV$5)</f>
        <v>6.87439189304204</v>
      </c>
      <c r="AP245" s="10" t="n">
        <v>72.9</v>
      </c>
      <c r="AQ245" s="0" t="n">
        <v>10.9177847468453</v>
      </c>
      <c r="AR245" s="10" t="n">
        <f aca="false">AQ245+AV$13+AP245*AV$14</f>
        <v>34.3527735490035</v>
      </c>
      <c r="AS245" s="10"/>
    </row>
    <row r="246" customFormat="false" ht="12.75" hidden="false" customHeight="true" outlineLevel="0" collapsed="false">
      <c r="A246" s="0" t="n">
        <v>244</v>
      </c>
      <c r="B246" s="36" t="n">
        <f aca="false">AM246</f>
        <v>7.26859441884826</v>
      </c>
      <c r="G246" s="10" t="n">
        <v>73.2</v>
      </c>
      <c r="H246" s="10" t="n">
        <f aca="false">AR246</f>
        <v>16.196122133121</v>
      </c>
      <c r="AL246" s="0" t="n">
        <v>0.176882987644315</v>
      </c>
      <c r="AM246" s="0" t="n">
        <f aca="false">IF(AW$7=A246,AV$5+AV$7,AL246+AV$5)</f>
        <v>7.26859441884826</v>
      </c>
      <c r="AP246" s="10" t="n">
        <v>73.2</v>
      </c>
      <c r="AQ246" s="0" t="n">
        <v>-7.30607897577949</v>
      </c>
      <c r="AR246" s="10" t="n">
        <f aca="false">AQ246+AV$13+AP246*AV$14</f>
        <v>16.196122133121</v>
      </c>
      <c r="AS246" s="10"/>
    </row>
    <row r="247" customFormat="false" ht="12.75" hidden="false" customHeight="true" outlineLevel="0" collapsed="false">
      <c r="A247" s="0" t="n">
        <v>245</v>
      </c>
      <c r="B247" s="36" t="n">
        <f aca="false">AM247</f>
        <v>6.95480131071168</v>
      </c>
      <c r="G247" s="10" t="n">
        <v>73.5</v>
      </c>
      <c r="H247" s="10" t="n">
        <f aca="false">AR247</f>
        <v>24.4154216073544</v>
      </c>
      <c r="AL247" s="0" t="n">
        <v>-0.136910120492258</v>
      </c>
      <c r="AM247" s="0" t="n">
        <f aca="false">IF(AW$7=A247,AV$5+AV$7,AL247+AV$5)</f>
        <v>6.95480131071168</v>
      </c>
      <c r="AP247" s="10" t="n">
        <v>73.5</v>
      </c>
      <c r="AQ247" s="0" t="n">
        <v>0.846008191711744</v>
      </c>
      <c r="AR247" s="10" t="n">
        <f aca="false">AQ247+AV$13+AP247*AV$14</f>
        <v>24.4154216073544</v>
      </c>
      <c r="AS247" s="10"/>
    </row>
    <row r="248" customFormat="false" ht="12.75" hidden="false" customHeight="true" outlineLevel="0" collapsed="false">
      <c r="A248" s="0" t="n">
        <v>246</v>
      </c>
      <c r="B248" s="36" t="n">
        <f aca="false">AM248</f>
        <v>7.01049418265668</v>
      </c>
      <c r="G248" s="10" t="n">
        <v>73.8</v>
      </c>
      <c r="H248" s="10" t="n">
        <f aca="false">AR248</f>
        <v>46.067367886684</v>
      </c>
      <c r="AL248" s="0" t="n">
        <v>-0.0812172485472578</v>
      </c>
      <c r="AM248" s="0" t="n">
        <f aca="false">IF(AW$7=A248,AV$5+AV$7,AL248+AV$5)</f>
        <v>7.01049418265668</v>
      </c>
      <c r="AP248" s="10" t="n">
        <v>73.8</v>
      </c>
      <c r="AQ248" s="0" t="n">
        <v>22.430742164299</v>
      </c>
      <c r="AR248" s="10" t="n">
        <f aca="false">AQ248+AV$13+AP248*AV$14</f>
        <v>46.067367886684</v>
      </c>
      <c r="AS248" s="10"/>
    </row>
    <row r="249" customFormat="false" ht="12.75" hidden="false" customHeight="true" outlineLevel="0" collapsed="false">
      <c r="A249" s="0" t="n">
        <v>247</v>
      </c>
      <c r="B249" s="36" t="n">
        <f aca="false">AM249</f>
        <v>6.88003447620351</v>
      </c>
      <c r="G249" s="10" t="n">
        <v>74.1</v>
      </c>
      <c r="H249" s="10" t="n">
        <f aca="false">AR249</f>
        <v>18.1246076711612</v>
      </c>
      <c r="AL249" s="0" t="n">
        <v>-0.211676955000435</v>
      </c>
      <c r="AM249" s="0" t="n">
        <f aca="false">IF(AW$7=A249,AV$5+AV$7,AL249+AV$5)</f>
        <v>6.88003447620351</v>
      </c>
      <c r="AP249" s="10" t="n">
        <v>74.1</v>
      </c>
      <c r="AQ249" s="0" t="n">
        <v>-5.57923035796598</v>
      </c>
      <c r="AR249" s="10" t="n">
        <f aca="false">AQ249+AV$13+AP249*AV$14</f>
        <v>18.1246076711612</v>
      </c>
      <c r="AS249" s="10"/>
    </row>
    <row r="250" customFormat="false" ht="12.75" hidden="false" customHeight="true" outlineLevel="0" collapsed="false">
      <c r="A250" s="0" t="n">
        <v>248</v>
      </c>
      <c r="B250" s="36" t="n">
        <f aca="false">AM250</f>
        <v>7.14527206650085</v>
      </c>
      <c r="G250" s="10" t="n">
        <v>74.4</v>
      </c>
      <c r="H250" s="10" t="n">
        <f aca="false">AR250</f>
        <v>25.9945932741783</v>
      </c>
      <c r="AL250" s="0" t="n">
        <v>0.0535606352969059</v>
      </c>
      <c r="AM250" s="0" t="n">
        <f aca="false">IF(AW$7=A250,AV$5+AV$7,AL250+AV$5)</f>
        <v>7.14527206650085</v>
      </c>
      <c r="AP250" s="10" t="n">
        <v>74.4</v>
      </c>
      <c r="AQ250" s="0" t="n">
        <v>2.2235429383089</v>
      </c>
      <c r="AR250" s="10" t="n">
        <f aca="false">AQ250+AV$13+AP250*AV$14</f>
        <v>25.9945932741783</v>
      </c>
      <c r="AS250" s="10"/>
    </row>
    <row r="251" customFormat="false" ht="12.75" hidden="false" customHeight="true" outlineLevel="0" collapsed="false">
      <c r="A251" s="0" t="n">
        <v>249</v>
      </c>
      <c r="B251" s="36" t="n">
        <f aca="false">AM251</f>
        <v>7.13691540612151</v>
      </c>
      <c r="G251" s="10" t="n">
        <v>74.7</v>
      </c>
      <c r="H251" s="10" t="n">
        <f aca="false">AR251</f>
        <v>40.9915088003979</v>
      </c>
      <c r="AL251" s="0" t="n">
        <v>0.0452039749175639</v>
      </c>
      <c r="AM251" s="0" t="n">
        <f aca="false">IF(AW$7=A251,AV$5+AV$7,AL251+AV$5)</f>
        <v>7.13691540612151</v>
      </c>
      <c r="AP251" s="10" t="n">
        <v>74.7</v>
      </c>
      <c r="AQ251" s="0" t="n">
        <v>17.1532461577863</v>
      </c>
      <c r="AR251" s="10" t="n">
        <f aca="false">AQ251+AV$13+AP251*AV$14</f>
        <v>40.9915088003979</v>
      </c>
      <c r="AS251" s="10"/>
    </row>
    <row r="252" customFormat="false" ht="12.75" hidden="false" customHeight="true" outlineLevel="0" collapsed="false">
      <c r="A252" s="0" t="n">
        <v>250</v>
      </c>
      <c r="B252" s="36" t="n">
        <f aca="false">AM252</f>
        <v>7.11823860542043</v>
      </c>
      <c r="G252" s="10" t="n">
        <v>75</v>
      </c>
      <c r="H252" s="10" t="n">
        <f aca="false">AR252</f>
        <v>35.3123483408288</v>
      </c>
      <c r="AL252" s="0" t="n">
        <v>0.0265271742164917</v>
      </c>
      <c r="AM252" s="0" t="n">
        <f aca="false">IF(AW$7=A252,AV$5+AV$7,AL252+AV$5)</f>
        <v>7.11823860542043</v>
      </c>
      <c r="AP252" s="10" t="n">
        <v>75</v>
      </c>
      <c r="AQ252" s="0" t="n">
        <v>11.406873391475</v>
      </c>
      <c r="AR252" s="10" t="n">
        <f aca="false">AQ252+AV$13+AP252*AV$14</f>
        <v>35.3123483408288</v>
      </c>
      <c r="AS252" s="10"/>
    </row>
    <row r="253" customFormat="false" ht="12.75" hidden="false" customHeight="true" outlineLevel="0" collapsed="false">
      <c r="A253" s="0" t="n">
        <v>251</v>
      </c>
      <c r="B253" s="36" t="n">
        <f aca="false">AM253</f>
        <v>7.15997424886144</v>
      </c>
      <c r="G253" s="10" t="n">
        <v>75.3</v>
      </c>
      <c r="H253" s="10" t="n">
        <f aca="false">AR253</f>
        <v>22.155182001109</v>
      </c>
      <c r="AL253" s="0" t="n">
        <v>0.068262817657494</v>
      </c>
      <c r="AM253" s="0" t="n">
        <f aca="false">IF(AW$7=A253,AV$5+AV$7,AL253+AV$5)</f>
        <v>7.15997424886144</v>
      </c>
      <c r="AP253" s="10" t="n">
        <v>75.3</v>
      </c>
      <c r="AQ253" s="0" t="n">
        <v>-1.817505254987</v>
      </c>
      <c r="AR253" s="10" t="n">
        <f aca="false">AQ253+AV$13+AP253*AV$14</f>
        <v>22.155182001109</v>
      </c>
      <c r="AS253" s="10"/>
    </row>
    <row r="254" customFormat="false" ht="12.75" hidden="false" customHeight="true" outlineLevel="0" collapsed="false">
      <c r="A254" s="0" t="n">
        <v>252</v>
      </c>
      <c r="B254" s="36" t="n">
        <f aca="false">AM254</f>
        <v>7.2572035437183</v>
      </c>
      <c r="G254" s="10" t="n">
        <v>75.6</v>
      </c>
      <c r="H254" s="10" t="n">
        <f aca="false">AR254</f>
        <v>15.8109626882272</v>
      </c>
      <c r="AL254" s="0" t="n">
        <v>0.165492112514355</v>
      </c>
      <c r="AM254" s="0" t="n">
        <f aca="false">IF(AW$7=A254,AV$5+AV$7,AL254+AV$5)</f>
        <v>7.2572035437183</v>
      </c>
      <c r="AP254" s="10" t="n">
        <v>75.6</v>
      </c>
      <c r="AQ254" s="0" t="n">
        <v>-8.22893687461106</v>
      </c>
      <c r="AR254" s="10" t="n">
        <f aca="false">AQ254+AV$13+AP254*AV$14</f>
        <v>15.8109626882272</v>
      </c>
      <c r="AS254" s="10"/>
    </row>
    <row r="255" customFormat="false" ht="12.75" hidden="false" customHeight="true" outlineLevel="0" collapsed="false">
      <c r="A255" s="0" t="n">
        <v>253</v>
      </c>
      <c r="B255" s="36" t="n">
        <f aca="false">AM255</f>
        <v>6.55020947875433</v>
      </c>
      <c r="G255" s="10" t="n">
        <v>75.9</v>
      </c>
      <c r="H255" s="10" t="n">
        <f aca="false">AR255</f>
        <v>39.5509510143521</v>
      </c>
      <c r="AL255" s="0" t="n">
        <v>-0.541501952449611</v>
      </c>
      <c r="AM255" s="0" t="n">
        <f aca="false">IF(AW$7=A255,AV$5+AV$7,AL255+AV$5)</f>
        <v>6.55020947875433</v>
      </c>
      <c r="AP255" s="10" t="n">
        <v>75.9</v>
      </c>
      <c r="AQ255" s="0" t="n">
        <v>15.4438391447716</v>
      </c>
      <c r="AR255" s="10" t="n">
        <f aca="false">AQ255+AV$13+AP255*AV$14</f>
        <v>39.5509510143521</v>
      </c>
      <c r="AS255" s="10"/>
    </row>
    <row r="256" customFormat="false" ht="12.75" hidden="false" customHeight="true" outlineLevel="0" collapsed="false">
      <c r="A256" s="0" t="n">
        <v>254</v>
      </c>
      <c r="B256" s="36" t="n">
        <f aca="false">AM256</f>
        <v>7.21031974939618</v>
      </c>
      <c r="G256" s="10" t="n">
        <v>76.2</v>
      </c>
      <c r="H256" s="10" t="n">
        <f aca="false">AR256</f>
        <v>24.8058593275842</v>
      </c>
      <c r="AL256" s="0" t="n">
        <v>0.118608318192241</v>
      </c>
      <c r="AM256" s="0" t="n">
        <f aca="false">IF(AW$7=A256,AV$5+AV$7,AL256+AV$5)</f>
        <v>7.21031974939618</v>
      </c>
      <c r="AP256" s="10" t="n">
        <v>76.2</v>
      </c>
      <c r="AQ256" s="0" t="n">
        <v>0.631535151261484</v>
      </c>
      <c r="AR256" s="10" t="n">
        <f aca="false">AQ256+AV$13+AP256*AV$14</f>
        <v>24.8058593275842</v>
      </c>
      <c r="AS256" s="10"/>
    </row>
    <row r="257" customFormat="false" ht="12.75" hidden="false" customHeight="true" outlineLevel="0" collapsed="false">
      <c r="A257" s="0" t="n">
        <v>255</v>
      </c>
      <c r="B257" s="36" t="n">
        <f aca="false">AM257</f>
        <v>6.77652513970092</v>
      </c>
      <c r="G257" s="10" t="n">
        <v>76.5</v>
      </c>
      <c r="H257" s="10" t="n">
        <f aca="false">AR257</f>
        <v>39.4704755119353</v>
      </c>
      <c r="AL257" s="0" t="n">
        <v>-0.315186291503025</v>
      </c>
      <c r="AM257" s="0" t="n">
        <f aca="false">IF(AW$7=A257,AV$5+AV$7,AL257+AV$5)</f>
        <v>6.77652513970092</v>
      </c>
      <c r="AP257" s="10" t="n">
        <v>76.5</v>
      </c>
      <c r="AQ257" s="0" t="n">
        <v>15.2289390288704</v>
      </c>
      <c r="AR257" s="10" t="n">
        <f aca="false">AQ257+AV$13+AP257*AV$14</f>
        <v>39.4704755119353</v>
      </c>
      <c r="AS257" s="10"/>
    </row>
    <row r="258" customFormat="false" ht="12.75" hidden="false" customHeight="true" outlineLevel="0" collapsed="false">
      <c r="A258" s="0" t="n">
        <v>256</v>
      </c>
      <c r="B258" s="36" t="n">
        <f aca="false">AM258</f>
        <v>7.35819060198172</v>
      </c>
      <c r="G258" s="10" t="n">
        <v>76.8</v>
      </c>
      <c r="H258" s="10" t="n">
        <f aca="false">AR258</f>
        <v>22.6600409772357</v>
      </c>
      <c r="AL258" s="0" t="n">
        <v>0.266479170777781</v>
      </c>
      <c r="AM258" s="0" t="n">
        <f aca="false">IF(AW$7=A258,AV$5+AV$7,AL258+AV$5)</f>
        <v>7.35819060198172</v>
      </c>
      <c r="AP258" s="10" t="n">
        <v>76.8</v>
      </c>
      <c r="AQ258" s="0" t="n">
        <v>-1.64870781257145</v>
      </c>
      <c r="AR258" s="10" t="n">
        <f aca="false">AQ258+AV$13+AP258*AV$14</f>
        <v>22.6600409772357</v>
      </c>
      <c r="AS258" s="10"/>
    </row>
    <row r="259" customFormat="false" ht="12.75" hidden="false" customHeight="true" outlineLevel="0" collapsed="false">
      <c r="A259" s="0" t="n">
        <v>257</v>
      </c>
      <c r="B259" s="36" t="n">
        <f aca="false">AM259</f>
        <v>7.084911660706</v>
      </c>
      <c r="G259" s="10" t="n">
        <v>77.1</v>
      </c>
      <c r="H259" s="10" t="n">
        <f aca="false">AR259</f>
        <v>52.2090561353533</v>
      </c>
      <c r="AL259" s="0" t="n">
        <v>-0.00679977049794006</v>
      </c>
      <c r="AM259" s="0" t="n">
        <f aca="false">IF(AW$7=A259,AV$5+AV$7,AL259+AV$5)</f>
        <v>7.084911660706</v>
      </c>
      <c r="AP259" s="10" t="n">
        <v>77.1</v>
      </c>
      <c r="AQ259" s="0" t="n">
        <v>27.8330950388039</v>
      </c>
      <c r="AR259" s="10" t="n">
        <f aca="false">AQ259+AV$13+AP259*AV$14</f>
        <v>52.2090561353533</v>
      </c>
      <c r="AS259" s="10"/>
    </row>
    <row r="260" customFormat="false" ht="12.75" hidden="false" customHeight="true" outlineLevel="0" collapsed="false">
      <c r="A260" s="0" t="n">
        <v>258</v>
      </c>
      <c r="B260" s="36" t="n">
        <f aca="false">AM260</f>
        <v>7.48596276494947</v>
      </c>
      <c r="G260" s="10" t="n">
        <v>77.4</v>
      </c>
      <c r="H260" s="10" t="n">
        <f aca="false">AR260</f>
        <v>29.9346005396696</v>
      </c>
      <c r="AL260" s="0" t="n">
        <v>0.394251333745528</v>
      </c>
      <c r="AM260" s="0" t="n">
        <f aca="false">IF(AW$7=A260,AV$5+AV$7,AL260+AV$5)</f>
        <v>7.48596276494947</v>
      </c>
      <c r="AP260" s="10" t="n">
        <v>77.4</v>
      </c>
      <c r="AQ260" s="0" t="n">
        <v>5.49142713637795</v>
      </c>
      <c r="AR260" s="10" t="n">
        <f aca="false">AQ260+AV$13+AP260*AV$14</f>
        <v>29.9346005396696</v>
      </c>
      <c r="AS260" s="10"/>
    </row>
    <row r="261" customFormat="false" ht="12.75" hidden="false" customHeight="true" outlineLevel="0" collapsed="false">
      <c r="A261" s="0" t="n">
        <v>259</v>
      </c>
      <c r="B261" s="36" t="n">
        <f aca="false">AM261</f>
        <v>7.48723692506362</v>
      </c>
      <c r="G261" s="10" t="n">
        <v>77.7</v>
      </c>
      <c r="H261" s="10" t="n">
        <f aca="false">AR261</f>
        <v>28.5596314351395</v>
      </c>
      <c r="AL261" s="0" t="n">
        <v>0.395525493859682</v>
      </c>
      <c r="AM261" s="0" t="n">
        <f aca="false">IF(AW$7=A261,AV$5+AV$7,AL261+AV$5)</f>
        <v>7.48723692506362</v>
      </c>
      <c r="AP261" s="10" t="n">
        <v>77.7</v>
      </c>
      <c r="AQ261" s="0" t="n">
        <v>4.04924572510561</v>
      </c>
      <c r="AR261" s="10" t="n">
        <f aca="false">AQ261+AV$13+AP261*AV$14</f>
        <v>28.5596314351395</v>
      </c>
      <c r="AS261" s="10"/>
    </row>
    <row r="262" customFormat="false" ht="12.75" hidden="false" customHeight="true" outlineLevel="0" collapsed="false">
      <c r="A262" s="0" t="n">
        <v>260</v>
      </c>
      <c r="B262" s="36" t="n">
        <f aca="false">AM262</f>
        <v>7.32070159510732</v>
      </c>
      <c r="G262" s="10" t="n">
        <v>78</v>
      </c>
      <c r="H262" s="10" t="n">
        <f aca="false">AR262</f>
        <v>28.1899071325048</v>
      </c>
      <c r="AL262" s="0" t="n">
        <v>0.228990163903373</v>
      </c>
      <c r="AM262" s="0" t="n">
        <f aca="false">IF(AW$7=A262,AV$5+AV$7,AL262+AV$5)</f>
        <v>7.32070159510732</v>
      </c>
      <c r="AP262" s="10" t="n">
        <v>78</v>
      </c>
      <c r="AQ262" s="0" t="n">
        <v>3.61230911572873</v>
      </c>
      <c r="AR262" s="10" t="n">
        <f aca="false">AQ262+AV$13+AP262*AV$14</f>
        <v>28.1899071325048</v>
      </c>
      <c r="AS262" s="10"/>
    </row>
    <row r="263" customFormat="false" ht="12.75" hidden="false" customHeight="true" outlineLevel="0" collapsed="false">
      <c r="A263" s="0" t="n">
        <v>261</v>
      </c>
      <c r="B263" s="36" t="n">
        <f aca="false">AM263</f>
        <v>6.93426279914446</v>
      </c>
      <c r="G263" s="10" t="n">
        <v>78.3</v>
      </c>
      <c r="H263" s="10" t="n">
        <f aca="false">AR263</f>
        <v>26.7742574050044</v>
      </c>
      <c r="AL263" s="0" t="n">
        <v>-0.157448632059486</v>
      </c>
      <c r="AM263" s="0" t="n">
        <f aca="false">IF(AW$7=A263,AV$5+AV$7,AL263+AV$5)</f>
        <v>6.93426279914446</v>
      </c>
      <c r="AP263" s="10" t="n">
        <v>78.3</v>
      </c>
      <c r="AQ263" s="0" t="n">
        <v>2.12944708148614</v>
      </c>
      <c r="AR263" s="10" t="n">
        <f aca="false">AQ263+AV$13+AP263*AV$14</f>
        <v>26.7742574050044</v>
      </c>
      <c r="AS263" s="10"/>
    </row>
    <row r="264" customFormat="false" ht="12.75" hidden="false" customHeight="true" outlineLevel="0" collapsed="false">
      <c r="A264" s="0" t="n">
        <v>262</v>
      </c>
      <c r="B264" s="36" t="n">
        <f aca="false">AM264</f>
        <v>7.86530386785776</v>
      </c>
      <c r="G264" s="10" t="n">
        <v>78.6</v>
      </c>
      <c r="H264" s="10" t="n">
        <f aca="false">AR264</f>
        <v>10.8624095445727</v>
      </c>
      <c r="AL264" s="0" t="n">
        <v>0.773592436653819</v>
      </c>
      <c r="AM264" s="0" t="n">
        <f aca="false">IF(AW$7=A264,AV$5+AV$7,AL264+AV$5)</f>
        <v>7.86530386785776</v>
      </c>
      <c r="AP264" s="10" t="n">
        <v>78.6</v>
      </c>
      <c r="AQ264" s="0" t="n">
        <v>-13.8496130856879</v>
      </c>
      <c r="AR264" s="10" t="n">
        <f aca="false">AQ264+AV$13+AP264*AV$14</f>
        <v>10.8624095445727</v>
      </c>
      <c r="AS264" s="10"/>
    </row>
    <row r="265" customFormat="false" ht="12.75" hidden="false" customHeight="true" outlineLevel="0" collapsed="false">
      <c r="A265" s="0" t="n">
        <v>263</v>
      </c>
      <c r="B265" s="36" t="n">
        <f aca="false">AM265</f>
        <v>7.490263226313</v>
      </c>
      <c r="G265" s="10" t="n">
        <v>78.9</v>
      </c>
      <c r="H265" s="10" t="n">
        <f aca="false">AR265</f>
        <v>29.9638032935725</v>
      </c>
      <c r="AL265" s="0" t="n">
        <v>0.398551795109057</v>
      </c>
      <c r="AM265" s="0" t="n">
        <f aca="false">IF(AW$7=A265,AV$5+AV$7,AL265+AV$5)</f>
        <v>7.490263226313</v>
      </c>
      <c r="AP265" s="10" t="n">
        <v>78.9</v>
      </c>
      <c r="AQ265" s="0" t="n">
        <v>5.18456835656972</v>
      </c>
      <c r="AR265" s="10" t="n">
        <f aca="false">AQ265+AV$13+AP265*AV$14</f>
        <v>29.9638032935725</v>
      </c>
      <c r="AS265" s="10"/>
    </row>
    <row r="266" customFormat="false" ht="12.75" hidden="false" customHeight="true" outlineLevel="0" collapsed="false">
      <c r="A266" s="0" t="n">
        <v>264</v>
      </c>
      <c r="B266" s="36" t="n">
        <f aca="false">AM266</f>
        <v>6.70506797395871</v>
      </c>
      <c r="G266" s="10" t="n">
        <v>79.2</v>
      </c>
      <c r="H266" s="10" t="n">
        <f aca="false">AR266</f>
        <v>5.46347030500809</v>
      </c>
      <c r="AL266" s="0" t="n">
        <v>-0.386643457245229</v>
      </c>
      <c r="AM266" s="0" t="n">
        <f aca="false">IF(AW$7=A266,AV$5+AV$7,AL266+AV$5)</f>
        <v>6.70506797395871</v>
      </c>
      <c r="AP266" s="10" t="n">
        <v>79.2</v>
      </c>
      <c r="AQ266" s="0" t="n">
        <v>-19.3829769387369</v>
      </c>
      <c r="AR266" s="10" t="n">
        <f aca="false">AQ266+AV$13+AP266*AV$14</f>
        <v>5.46347030500809</v>
      </c>
      <c r="AS266" s="10"/>
    </row>
    <row r="267" customFormat="false" ht="12.75" hidden="false" customHeight="true" outlineLevel="0" collapsed="false">
      <c r="A267" s="0" t="n">
        <v>265</v>
      </c>
      <c r="B267" s="36" t="n">
        <f aca="false">AM267</f>
        <v>6.69240402973185</v>
      </c>
      <c r="G267" s="10" t="n">
        <v>79.5</v>
      </c>
      <c r="H267" s="10" t="n">
        <f aca="false">AR267</f>
        <v>5.44268000420953</v>
      </c>
      <c r="AL267" s="0" t="n">
        <v>-0.39930740147209</v>
      </c>
      <c r="AM267" s="0" t="n">
        <f aca="false">IF(AW$7=A267,AV$5+AV$7,AL267+AV$5)</f>
        <v>6.69240402973185</v>
      </c>
      <c r="AP267" s="10" t="n">
        <v>79.5</v>
      </c>
      <c r="AQ267" s="0" t="n">
        <v>-19.4709795462777</v>
      </c>
      <c r="AR267" s="10" t="n">
        <f aca="false">AQ267+AV$13+AP267*AV$14</f>
        <v>5.44268000420953</v>
      </c>
      <c r="AS267" s="10"/>
    </row>
    <row r="268" customFormat="false" ht="12.75" hidden="false" customHeight="true" outlineLevel="0" collapsed="false">
      <c r="A268" s="0" t="n">
        <v>266</v>
      </c>
      <c r="B268" s="36" t="n">
        <f aca="false">AM268</f>
        <v>6.25385252981723</v>
      </c>
      <c r="G268" s="10" t="n">
        <v>79.8</v>
      </c>
      <c r="H268" s="10" t="n">
        <f aca="false">AR268</f>
        <v>25.1768282653777</v>
      </c>
      <c r="AL268" s="0" t="n">
        <v>-0.837858901386717</v>
      </c>
      <c r="AM268" s="0" t="n">
        <f aca="false">IF(AW$7=A268,AV$5+AV$7,AL268+AV$5)</f>
        <v>6.25385252981723</v>
      </c>
      <c r="AP268" s="10" t="n">
        <v>79.8</v>
      </c>
      <c r="AQ268" s="0" t="n">
        <v>0.195956408148321</v>
      </c>
      <c r="AR268" s="10" t="n">
        <f aca="false">AQ268+AV$13+AP268*AV$14</f>
        <v>25.1768282653777</v>
      </c>
      <c r="AS268" s="10"/>
    </row>
    <row r="269" customFormat="false" ht="12.75" hidden="false" customHeight="true" outlineLevel="0" collapsed="false">
      <c r="A269" s="0" t="n">
        <v>267</v>
      </c>
      <c r="B269" s="36" t="n">
        <f aca="false">AM269</f>
        <v>7.93086463898444</v>
      </c>
      <c r="G269" s="10" t="n">
        <v>80.1</v>
      </c>
      <c r="H269" s="10" t="n">
        <f aca="false">AR269</f>
        <v>13.368189050463</v>
      </c>
      <c r="AL269" s="0" t="n">
        <v>0.8391532077805</v>
      </c>
      <c r="AM269" s="0" t="n">
        <f aca="false">IF(AW$7=A269,AV$5+AV$7,AL269+AV$5)</f>
        <v>7.93086463898444</v>
      </c>
      <c r="AP269" s="10" t="n">
        <v>80.1</v>
      </c>
      <c r="AQ269" s="0" t="n">
        <v>-11.6798951135087</v>
      </c>
      <c r="AR269" s="10" t="n">
        <f aca="false">AQ269+AV$13+AP269*AV$14</f>
        <v>13.368189050463</v>
      </c>
      <c r="AS269" s="10"/>
    </row>
    <row r="270" customFormat="false" ht="12.75" hidden="false" customHeight="true" outlineLevel="0" collapsed="false">
      <c r="A270" s="0" t="n">
        <v>268</v>
      </c>
      <c r="B270" s="36" t="n">
        <f aca="false">AM270</f>
        <v>7.37450981867131</v>
      </c>
      <c r="G270" s="10" t="n">
        <v>80.4</v>
      </c>
      <c r="H270" s="10" t="n">
        <f aca="false">AR270</f>
        <v>24.0437243864828</v>
      </c>
      <c r="AL270" s="0" t="n">
        <v>0.282798387467368</v>
      </c>
      <c r="AM270" s="0" t="n">
        <f aca="false">IF(AW$7=A270,AV$5+AV$7,AL270+AV$5)</f>
        <v>7.37450981867131</v>
      </c>
      <c r="AP270" s="10" t="n">
        <v>80.4</v>
      </c>
      <c r="AQ270" s="0" t="n">
        <v>-1.07157208423106</v>
      </c>
      <c r="AR270" s="10" t="n">
        <f aca="false">AQ270+AV$13+AP270*AV$14</f>
        <v>24.0437243864828</v>
      </c>
      <c r="AS270" s="10"/>
    </row>
    <row r="271" customFormat="false" ht="12.75" hidden="false" customHeight="true" outlineLevel="0" collapsed="false">
      <c r="A271" s="0" t="n">
        <v>269</v>
      </c>
      <c r="B271" s="36" t="n">
        <f aca="false">AM271</f>
        <v>6.46703215413615</v>
      </c>
      <c r="G271" s="10" t="n">
        <v>80.7</v>
      </c>
      <c r="H271" s="10" t="n">
        <f aca="false">AR271</f>
        <v>47.290521150371</v>
      </c>
      <c r="AL271" s="0" t="n">
        <v>-0.624679277067793</v>
      </c>
      <c r="AM271" s="0" t="n">
        <f aca="false">IF(AW$7=A271,AV$5+AV$7,AL271+AV$5)</f>
        <v>6.46703215413615</v>
      </c>
      <c r="AP271" s="10" t="n">
        <v>80.7</v>
      </c>
      <c r="AQ271" s="0" t="n">
        <v>22.1080123729149</v>
      </c>
      <c r="AR271" s="10" t="n">
        <f aca="false">AQ271+AV$13+AP271*AV$14</f>
        <v>47.290521150371</v>
      </c>
      <c r="AS271" s="10"/>
    </row>
    <row r="272" customFormat="false" ht="12.75" hidden="false" customHeight="true" outlineLevel="0" collapsed="false">
      <c r="A272" s="0" t="n">
        <v>270</v>
      </c>
      <c r="B272" s="36" t="n">
        <f aca="false">AM272</f>
        <v>7.13009486837045</v>
      </c>
      <c r="G272" s="10" t="n">
        <v>81</v>
      </c>
      <c r="H272" s="10" t="n">
        <f aca="false">AR272</f>
        <v>21.839177496599</v>
      </c>
      <c r="AL272" s="0" t="n">
        <v>0.0383834371665112</v>
      </c>
      <c r="AM272" s="0" t="n">
        <f aca="false">IF(AW$7=A272,AV$5+AV$7,AL272+AV$5)</f>
        <v>7.13009486837045</v>
      </c>
      <c r="AP272" s="10" t="n">
        <v>81</v>
      </c>
      <c r="AQ272" s="0" t="n">
        <v>-3.41054358759931</v>
      </c>
      <c r="AR272" s="10" t="n">
        <f aca="false">AQ272+AV$13+AP272*AV$14</f>
        <v>21.839177496599</v>
      </c>
      <c r="AS272" s="10"/>
    </row>
    <row r="273" customFormat="false" ht="12.75" hidden="false" customHeight="true" outlineLevel="0" collapsed="false">
      <c r="A273" s="0" t="n">
        <v>271</v>
      </c>
      <c r="B273" s="36" t="n">
        <f aca="false">AM273</f>
        <v>7.56807141157934</v>
      </c>
      <c r="G273" s="10" t="n">
        <v>81.3</v>
      </c>
      <c r="H273" s="10" t="n">
        <f aca="false">AR273</f>
        <v>33.7561992974228</v>
      </c>
      <c r="AL273" s="0" t="n">
        <v>0.476359980375393</v>
      </c>
      <c r="AM273" s="0" t="n">
        <f aca="false">IF(AW$7=A273,AV$5+AV$7,AL273+AV$5)</f>
        <v>7.56807141157934</v>
      </c>
      <c r="AP273" s="10" t="n">
        <v>81.3</v>
      </c>
      <c r="AQ273" s="0" t="n">
        <v>8.43926590648229</v>
      </c>
      <c r="AR273" s="10" t="n">
        <f aca="false">AQ273+AV$13+AP273*AV$14</f>
        <v>33.7561992974228</v>
      </c>
      <c r="AS273" s="10"/>
    </row>
    <row r="274" customFormat="false" ht="12.75" hidden="false" customHeight="true" outlineLevel="0" collapsed="false">
      <c r="A274" s="0" t="n">
        <v>272</v>
      </c>
      <c r="B274" s="36" t="n">
        <f aca="false">AM274</f>
        <v>6.76893530154504</v>
      </c>
      <c r="G274" s="10" t="n">
        <v>81.6</v>
      </c>
      <c r="H274" s="10" t="n">
        <f aca="false">AR274</f>
        <v>12.6995022842084</v>
      </c>
      <c r="AL274" s="0" t="n">
        <v>-0.322776129658902</v>
      </c>
      <c r="AM274" s="0" t="n">
        <f aca="false">IF(AW$7=A274,AV$5+AV$7,AL274+AV$5)</f>
        <v>6.76893530154504</v>
      </c>
      <c r="AP274" s="10" t="n">
        <v>81.6</v>
      </c>
      <c r="AQ274" s="0" t="n">
        <v>-12.6846434134744</v>
      </c>
      <c r="AR274" s="10" t="n">
        <f aca="false">AQ274+AV$13+AP274*AV$14</f>
        <v>12.6995022842084</v>
      </c>
      <c r="AS274" s="10"/>
    </row>
    <row r="275" customFormat="false" ht="12.75" hidden="false" customHeight="true" outlineLevel="0" collapsed="false">
      <c r="A275" s="0" t="n">
        <v>273</v>
      </c>
      <c r="B275" s="36" t="n">
        <f aca="false">AM275</f>
        <v>7.17486026800413</v>
      </c>
      <c r="G275" s="10" t="n">
        <v>81.9</v>
      </c>
      <c r="H275" s="10" t="n">
        <f aca="false">AR275</f>
        <v>29.9146269374007</v>
      </c>
      <c r="AL275" s="0" t="n">
        <v>0.0831488368001834</v>
      </c>
      <c r="AM275" s="0" t="n">
        <f aca="false">IF(AW$7=A275,AV$5+AV$7,AL275+AV$5)</f>
        <v>7.17486026800413</v>
      </c>
      <c r="AP275" s="10" t="n">
        <v>81.9</v>
      </c>
      <c r="AQ275" s="0" t="n">
        <v>4.4632689329757</v>
      </c>
      <c r="AR275" s="10" t="n">
        <f aca="false">AQ275+AV$13+AP275*AV$14</f>
        <v>29.9146269374007</v>
      </c>
      <c r="AS275" s="10"/>
    </row>
    <row r="276" customFormat="false" ht="12.75" hidden="false" customHeight="true" outlineLevel="0" collapsed="false">
      <c r="A276" s="0" t="n">
        <v>274</v>
      </c>
      <c r="B276" s="36" t="n">
        <f aca="false">AM276</f>
        <v>7.13334929023535</v>
      </c>
      <c r="G276" s="10" t="n">
        <v>82.2</v>
      </c>
      <c r="H276" s="10" t="n">
        <f aca="false">AR276</f>
        <v>10.1535520248224</v>
      </c>
      <c r="AL276" s="0" t="n">
        <v>0.0416378590314069</v>
      </c>
      <c r="AM276" s="0" t="n">
        <f aca="false">IF(AW$7=A276,AV$5+AV$7,AL276+AV$5)</f>
        <v>7.13334929023535</v>
      </c>
      <c r="AP276" s="10" t="n">
        <v>82.2</v>
      </c>
      <c r="AQ276" s="0" t="n">
        <v>-15.3650182863448</v>
      </c>
      <c r="AR276" s="10" t="n">
        <f aca="false">AQ276+AV$13+AP276*AV$14</f>
        <v>10.1535520248224</v>
      </c>
      <c r="AS276" s="10"/>
    </row>
    <row r="277" customFormat="false" ht="12.75" hidden="false" customHeight="true" outlineLevel="0" collapsed="false">
      <c r="A277" s="0" t="n">
        <v>275</v>
      </c>
      <c r="B277" s="36" t="n">
        <f aca="false">AM277</f>
        <v>6.97731714150541</v>
      </c>
      <c r="G277" s="10" t="n">
        <v>82.5</v>
      </c>
      <c r="H277" s="10" t="n">
        <f aca="false">AR277</f>
        <v>38.3188612918176</v>
      </c>
      <c r="AL277" s="0" t="n">
        <v>-0.11439428969853</v>
      </c>
      <c r="AM277" s="0" t="n">
        <f aca="false">IF(AW$7=A277,AV$5+AV$7,AL277+AV$5)</f>
        <v>6.97731714150541</v>
      </c>
      <c r="AP277" s="10" t="n">
        <v>82.5</v>
      </c>
      <c r="AQ277" s="0" t="n">
        <v>12.7330786739081</v>
      </c>
      <c r="AR277" s="10" t="n">
        <f aca="false">AQ277+AV$13+AP277*AV$14</f>
        <v>38.3188612918176</v>
      </c>
      <c r="AS277" s="10"/>
    </row>
    <row r="278" customFormat="false" ht="12.75" hidden="false" customHeight="true" outlineLevel="0" collapsed="false">
      <c r="A278" s="0" t="n">
        <v>276</v>
      </c>
      <c r="B278" s="36" t="n">
        <f aca="false">AM278</f>
        <v>6.46451116374855</v>
      </c>
      <c r="G278" s="10" t="n">
        <v>82.8</v>
      </c>
      <c r="H278" s="10" t="n">
        <f aca="false">AR278</f>
        <v>15.0066896714036</v>
      </c>
      <c r="AL278" s="0" t="n">
        <v>-0.62720026745539</v>
      </c>
      <c r="AM278" s="0" t="n">
        <f aca="false">IF(AW$7=A278,AV$5+AV$7,AL278+AV$5)</f>
        <v>6.46451116374855</v>
      </c>
      <c r="AP278" s="10" t="n">
        <v>82.8</v>
      </c>
      <c r="AQ278" s="0" t="n">
        <v>-10.6463052532481</v>
      </c>
      <c r="AR278" s="10" t="n">
        <f aca="false">AQ278+AV$13+AP278*AV$14</f>
        <v>15.0066896714036</v>
      </c>
      <c r="AS278" s="10"/>
    </row>
    <row r="279" customFormat="false" ht="12.75" hidden="false" customHeight="true" outlineLevel="0" collapsed="false">
      <c r="A279" s="0" t="n">
        <v>277</v>
      </c>
      <c r="B279" s="36" t="n">
        <f aca="false">AM279</f>
        <v>7.39634506298576</v>
      </c>
      <c r="G279" s="10" t="n">
        <v>83.1</v>
      </c>
      <c r="H279" s="10" t="n">
        <f aca="false">AR279</f>
        <v>19.9949172854133</v>
      </c>
      <c r="AL279" s="0" t="n">
        <v>0.304633631781813</v>
      </c>
      <c r="AM279" s="0" t="n">
        <f aca="false">IF(AW$7=A279,AV$5+AV$7,AL279+AV$5)</f>
        <v>7.39634506298576</v>
      </c>
      <c r="AP279" s="10" t="n">
        <v>83.1</v>
      </c>
      <c r="AQ279" s="0" t="n">
        <v>-5.72528994598066</v>
      </c>
      <c r="AR279" s="10" t="n">
        <f aca="false">AQ279+AV$13+AP279*AV$14</f>
        <v>19.9949172854133</v>
      </c>
      <c r="AS279" s="10"/>
    </row>
    <row r="280" customFormat="false" ht="12.75" hidden="false" customHeight="true" outlineLevel="0" collapsed="false">
      <c r="A280" s="0" t="n">
        <v>278</v>
      </c>
      <c r="B280" s="36" t="n">
        <f aca="false">AM280</f>
        <v>7.3547742154339</v>
      </c>
      <c r="G280" s="10" t="n">
        <v>83.4</v>
      </c>
      <c r="H280" s="10" t="n">
        <f aca="false">AR280</f>
        <v>23.2037053931432</v>
      </c>
      <c r="AL280" s="0" t="n">
        <v>0.263062784229956</v>
      </c>
      <c r="AM280" s="0" t="n">
        <f aca="false">IF(AW$7=A280,AV$5+AV$7,AL280+AV$5)</f>
        <v>7.3547742154339</v>
      </c>
      <c r="AP280" s="10" t="n">
        <v>83.4</v>
      </c>
      <c r="AQ280" s="0" t="n">
        <v>-2.58371414499295</v>
      </c>
      <c r="AR280" s="10" t="n">
        <f aca="false">AQ280+AV$13+AP280*AV$14</f>
        <v>23.2037053931432</v>
      </c>
      <c r="AS280" s="10"/>
    </row>
    <row r="281" customFormat="false" ht="12.75" hidden="false" customHeight="true" outlineLevel="0" collapsed="false">
      <c r="A281" s="0" t="n">
        <v>279</v>
      </c>
      <c r="B281" s="36" t="n">
        <f aca="false">AM281</f>
        <v>6.57252068983482</v>
      </c>
      <c r="G281" s="10" t="n">
        <v>83.7</v>
      </c>
      <c r="H281" s="10" t="n">
        <f aca="false">AR281</f>
        <v>32.5910705408789</v>
      </c>
      <c r="AL281" s="0" t="n">
        <v>-0.51919074136912</v>
      </c>
      <c r="AM281" s="0" t="n">
        <f aca="false">IF(AW$7=A281,AV$5+AV$7,AL281+AV$5)</f>
        <v>6.57252068983482</v>
      </c>
      <c r="AP281" s="10" t="n">
        <v>83.7</v>
      </c>
      <c r="AQ281" s="0" t="n">
        <v>6.73643869600052</v>
      </c>
      <c r="AR281" s="10" t="n">
        <f aca="false">AQ281+AV$13+AP281*AV$14</f>
        <v>32.5910705408789</v>
      </c>
      <c r="AS281" s="10"/>
    </row>
    <row r="282" customFormat="false" ht="12.75" hidden="false" customHeight="true" outlineLevel="0" collapsed="false">
      <c r="A282" s="0" t="n">
        <v>280</v>
      </c>
      <c r="B282" s="36" t="n">
        <f aca="false">AM282</f>
        <v>7.19327901724961</v>
      </c>
      <c r="G282" s="10" t="n">
        <v>84</v>
      </c>
      <c r="H282" s="10" t="n">
        <f aca="false">AR282</f>
        <v>15.2822806150031</v>
      </c>
      <c r="AL282" s="0" t="n">
        <v>0.101567586045671</v>
      </c>
      <c r="AM282" s="0" t="n">
        <f aca="false">IF(AW$7=A282,AV$5+AV$7,AL282+AV$5)</f>
        <v>7.19327901724961</v>
      </c>
      <c r="AP282" s="10" t="n">
        <v>84</v>
      </c>
      <c r="AQ282" s="0" t="n">
        <v>-10.6395635366175</v>
      </c>
      <c r="AR282" s="10" t="n">
        <f aca="false">AQ282+AV$13+AP282*AV$14</f>
        <v>15.2822806150031</v>
      </c>
      <c r="AS282" s="10"/>
    </row>
    <row r="283" customFormat="false" ht="12.75" hidden="false" customHeight="true" outlineLevel="0" collapsed="false">
      <c r="A283" s="0" t="n">
        <v>281</v>
      </c>
      <c r="B283" s="36" t="n">
        <f aca="false">AM283</f>
        <v>7.29074461345713</v>
      </c>
      <c r="G283" s="10" t="n">
        <v>84.3</v>
      </c>
      <c r="H283" s="10" t="n">
        <f aca="false">AR283</f>
        <v>27.9120940811493</v>
      </c>
      <c r="AL283" s="0" t="n">
        <v>0.199033182253185</v>
      </c>
      <c r="AM283" s="0" t="n">
        <f aca="false">IF(AW$7=A283,AV$5+AV$7,AL283+AV$5)</f>
        <v>7.29074461345713</v>
      </c>
      <c r="AP283" s="10" t="n">
        <v>84.3</v>
      </c>
      <c r="AQ283" s="0" t="n">
        <v>1.92303762278652</v>
      </c>
      <c r="AR283" s="10" t="n">
        <f aca="false">AQ283+AV$13+AP283*AV$14</f>
        <v>27.9120940811493</v>
      </c>
      <c r="AS283" s="10"/>
    </row>
    <row r="284" customFormat="false" ht="12.75" hidden="false" customHeight="true" outlineLevel="0" collapsed="false">
      <c r="A284" s="0" t="n">
        <v>282</v>
      </c>
      <c r="B284" s="36" t="n">
        <f aca="false">AM284</f>
        <v>6.64569710564764</v>
      </c>
      <c r="G284" s="10" t="n">
        <v>84.6</v>
      </c>
      <c r="H284" s="10" t="n">
        <f aca="false">AR284</f>
        <v>11.9155186102265</v>
      </c>
      <c r="AL284" s="0" t="n">
        <v>-0.446014325556306</v>
      </c>
      <c r="AM284" s="0" t="n">
        <f aca="false">IF(AW$7=A284,AV$5+AV$7,AL284+AV$5)</f>
        <v>6.64569710564764</v>
      </c>
      <c r="AP284" s="10" t="n">
        <v>84.6</v>
      </c>
      <c r="AQ284" s="0" t="n">
        <v>-14.1407501548785</v>
      </c>
      <c r="AR284" s="10" t="n">
        <f aca="false">AQ284+AV$13+AP284*AV$14</f>
        <v>11.9155186102265</v>
      </c>
      <c r="AS284" s="10"/>
    </row>
    <row r="285" customFormat="false" ht="12.75" hidden="false" customHeight="true" outlineLevel="0" collapsed="false">
      <c r="A285" s="0" t="n">
        <v>283</v>
      </c>
      <c r="B285" s="36" t="n">
        <f aca="false">AM285</f>
        <v>7.35851619264617</v>
      </c>
      <c r="G285" s="10" t="n">
        <v>84.9</v>
      </c>
      <c r="H285" s="10" t="n">
        <f aca="false">AR285</f>
        <v>26.9157554243893</v>
      </c>
      <c r="AL285" s="0" t="n">
        <v>0.266804761442228</v>
      </c>
      <c r="AM285" s="0" t="n">
        <f aca="false">IF(AW$7=A285,AV$5+AV$7,AL285+AV$5)</f>
        <v>7.35851619264617</v>
      </c>
      <c r="AP285" s="10" t="n">
        <v>84.9</v>
      </c>
      <c r="AQ285" s="0" t="n">
        <v>0.792274352542002</v>
      </c>
      <c r="AR285" s="10" t="n">
        <f aca="false">AQ285+AV$13+AP285*AV$14</f>
        <v>26.9157554243893</v>
      </c>
      <c r="AS285" s="10"/>
    </row>
    <row r="286" customFormat="false" ht="12.75" hidden="false" customHeight="true" outlineLevel="0" collapsed="false">
      <c r="A286" s="0" t="n">
        <v>284</v>
      </c>
      <c r="B286" s="36" t="n">
        <f aca="false">AM286</f>
        <v>7.17670904298706</v>
      </c>
      <c r="G286" s="10" t="n">
        <v>85.2</v>
      </c>
      <c r="H286" s="10" t="n">
        <f aca="false">AR286</f>
        <v>13.3647595547667</v>
      </c>
      <c r="AL286" s="0" t="n">
        <v>0.084997611783121</v>
      </c>
      <c r="AM286" s="0" t="n">
        <f aca="false">IF(AW$7=A286,AV$5+AV$7,AL286+AV$5)</f>
        <v>7.17670904298706</v>
      </c>
      <c r="AP286" s="10" t="n">
        <v>85.2</v>
      </c>
      <c r="AQ286" s="0" t="n">
        <v>-12.8259338238228</v>
      </c>
      <c r="AR286" s="10" t="n">
        <f aca="false">AQ286+AV$13+AP286*AV$14</f>
        <v>13.3647595547667</v>
      </c>
      <c r="AS286" s="10"/>
    </row>
    <row r="287" customFormat="false" ht="12.75" hidden="false" customHeight="true" outlineLevel="0" collapsed="false">
      <c r="A287" s="0" t="n">
        <v>285</v>
      </c>
      <c r="B287" s="36" t="n">
        <f aca="false">AM287</f>
        <v>6.60666430346699</v>
      </c>
      <c r="G287" s="10" t="n">
        <v>85.5</v>
      </c>
      <c r="H287" s="10" t="n">
        <f aca="false">AR287</f>
        <v>22.8029380503692</v>
      </c>
      <c r="AL287" s="0" t="n">
        <v>-0.485047127736952</v>
      </c>
      <c r="AM287" s="0" t="n">
        <f aca="false">IF(AW$7=A287,AV$5+AV$7,AL287+AV$5)</f>
        <v>6.60666430346699</v>
      </c>
      <c r="AP287" s="10" t="n">
        <v>85.5</v>
      </c>
      <c r="AQ287" s="0" t="n">
        <v>-3.45496763496248</v>
      </c>
      <c r="AR287" s="10" t="n">
        <f aca="false">AQ287+AV$13+AP287*AV$14</f>
        <v>22.8029380503692</v>
      </c>
      <c r="AS287" s="10"/>
    </row>
    <row r="288" customFormat="false" ht="12.75" hidden="false" customHeight="true" outlineLevel="0" collapsed="false">
      <c r="A288" s="0" t="n">
        <v>286</v>
      </c>
      <c r="B288" s="36" t="n">
        <f aca="false">AM288</f>
        <v>7.19278990377444</v>
      </c>
      <c r="G288" s="10" t="n">
        <v>85.8</v>
      </c>
      <c r="H288" s="10" t="n">
        <f aca="false">AR288</f>
        <v>32.848439010575</v>
      </c>
      <c r="AL288" s="0" t="n">
        <v>0.101078472570499</v>
      </c>
      <c r="AM288" s="0" t="n">
        <f aca="false">IF(AW$7=A288,AV$5+AV$7,AL288+AV$5)</f>
        <v>7.19278990377444</v>
      </c>
      <c r="AP288" s="10" t="n">
        <v>85.8</v>
      </c>
      <c r="AQ288" s="0" t="n">
        <v>6.52332101850107</v>
      </c>
      <c r="AR288" s="10" t="n">
        <f aca="false">AQ288+AV$13+AP288*AV$14</f>
        <v>32.848439010575</v>
      </c>
      <c r="AS288" s="10"/>
    </row>
    <row r="289" customFormat="false" ht="12.75" hidden="false" customHeight="true" outlineLevel="0" collapsed="false">
      <c r="A289" s="0" t="n">
        <v>287</v>
      </c>
      <c r="B289" s="36" t="n">
        <f aca="false">AM289</f>
        <v>7.37916636580666</v>
      </c>
      <c r="G289" s="10" t="n">
        <v>86.1</v>
      </c>
      <c r="H289" s="10" t="n">
        <f aca="false">AR289</f>
        <v>22.2937516675692</v>
      </c>
      <c r="AL289" s="0" t="n">
        <v>0.287454934602722</v>
      </c>
      <c r="AM289" s="0" t="n">
        <f aca="false">IF(AW$7=A289,AV$5+AV$7,AL289+AV$5)</f>
        <v>7.37916636580666</v>
      </c>
      <c r="AP289" s="10" t="n">
        <v>86.1</v>
      </c>
      <c r="AQ289" s="0" t="n">
        <v>-4.09857863124695</v>
      </c>
      <c r="AR289" s="10" t="n">
        <f aca="false">AQ289+AV$13+AP289*AV$14</f>
        <v>22.2937516675692</v>
      </c>
      <c r="AS289" s="10"/>
    </row>
    <row r="290" customFormat="false" ht="12.75" hidden="false" customHeight="true" outlineLevel="0" collapsed="false">
      <c r="A290" s="0" t="n">
        <v>288</v>
      </c>
      <c r="B290" s="36" t="n">
        <f aca="false">AM290</f>
        <v>6.38450250307546</v>
      </c>
      <c r="G290" s="10" t="n">
        <v>86.4</v>
      </c>
      <c r="H290" s="10" t="n">
        <f aca="false">AR290</f>
        <v>21.0532882711501</v>
      </c>
      <c r="AL290" s="0" t="n">
        <v>-0.707208928128486</v>
      </c>
      <c r="AM290" s="0" t="n">
        <f aca="false">IF(AW$7=A290,AV$5+AV$7,AL290+AV$5)</f>
        <v>6.38450250307546</v>
      </c>
      <c r="AP290" s="10" t="n">
        <v>86.4</v>
      </c>
      <c r="AQ290" s="0" t="n">
        <v>-5.40625433440834</v>
      </c>
      <c r="AR290" s="10" t="n">
        <f aca="false">AQ290+AV$13+AP290*AV$14</f>
        <v>21.0532882711501</v>
      </c>
      <c r="AS290" s="10"/>
    </row>
    <row r="291" customFormat="false" ht="12.75" hidden="false" customHeight="true" outlineLevel="0" collapsed="false">
      <c r="A291" s="0" t="n">
        <v>289</v>
      </c>
      <c r="B291" s="36" t="n">
        <f aca="false">AM291</f>
        <v>6.84743267359467</v>
      </c>
      <c r="G291" s="10" t="n">
        <v>86.7</v>
      </c>
      <c r="H291" s="10" t="n">
        <f aca="false">AR291</f>
        <v>18.7640042561224</v>
      </c>
      <c r="AL291" s="0" t="n">
        <v>-0.244278757609272</v>
      </c>
      <c r="AM291" s="0" t="n">
        <f aca="false">IF(AW$7=A291,AV$5+AV$7,AL291+AV$5)</f>
        <v>6.84743267359467</v>
      </c>
      <c r="AP291" s="10" t="n">
        <v>86.7</v>
      </c>
      <c r="AQ291" s="0" t="n">
        <v>-7.76275065617818</v>
      </c>
      <c r="AR291" s="10" t="n">
        <f aca="false">AQ291+AV$13+AP291*AV$14</f>
        <v>18.7640042561224</v>
      </c>
      <c r="AS291" s="10"/>
    </row>
    <row r="292" customFormat="false" ht="12.75" hidden="false" customHeight="true" outlineLevel="0" collapsed="false">
      <c r="A292" s="0" t="n">
        <v>290</v>
      </c>
      <c r="B292" s="36" t="n">
        <f aca="false">AM292</f>
        <v>7.55937632397573</v>
      </c>
      <c r="G292" s="10" t="n">
        <v>87</v>
      </c>
      <c r="H292" s="10" t="n">
        <f aca="false">AR292</f>
        <v>22.6398218525245</v>
      </c>
      <c r="AL292" s="0" t="n">
        <v>0.467664892771785</v>
      </c>
      <c r="AM292" s="0" t="n">
        <f aca="false">IF(AW$7=A292,AV$5+AV$7,AL292+AV$5)</f>
        <v>7.55937632397573</v>
      </c>
      <c r="AP292" s="10" t="n">
        <v>87</v>
      </c>
      <c r="AQ292" s="0" t="n">
        <v>-3.95414536651831</v>
      </c>
      <c r="AR292" s="10" t="n">
        <f aca="false">AQ292+AV$13+AP292*AV$14</f>
        <v>22.6398218525245</v>
      </c>
      <c r="AS292" s="10"/>
    </row>
    <row r="293" customFormat="false" ht="12.75" hidden="false" customHeight="true" outlineLevel="0" collapsed="false">
      <c r="A293" s="0" t="n">
        <v>291</v>
      </c>
      <c r="B293" s="36" t="n">
        <f aca="false">AM293</f>
        <v>7.33916634561512</v>
      </c>
      <c r="G293" s="10" t="n">
        <v>87.3</v>
      </c>
      <c r="H293" s="10" t="n">
        <f aca="false">AR293</f>
        <v>5.82860140143885</v>
      </c>
      <c r="AL293" s="0" t="n">
        <v>0.247454914411181</v>
      </c>
      <c r="AM293" s="0" t="n">
        <f aca="false">IF(AW$7=A293,AV$5+AV$7,AL293+AV$5)</f>
        <v>7.33916634561512</v>
      </c>
      <c r="AP293" s="10" t="n">
        <v>87.3</v>
      </c>
      <c r="AQ293" s="0" t="n">
        <v>-20.8325781243462</v>
      </c>
      <c r="AR293" s="10" t="n">
        <f aca="false">AQ293+AV$13+AP293*AV$14</f>
        <v>5.82860140143885</v>
      </c>
      <c r="AS293" s="10"/>
    </row>
    <row r="294" customFormat="false" ht="12.75" hidden="false" customHeight="true" outlineLevel="0" collapsed="false">
      <c r="A294" s="0" t="n">
        <v>292</v>
      </c>
      <c r="B294" s="36" t="n">
        <f aca="false">AM294</f>
        <v>6.98964424354196</v>
      </c>
      <c r="G294" s="10" t="n">
        <v>87.6</v>
      </c>
      <c r="H294" s="10" t="n">
        <f aca="false">AR294</f>
        <v>22.249155978893</v>
      </c>
      <c r="AL294" s="0" t="n">
        <v>-0.102067187661981</v>
      </c>
      <c r="AM294" s="0" t="n">
        <f aca="false">IF(AW$7=A294,AV$5+AV$7,AL294+AV$5)</f>
        <v>6.98964424354196</v>
      </c>
      <c r="AP294" s="10" t="n">
        <v>87.6</v>
      </c>
      <c r="AQ294" s="0" t="n">
        <v>-4.4792358536343</v>
      </c>
      <c r="AR294" s="10" t="n">
        <f aca="false">AQ294+AV$13+AP294*AV$14</f>
        <v>22.249155978893</v>
      </c>
      <c r="AS294" s="10"/>
    </row>
    <row r="295" customFormat="false" ht="12.75" hidden="false" customHeight="true" outlineLevel="0" collapsed="false">
      <c r="A295" s="0" t="n">
        <v>293</v>
      </c>
      <c r="B295" s="36" t="n">
        <f aca="false">AM295</f>
        <v>7.02389857536495</v>
      </c>
      <c r="G295" s="10" t="n">
        <v>87.9</v>
      </c>
      <c r="H295" s="10" t="n">
        <f aca="false">AR295</f>
        <v>9.79401883274406</v>
      </c>
      <c r="AL295" s="0" t="n">
        <v>-0.0678128558389926</v>
      </c>
      <c r="AM295" s="0" t="n">
        <f aca="false">IF(AW$7=A295,AV$5+AV$7,AL295+AV$5)</f>
        <v>7.02389857536495</v>
      </c>
      <c r="AP295" s="10" t="n">
        <v>87.9</v>
      </c>
      <c r="AQ295" s="0" t="n">
        <v>-17.0015853065255</v>
      </c>
      <c r="AR295" s="10" t="n">
        <f aca="false">AQ295+AV$13+AP295*AV$14</f>
        <v>9.79401883274406</v>
      </c>
      <c r="AS295" s="10"/>
    </row>
    <row r="296" customFormat="false" ht="12.75" hidden="false" customHeight="true" outlineLevel="0" collapsed="false">
      <c r="A296" s="0" t="n">
        <v>294</v>
      </c>
      <c r="B296" s="36" t="n">
        <f aca="false">AM296</f>
        <v>6.47773503605604</v>
      </c>
      <c r="G296" s="10" t="n">
        <v>88.2</v>
      </c>
      <c r="H296" s="10" t="n">
        <f aca="false">AR296</f>
        <v>36.1587690122532</v>
      </c>
      <c r="AL296" s="0" t="n">
        <v>-0.613976395147902</v>
      </c>
      <c r="AM296" s="0" t="n">
        <f aca="false">IF(AW$7=A296,AV$5+AV$7,AL296+AV$5)</f>
        <v>6.47773503605604</v>
      </c>
      <c r="AP296" s="10" t="n">
        <v>88.2</v>
      </c>
      <c r="AQ296" s="0" t="n">
        <v>9.2959525662415</v>
      </c>
      <c r="AR296" s="10" t="n">
        <f aca="false">AQ296+AV$13+AP296*AV$14</f>
        <v>36.1587690122532</v>
      </c>
      <c r="AS296" s="10"/>
    </row>
    <row r="297" customFormat="false" ht="12.75" hidden="false" customHeight="true" outlineLevel="0" collapsed="false">
      <c r="A297" s="0" t="n">
        <v>295</v>
      </c>
      <c r="B297" s="36" t="n">
        <f aca="false">AM297</f>
        <v>7.17708775047719</v>
      </c>
      <c r="G297" s="10" t="n">
        <v>88.5</v>
      </c>
      <c r="H297" s="10" t="n">
        <f aca="false">AR297</f>
        <v>36.8698168973024</v>
      </c>
      <c r="AL297" s="0" t="n">
        <v>0.0853763192732501</v>
      </c>
      <c r="AM297" s="0" t="n">
        <f aca="false">IF(AW$7=A297,AV$5+AV$7,AL297+AV$5)</f>
        <v>7.17708775047719</v>
      </c>
      <c r="AP297" s="10" t="n">
        <v>88.5</v>
      </c>
      <c r="AQ297" s="0" t="n">
        <v>9.93978814454847</v>
      </c>
      <c r="AR297" s="10" t="n">
        <f aca="false">AQ297+AV$13+AP297*AV$14</f>
        <v>36.8698168973024</v>
      </c>
      <c r="AS297" s="10"/>
    </row>
    <row r="298" customFormat="false" ht="12.75" hidden="false" customHeight="true" outlineLevel="0" collapsed="false">
      <c r="A298" s="0" t="n">
        <v>296</v>
      </c>
      <c r="B298" s="36" t="n">
        <f aca="false">AM298</f>
        <v>7.18578729527791</v>
      </c>
      <c r="G298" s="10" t="n">
        <v>88.8</v>
      </c>
      <c r="H298" s="10" t="n">
        <f aca="false">AR298</f>
        <v>32.9578195338032</v>
      </c>
      <c r="AL298" s="0" t="n">
        <v>0.0940758640739632</v>
      </c>
      <c r="AM298" s="0" t="n">
        <f aca="false">IF(AW$7=A298,AV$5+AV$7,AL298+AV$5)</f>
        <v>7.18578729527791</v>
      </c>
      <c r="AP298" s="10" t="n">
        <v>88.8</v>
      </c>
      <c r="AQ298" s="0" t="n">
        <v>5.96057847430696</v>
      </c>
      <c r="AR298" s="10" t="n">
        <f aca="false">AQ298+AV$13+AP298*AV$14</f>
        <v>32.9578195338032</v>
      </c>
      <c r="AS298" s="10"/>
    </row>
    <row r="299" customFormat="false" ht="12.75" hidden="false" customHeight="true" outlineLevel="0" collapsed="false">
      <c r="A299" s="0" t="n">
        <v>297</v>
      </c>
      <c r="B299" s="36" t="n">
        <f aca="false">AM299</f>
        <v>6.99905060147973</v>
      </c>
      <c r="G299" s="10" t="n">
        <v>89.1</v>
      </c>
      <c r="H299" s="10" t="n">
        <f aca="false">AR299</f>
        <v>24.6337270377184</v>
      </c>
      <c r="AL299" s="0" t="n">
        <v>-0.0926608297242155</v>
      </c>
      <c r="AM299" s="0" t="n">
        <f aca="false">IF(AW$7=A299,AV$5+AV$7,AL299+AV$5)</f>
        <v>6.99905060147973</v>
      </c>
      <c r="AP299" s="10" t="n">
        <v>89.1</v>
      </c>
      <c r="AQ299" s="0" t="n">
        <v>-2.43072632852</v>
      </c>
      <c r="AR299" s="10" t="n">
        <f aca="false">AQ299+AV$13+AP299*AV$14</f>
        <v>24.6337270377184</v>
      </c>
      <c r="AS299" s="10"/>
    </row>
    <row r="300" customFormat="false" ht="12.75" hidden="false" customHeight="true" outlineLevel="0" collapsed="false">
      <c r="A300" s="0" t="n">
        <v>298</v>
      </c>
      <c r="B300" s="36" t="n">
        <f aca="false">AM300</f>
        <v>6.9123480261292</v>
      </c>
      <c r="G300" s="10" t="n">
        <v>89.4</v>
      </c>
      <c r="H300" s="10" t="n">
        <f aca="false">AR300</f>
        <v>52.6960732192158</v>
      </c>
      <c r="AL300" s="0" t="n">
        <v>-0.179363405074738</v>
      </c>
      <c r="AM300" s="0" t="n">
        <f aca="false">IF(AW$7=A300,AV$5+AV$7,AL300+AV$5)</f>
        <v>6.9123480261292</v>
      </c>
      <c r="AP300" s="10" t="n">
        <v>89.4</v>
      </c>
      <c r="AQ300" s="0" t="n">
        <v>25.5644075462352</v>
      </c>
      <c r="AR300" s="10" t="n">
        <f aca="false">AQ300+AV$13+AP300*AV$14</f>
        <v>52.6960732192158</v>
      </c>
      <c r="AS300" s="10"/>
    </row>
    <row r="301" customFormat="false" ht="12.75" hidden="false" customHeight="true" outlineLevel="0" collapsed="false">
      <c r="A301" s="0" t="n">
        <v>299</v>
      </c>
      <c r="B301" s="36" t="n">
        <f aca="false">AM301</f>
        <v>7.07831716975224</v>
      </c>
      <c r="G301" s="10" t="n">
        <v>89.7</v>
      </c>
      <c r="H301" s="10" t="n">
        <f aca="false">AR301</f>
        <v>34.4733276258004</v>
      </c>
      <c r="AL301" s="0" t="n">
        <v>-0.0133942614516978</v>
      </c>
      <c r="AM301" s="0" t="n">
        <f aca="false">IF(AW$7=A301,AV$5+AV$7,AL301+AV$5)</f>
        <v>7.07831716975224</v>
      </c>
      <c r="AP301" s="10" t="n">
        <v>89.7</v>
      </c>
      <c r="AQ301" s="0" t="n">
        <v>7.27444964607754</v>
      </c>
      <c r="AR301" s="10" t="n">
        <f aca="false">AQ301+AV$13+AP301*AV$14</f>
        <v>34.4733276258004</v>
      </c>
      <c r="AS301" s="10"/>
    </row>
    <row r="302" customFormat="false" ht="12.75" hidden="false" customHeight="true" outlineLevel="0" collapsed="false">
      <c r="A302" s="0" t="n">
        <v>300</v>
      </c>
      <c r="B302" s="36" t="n">
        <f aca="false">AM302</f>
        <v>7.43783795661466</v>
      </c>
      <c r="G302" s="10" t="n">
        <v>90</v>
      </c>
      <c r="H302" s="10" t="n">
        <f aca="false">AR302</f>
        <v>33.1490724322075</v>
      </c>
      <c r="AL302" s="0" t="n">
        <v>0.346126525410713</v>
      </c>
      <c r="AM302" s="0" t="n">
        <f aca="false">IF(AW$7=A302,AV$5+AV$7,AL302+AV$5)</f>
        <v>7.43783795661466</v>
      </c>
      <c r="AP302" s="10" t="n">
        <v>90</v>
      </c>
      <c r="AQ302" s="0" t="n">
        <v>5.88298214574243</v>
      </c>
      <c r="AR302" s="10" t="n">
        <f aca="false">AQ302+AV$13+AP302*AV$14</f>
        <v>33.1490724322075</v>
      </c>
      <c r="AS302" s="10"/>
    </row>
    <row r="303" customFormat="false" ht="12.75" hidden="false" customHeight="true" outlineLevel="0" collapsed="false">
      <c r="A303" s="0" t="n">
        <v>301</v>
      </c>
      <c r="B303" s="36" t="n">
        <f aca="false">AM303</f>
        <v>6.97355362452906</v>
      </c>
      <c r="G303" s="10" t="n">
        <v>90.3</v>
      </c>
      <c r="H303" s="10" t="n">
        <f aca="false">AR303</f>
        <v>7.60311322467939</v>
      </c>
      <c r="AL303" s="0" t="n">
        <v>-0.118157806674879</v>
      </c>
      <c r="AM303" s="0" t="n">
        <f aca="false">IF(AW$7=A303,AV$5+AV$7,AL303+AV$5)</f>
        <v>6.97355362452906</v>
      </c>
      <c r="AP303" s="10" t="n">
        <v>90.3</v>
      </c>
      <c r="AQ303" s="0" t="n">
        <v>-19.7301893685279</v>
      </c>
      <c r="AR303" s="10" t="n">
        <f aca="false">AQ303+AV$13+AP303*AV$14</f>
        <v>7.60311322467939</v>
      </c>
      <c r="AS303" s="10"/>
    </row>
    <row r="304" customFormat="false" ht="12.75" hidden="false" customHeight="true" outlineLevel="0" collapsed="false">
      <c r="A304" s="0" t="n">
        <v>302</v>
      </c>
      <c r="B304" s="36" t="n">
        <f aca="false">AM304</f>
        <v>7.18358418331279</v>
      </c>
      <c r="G304" s="10" t="n">
        <v>90.6</v>
      </c>
      <c r="H304" s="10" t="n">
        <f aca="false">AR304</f>
        <v>33.4258621031077</v>
      </c>
      <c r="AL304" s="0" t="n">
        <v>0.0918727521088445</v>
      </c>
      <c r="AM304" s="0" t="n">
        <f aca="false">IF(AW$7=A304,AV$5+AV$7,AL304+AV$5)</f>
        <v>7.18358418331279</v>
      </c>
      <c r="AP304" s="10" t="n">
        <v>90.6</v>
      </c>
      <c r="AQ304" s="0" t="n">
        <v>6.0253472031582</v>
      </c>
      <c r="AR304" s="10" t="n">
        <f aca="false">AQ304+AV$13+AP304*AV$14</f>
        <v>33.4258621031077</v>
      </c>
      <c r="AS304" s="10"/>
    </row>
    <row r="305" customFormat="false" ht="12.75" hidden="false" customHeight="true" outlineLevel="0" collapsed="false">
      <c r="A305" s="0" t="n">
        <v>303</v>
      </c>
      <c r="B305" s="36" t="n">
        <f aca="false">AM305</f>
        <v>6.76449660393838</v>
      </c>
      <c r="G305" s="10" t="n">
        <v>90.9</v>
      </c>
      <c r="H305" s="10" t="n">
        <f aca="false">AR305</f>
        <v>43.2017132357895</v>
      </c>
      <c r="AL305" s="0" t="n">
        <v>-0.32721482726556</v>
      </c>
      <c r="AM305" s="0" t="n">
        <f aca="false">IF(AW$7=A305,AV$5+AV$7,AL305+AV$5)</f>
        <v>6.76449660393838</v>
      </c>
      <c r="AP305" s="10" t="n">
        <v>90.9</v>
      </c>
      <c r="AQ305" s="0" t="n">
        <v>15.7339860290977</v>
      </c>
      <c r="AR305" s="10" t="n">
        <f aca="false">AQ305+AV$13+AP305*AV$14</f>
        <v>43.2017132357895</v>
      </c>
      <c r="AS305" s="10"/>
    </row>
    <row r="306" customFormat="false" ht="12.75" hidden="false" customHeight="true" outlineLevel="0" collapsed="false">
      <c r="A306" s="0" t="n">
        <v>304</v>
      </c>
      <c r="B306" s="36" t="n">
        <f aca="false">AM306</f>
        <v>7.12752770352323</v>
      </c>
      <c r="G306" s="10" t="n">
        <v>91.2</v>
      </c>
      <c r="H306" s="10" t="n">
        <f aca="false">AR306</f>
        <v>36.6521581515308</v>
      </c>
      <c r="AL306" s="0" t="n">
        <v>0.0358162723192918</v>
      </c>
      <c r="AM306" s="0" t="n">
        <f aca="false">IF(AW$7=A306,AV$5+AV$7,AL306+AV$5)</f>
        <v>7.12752770352323</v>
      </c>
      <c r="AP306" s="10" t="n">
        <v>91.2</v>
      </c>
      <c r="AQ306" s="0" t="n">
        <v>9.1172186380968</v>
      </c>
      <c r="AR306" s="10" t="n">
        <f aca="false">AQ306+AV$13+AP306*AV$14</f>
        <v>36.6521581515308</v>
      </c>
      <c r="AS306" s="10"/>
    </row>
    <row r="307" customFormat="false" ht="12.75" hidden="false" customHeight="true" outlineLevel="0" collapsed="false">
      <c r="A307" s="0" t="n">
        <v>305</v>
      </c>
      <c r="B307" s="36" t="n">
        <f aca="false">AM307</f>
        <v>7.01817284440964</v>
      </c>
      <c r="G307" s="10" t="n">
        <v>91.5</v>
      </c>
      <c r="H307" s="10" t="n">
        <f aca="false">AR307</f>
        <v>5.16927836668934</v>
      </c>
      <c r="AL307" s="0" t="n">
        <v>-0.0735385867943047</v>
      </c>
      <c r="AM307" s="0" t="n">
        <f aca="false">IF(AW$7=A307,AV$5+AV$7,AL307+AV$5)</f>
        <v>7.01817284440964</v>
      </c>
      <c r="AP307" s="10" t="n">
        <v>91.5</v>
      </c>
      <c r="AQ307" s="0" t="n">
        <v>-22.4328734534869</v>
      </c>
      <c r="AR307" s="10" t="n">
        <f aca="false">AQ307+AV$13+AP307*AV$14</f>
        <v>5.16927836668934</v>
      </c>
      <c r="AS307" s="10"/>
    </row>
    <row r="308" customFormat="false" ht="12.75" hidden="false" customHeight="true" outlineLevel="0" collapsed="false">
      <c r="A308" s="0" t="n">
        <v>306</v>
      </c>
      <c r="B308" s="36" t="n">
        <f aca="false">AM308</f>
        <v>7.88655459362329</v>
      </c>
      <c r="G308" s="10" t="n">
        <v>91.8</v>
      </c>
      <c r="H308" s="10" t="n">
        <f aca="false">AR308</f>
        <v>31.8712754311368</v>
      </c>
      <c r="AL308" s="0" t="n">
        <v>0.794843162419345</v>
      </c>
      <c r="AM308" s="0" t="n">
        <f aca="false">IF(AW$7=A308,AV$5+AV$7,AL308+AV$5)</f>
        <v>7.88655459362329</v>
      </c>
      <c r="AP308" s="10" t="n">
        <v>91.8</v>
      </c>
      <c r="AQ308" s="0" t="n">
        <v>4.2019113042184</v>
      </c>
      <c r="AR308" s="10" t="n">
        <f aca="false">AQ308+AV$13+AP308*AV$14</f>
        <v>31.8712754311368</v>
      </c>
      <c r="AS308" s="10"/>
    </row>
    <row r="309" customFormat="false" ht="12.75" hidden="false" customHeight="true" outlineLevel="0" collapsed="false">
      <c r="A309" s="0" t="n">
        <v>307</v>
      </c>
      <c r="B309" s="36" t="n">
        <f aca="false">AM309</f>
        <v>6.93317065469063</v>
      </c>
      <c r="G309" s="10" t="n">
        <v>92.1</v>
      </c>
      <c r="H309" s="10" t="n">
        <f aca="false">AR309</f>
        <v>30.5070244253187</v>
      </c>
      <c r="AL309" s="0" t="n">
        <v>-0.158540776513312</v>
      </c>
      <c r="AM309" s="0" t="n">
        <f aca="false">IF(AW$7=A309,AV$5+AV$7,AL309+AV$5)</f>
        <v>6.93317065469063</v>
      </c>
      <c r="AP309" s="10" t="n">
        <v>92.1</v>
      </c>
      <c r="AQ309" s="0" t="n">
        <v>2.77044799165802</v>
      </c>
      <c r="AR309" s="10" t="n">
        <f aca="false">AQ309+AV$13+AP309*AV$14</f>
        <v>30.5070244253187</v>
      </c>
      <c r="AS309" s="10"/>
    </row>
    <row r="310" customFormat="false" ht="12.75" hidden="false" customHeight="true" outlineLevel="0" collapsed="false">
      <c r="A310" s="0" t="n">
        <v>308</v>
      </c>
      <c r="B310" s="36" t="n">
        <f aca="false">AM310</f>
        <v>6.40167015131968</v>
      </c>
      <c r="G310" s="10" t="n">
        <v>92.4</v>
      </c>
      <c r="H310" s="10" t="n">
        <f aca="false">AR310</f>
        <v>43.695046597439</v>
      </c>
      <c r="AL310" s="0" t="n">
        <v>-0.690041279884266</v>
      </c>
      <c r="AM310" s="0" t="n">
        <f aca="false">IF(AW$7=A310,AV$5+AV$7,AL310+AV$5)</f>
        <v>6.40167015131968</v>
      </c>
      <c r="AP310" s="10" t="n">
        <v>92.4</v>
      </c>
      <c r="AQ310" s="0" t="n">
        <v>15.8912578570361</v>
      </c>
      <c r="AR310" s="10" t="n">
        <f aca="false">AQ310+AV$13+AP310*AV$14</f>
        <v>43.695046597439</v>
      </c>
      <c r="AS310" s="10"/>
    </row>
    <row r="311" customFormat="false" ht="12.75" hidden="false" customHeight="true" outlineLevel="0" collapsed="false">
      <c r="A311" s="0" t="n">
        <v>309</v>
      </c>
      <c r="B311" s="36" t="n">
        <f aca="false">AM311</f>
        <v>6.88799345085418</v>
      </c>
      <c r="G311" s="10" t="n">
        <v>92.7</v>
      </c>
      <c r="H311" s="10" t="n">
        <f aca="false">AR311</f>
        <v>38.7601853560634</v>
      </c>
      <c r="AL311" s="0" t="n">
        <v>-0.203717980349761</v>
      </c>
      <c r="AM311" s="0" t="n">
        <f aca="false">IF(AW$7=A311,AV$5+AV$7,AL311+AV$5)</f>
        <v>6.88799345085418</v>
      </c>
      <c r="AP311" s="10" t="n">
        <v>92.7</v>
      </c>
      <c r="AQ311" s="0" t="n">
        <v>10.8891843089183</v>
      </c>
      <c r="AR311" s="10" t="n">
        <f aca="false">AQ311+AV$13+AP311*AV$14</f>
        <v>38.7601853560634</v>
      </c>
      <c r="AS311" s="10"/>
    </row>
    <row r="312" customFormat="false" ht="12.75" hidden="false" customHeight="true" outlineLevel="0" collapsed="false">
      <c r="A312" s="0" t="n">
        <v>310</v>
      </c>
      <c r="B312" s="36" t="n">
        <f aca="false">AM312</f>
        <v>7.12225248916764</v>
      </c>
      <c r="G312" s="10" t="n">
        <v>93</v>
      </c>
      <c r="H312" s="10" t="n">
        <f aca="false">AR312</f>
        <v>26.9873807290864</v>
      </c>
      <c r="AL312" s="0" t="n">
        <v>0.0305410579636939</v>
      </c>
      <c r="AM312" s="0" t="n">
        <f aca="false">IF(AW$7=A312,AV$5+AV$7,AL312+AV$5)</f>
        <v>7.12225248916764</v>
      </c>
      <c r="AP312" s="10" t="n">
        <v>93</v>
      </c>
      <c r="AQ312" s="0" t="n">
        <v>-0.950832624801</v>
      </c>
      <c r="AR312" s="10" t="n">
        <f aca="false">AQ312+AV$13+AP312*AV$14</f>
        <v>26.9873807290864</v>
      </c>
      <c r="AS312" s="10"/>
    </row>
    <row r="313" customFormat="false" ht="12.75" hidden="false" customHeight="true" outlineLevel="0" collapsed="false">
      <c r="A313" s="0" t="n">
        <v>311</v>
      </c>
      <c r="B313" s="36" t="n">
        <f aca="false">AM313</f>
        <v>7.61754567098915</v>
      </c>
      <c r="G313" s="10" t="n">
        <v>93.3</v>
      </c>
      <c r="H313" s="10" t="n">
        <f aca="false">AR313</f>
        <v>10.6732960433066</v>
      </c>
      <c r="AL313" s="0" t="n">
        <v>0.525834239785205</v>
      </c>
      <c r="AM313" s="0" t="n">
        <f aca="false">IF(AW$7=A313,AV$5+AV$7,AL313+AV$5)</f>
        <v>7.61754567098915</v>
      </c>
      <c r="AP313" s="10" t="n">
        <v>93.3</v>
      </c>
      <c r="AQ313" s="0" t="n">
        <v>-17.332129617323</v>
      </c>
      <c r="AR313" s="10" t="n">
        <f aca="false">AQ313+AV$13+AP313*AV$14</f>
        <v>10.6732960433066</v>
      </c>
      <c r="AS313" s="10"/>
    </row>
    <row r="314" customFormat="false" ht="12.75" hidden="false" customHeight="true" outlineLevel="0" collapsed="false">
      <c r="A314" s="0" t="n">
        <v>312</v>
      </c>
      <c r="B314" s="36" t="n">
        <f aca="false">AM314</f>
        <v>6.75259140157488</v>
      </c>
      <c r="G314" s="10" t="n">
        <v>93.6</v>
      </c>
      <c r="H314" s="10" t="n">
        <f aca="false">AR314</f>
        <v>33.1567779578904</v>
      </c>
      <c r="AL314" s="0" t="n">
        <v>-0.339120029629058</v>
      </c>
      <c r="AM314" s="0" t="n">
        <f aca="false">IF(AW$7=A314,AV$5+AV$7,AL314+AV$5)</f>
        <v>6.75259140157488</v>
      </c>
      <c r="AP314" s="10" t="n">
        <v>93.6</v>
      </c>
      <c r="AQ314" s="0" t="n">
        <v>5.08413999051856</v>
      </c>
      <c r="AR314" s="10" t="n">
        <f aca="false">AQ314+AV$13+AP314*AV$14</f>
        <v>33.1567779578904</v>
      </c>
      <c r="AS314" s="10"/>
    </row>
    <row r="315" customFormat="false" ht="12.75" hidden="false" customHeight="true" outlineLevel="0" collapsed="false">
      <c r="A315" s="0" t="n">
        <v>313</v>
      </c>
      <c r="B315" s="36" t="n">
        <f aca="false">AM315</f>
        <v>7.08669031991046</v>
      </c>
      <c r="G315" s="10" t="n">
        <v>93.9</v>
      </c>
      <c r="H315" s="10" t="n">
        <f aca="false">AR315</f>
        <v>29.6299443540724</v>
      </c>
      <c r="AL315" s="0" t="n">
        <v>-0.00502111129348639</v>
      </c>
      <c r="AM315" s="0" t="n">
        <f aca="false">IF(AW$7=A315,AV$5+AV$7,AL315+AV$5)</f>
        <v>7.08669031991046</v>
      </c>
      <c r="AP315" s="10" t="n">
        <v>93.9</v>
      </c>
      <c r="AQ315" s="0" t="n">
        <v>1.4900940799584</v>
      </c>
      <c r="AR315" s="10" t="n">
        <f aca="false">AQ315+AV$13+AP315*AV$14</f>
        <v>29.6299443540724</v>
      </c>
      <c r="AS315" s="10"/>
    </row>
    <row r="316" customFormat="false" ht="12.75" hidden="false" customHeight="true" outlineLevel="0" collapsed="false">
      <c r="A316" s="0" t="n">
        <v>314</v>
      </c>
      <c r="B316" s="36" t="n">
        <f aca="false">AM316</f>
        <v>6.97956132716117</v>
      </c>
      <c r="G316" s="10" t="n">
        <v>94.2</v>
      </c>
      <c r="H316" s="10" t="n">
        <f aca="false">AR316</f>
        <v>37.4136935994119</v>
      </c>
      <c r="AL316" s="0" t="n">
        <v>-0.112150104042773</v>
      </c>
      <c r="AM316" s="0" t="n">
        <f aca="false">IF(AW$7=A316,AV$5+AV$7,AL316+AV$5)</f>
        <v>6.97956132716117</v>
      </c>
      <c r="AP316" s="10" t="n">
        <v>94.2</v>
      </c>
      <c r="AQ316" s="0" t="n">
        <v>9.2066310185556</v>
      </c>
      <c r="AR316" s="10" t="n">
        <f aca="false">AQ316+AV$13+AP316*AV$14</f>
        <v>37.4136935994119</v>
      </c>
      <c r="AS316" s="10"/>
    </row>
    <row r="317" customFormat="false" ht="12.75" hidden="false" customHeight="true" outlineLevel="0" collapsed="false">
      <c r="A317" s="0" t="n">
        <v>315</v>
      </c>
      <c r="B317" s="36" t="n">
        <f aca="false">AM317</f>
        <v>7.1343643431167</v>
      </c>
      <c r="G317" s="10" t="n">
        <v>94.5</v>
      </c>
      <c r="H317" s="10" t="n">
        <f aca="false">AR317</f>
        <v>21.890126426126</v>
      </c>
      <c r="AL317" s="0" t="n">
        <v>0.0426529119127532</v>
      </c>
      <c r="AM317" s="0" t="n">
        <f aca="false">IF(AW$7=A317,AV$5+AV$7,AL317+AV$5)</f>
        <v>7.1343643431167</v>
      </c>
      <c r="AP317" s="10" t="n">
        <v>94.5</v>
      </c>
      <c r="AQ317" s="0" t="n">
        <v>-6.38414846147253</v>
      </c>
      <c r="AR317" s="10" t="n">
        <f aca="false">AQ317+AV$13+AP317*AV$14</f>
        <v>21.890126426126</v>
      </c>
      <c r="AS317" s="10"/>
    </row>
    <row r="318" customFormat="false" ht="12.75" hidden="false" customHeight="true" outlineLevel="0" collapsed="false">
      <c r="A318" s="0" t="n">
        <v>316</v>
      </c>
      <c r="B318" s="36" t="n">
        <f aca="false">AM318</f>
        <v>6.97432744347694</v>
      </c>
      <c r="G318" s="10" t="n">
        <v>94.8</v>
      </c>
      <c r="H318" s="10" t="n">
        <f aca="false">AR318</f>
        <v>36.3089544539878</v>
      </c>
      <c r="AL318" s="0" t="n">
        <v>-0.117383987726997</v>
      </c>
      <c r="AM318" s="0" t="n">
        <f aca="false">IF(AW$7=A318,AV$5+AV$7,AL318+AV$5)</f>
        <v>6.97432744347694</v>
      </c>
      <c r="AP318" s="10" t="n">
        <v>94.8</v>
      </c>
      <c r="AQ318" s="0" t="n">
        <v>7.9674672596471</v>
      </c>
      <c r="AR318" s="10" t="n">
        <f aca="false">AQ318+AV$13+AP318*AV$14</f>
        <v>36.3089544539878</v>
      </c>
      <c r="AS318" s="10"/>
    </row>
    <row r="319" customFormat="false" ht="12.75" hidden="false" customHeight="true" outlineLevel="0" collapsed="false">
      <c r="A319" s="0" t="n">
        <v>317</v>
      </c>
      <c r="B319" s="36" t="n">
        <f aca="false">AM319</f>
        <v>6.4968724300128</v>
      </c>
      <c r="G319" s="10" t="n">
        <v>95.1</v>
      </c>
      <c r="H319" s="10" t="n">
        <f aca="false">AR319</f>
        <v>21.2144571517764</v>
      </c>
      <c r="AL319" s="0" t="n">
        <v>-0.594839001191138</v>
      </c>
      <c r="AM319" s="0" t="n">
        <f aca="false">IF(AW$7=A319,AV$5+AV$7,AL319+AV$5)</f>
        <v>6.4968724300128</v>
      </c>
      <c r="AP319" s="10" t="n">
        <v>95.1</v>
      </c>
      <c r="AQ319" s="0" t="n">
        <v>-7.19424234930651</v>
      </c>
      <c r="AR319" s="10" t="n">
        <f aca="false">AQ319+AV$13+AP319*AV$14</f>
        <v>21.2144571517764</v>
      </c>
      <c r="AS319" s="10"/>
    </row>
    <row r="320" customFormat="false" ht="12.75" hidden="false" customHeight="true" outlineLevel="0" collapsed="false">
      <c r="A320" s="0" t="n">
        <v>318</v>
      </c>
      <c r="B320" s="36" t="n">
        <f aca="false">AM320</f>
        <v>6.76769889630879</v>
      </c>
      <c r="G320" s="10" t="n">
        <v>95.4</v>
      </c>
      <c r="H320" s="10" t="n">
        <f aca="false">AR320</f>
        <v>11.5283165773141</v>
      </c>
      <c r="AL320" s="0" t="n">
        <v>-0.324012534895157</v>
      </c>
      <c r="AM320" s="0" t="n">
        <f aca="false">IF(AW$7=A320,AV$5+AV$7,AL320+AV$5)</f>
        <v>6.76769889630879</v>
      </c>
      <c r="AP320" s="10" t="n">
        <v>95.4</v>
      </c>
      <c r="AQ320" s="0" t="n">
        <v>-16.9475952305111</v>
      </c>
      <c r="AR320" s="10" t="n">
        <f aca="false">AQ320+AV$13+AP320*AV$14</f>
        <v>11.5283165773141</v>
      </c>
      <c r="AS320" s="10"/>
    </row>
    <row r="321" customFormat="false" ht="12.75" hidden="false" customHeight="true" outlineLevel="0" collapsed="false">
      <c r="A321" s="0" t="n">
        <v>319</v>
      </c>
      <c r="B321" s="36" t="n">
        <f aca="false">AM321</f>
        <v>6.98876782221008</v>
      </c>
      <c r="G321" s="10" t="n">
        <v>95.7</v>
      </c>
      <c r="H321" s="10" t="n">
        <f aca="false">AR321</f>
        <v>50.1646398062707</v>
      </c>
      <c r="AL321" s="0" t="n">
        <v>-0.102943608993859</v>
      </c>
      <c r="AM321" s="0" t="n">
        <f aca="false">IF(AW$7=A321,AV$5+AV$7,AL321+AV$5)</f>
        <v>6.98876782221008</v>
      </c>
      <c r="AP321" s="10" t="n">
        <v>95.7</v>
      </c>
      <c r="AQ321" s="0" t="n">
        <v>21.6215156917033</v>
      </c>
      <c r="AR321" s="10" t="n">
        <f aca="false">AQ321+AV$13+AP321*AV$14</f>
        <v>50.1646398062707</v>
      </c>
      <c r="AS321" s="10"/>
    </row>
    <row r="322" customFormat="false" ht="12.75" hidden="false" customHeight="true" outlineLevel="0" collapsed="false">
      <c r="A322" s="0" t="n">
        <v>320</v>
      </c>
      <c r="B322" s="36" t="n">
        <f aca="false">AM322</f>
        <v>7.09042576862742</v>
      </c>
      <c r="G322" s="10" t="n">
        <v>96</v>
      </c>
      <c r="H322" s="10" t="n">
        <f aca="false">AR322</f>
        <v>21.9128285807231</v>
      </c>
      <c r="AL322" s="0" t="n">
        <v>-0.00128566257652567</v>
      </c>
      <c r="AM322" s="0" t="n">
        <f aca="false">IF(AW$7=A322,AV$5+AV$7,AL322+AV$5)</f>
        <v>7.09042576862742</v>
      </c>
      <c r="AP322" s="10" t="n">
        <v>96</v>
      </c>
      <c r="AQ322" s="0" t="n">
        <v>-6.69750784058648</v>
      </c>
      <c r="AR322" s="10" t="n">
        <f aca="false">AQ322+AV$13+AP322*AV$14</f>
        <v>21.9128285807231</v>
      </c>
      <c r="AS322" s="10"/>
    </row>
    <row r="323" customFormat="false" ht="12.75" hidden="false" customHeight="true" outlineLevel="0" collapsed="false">
      <c r="A323" s="0" t="n">
        <v>321</v>
      </c>
      <c r="B323" s="36" t="n">
        <f aca="false">AM323</f>
        <v>7.13070490404862</v>
      </c>
      <c r="G323" s="10" t="n">
        <v>96.3</v>
      </c>
      <c r="H323" s="10" t="n">
        <f aca="false">AR323</f>
        <v>21.7174558639237</v>
      </c>
      <c r="AL323" s="0" t="n">
        <v>0.0389934728446755</v>
      </c>
      <c r="AM323" s="0" t="n">
        <f aca="false">IF(AW$7=A323,AV$5+AV$7,AL323+AV$5)</f>
        <v>7.13070490404862</v>
      </c>
      <c r="AP323" s="10" t="n">
        <v>96.3</v>
      </c>
      <c r="AQ323" s="0" t="n">
        <v>-6.96009286412816</v>
      </c>
      <c r="AR323" s="10" t="n">
        <f aca="false">AQ323+AV$13+AP323*AV$14</f>
        <v>21.7174558639237</v>
      </c>
      <c r="AS323" s="10"/>
    </row>
    <row r="324" customFormat="false" ht="12.75" hidden="false" customHeight="true" outlineLevel="0" collapsed="false">
      <c r="A324" s="0" t="n">
        <v>322</v>
      </c>
      <c r="B324" s="36" t="n">
        <f aca="false">AM324</f>
        <v>7.09554313802562</v>
      </c>
      <c r="G324" s="10" t="n">
        <v>96.6</v>
      </c>
      <c r="H324" s="10" t="n">
        <f aca="false">AR324</f>
        <v>33.9996388578636</v>
      </c>
      <c r="AL324" s="0" t="n">
        <v>0.00383170682168105</v>
      </c>
      <c r="AM324" s="0" t="n">
        <f aca="false">IF(AW$7=A324,AV$5+AV$7,AL324+AV$5)</f>
        <v>7.09554313802562</v>
      </c>
      <c r="AP324" s="10" t="n">
        <v>96.6</v>
      </c>
      <c r="AQ324" s="0" t="n">
        <v>5.2548778230695</v>
      </c>
      <c r="AR324" s="10" t="n">
        <f aca="false">AQ324+AV$13+AP324*AV$14</f>
        <v>33.9996388578636</v>
      </c>
      <c r="AS324" s="10"/>
    </row>
    <row r="325" customFormat="false" ht="12.75" hidden="false" customHeight="true" outlineLevel="0" collapsed="false">
      <c r="A325" s="0" t="n">
        <v>323</v>
      </c>
      <c r="B325" s="36" t="n">
        <f aca="false">AM325</f>
        <v>7.53878670187576</v>
      </c>
      <c r="G325" s="10" t="n">
        <v>96.9</v>
      </c>
      <c r="H325" s="10" t="n">
        <f aca="false">AR325</f>
        <v>19.9134878844832</v>
      </c>
      <c r="AL325" s="0" t="n">
        <v>0.447075270671819</v>
      </c>
      <c r="AM325" s="0" t="n">
        <f aca="false">IF(AW$7=A325,AV$5+AV$7,AL325+AV$5)</f>
        <v>7.53878670187576</v>
      </c>
      <c r="AP325" s="10" t="n">
        <v>96.9</v>
      </c>
      <c r="AQ325" s="0" t="n">
        <v>-8.89848545705311</v>
      </c>
      <c r="AR325" s="10" t="n">
        <f aca="false">AQ325+AV$13+AP325*AV$14</f>
        <v>19.9134878844832</v>
      </c>
      <c r="AS325" s="10"/>
    </row>
    <row r="326" customFormat="false" ht="12.75" hidden="false" customHeight="true" outlineLevel="0" collapsed="false">
      <c r="A326" s="0" t="n">
        <v>324</v>
      </c>
      <c r="B326" s="36" t="n">
        <f aca="false">AM326</f>
        <v>6.97952738676051</v>
      </c>
      <c r="G326" s="10" t="n">
        <v>97.2</v>
      </c>
      <c r="H326" s="10" t="n">
        <f aca="false">AR326</f>
        <v>34.1146992524105</v>
      </c>
      <c r="AL326" s="0" t="n">
        <v>-0.112184044443435</v>
      </c>
      <c r="AM326" s="0" t="n">
        <f aca="false">IF(AW$7=A326,AV$5+AV$7,AL326+AV$5)</f>
        <v>6.97952738676051</v>
      </c>
      <c r="AP326" s="10" t="n">
        <v>97.2</v>
      </c>
      <c r="AQ326" s="0" t="n">
        <v>5.23551360413197</v>
      </c>
      <c r="AR326" s="10" t="n">
        <f aca="false">AQ326+AV$13+AP326*AV$14</f>
        <v>34.1146992524105</v>
      </c>
      <c r="AS326" s="10"/>
    </row>
    <row r="327" customFormat="false" ht="12.75" hidden="false" customHeight="true" outlineLevel="0" collapsed="false">
      <c r="A327" s="0" t="n">
        <v>325</v>
      </c>
      <c r="B327" s="36" t="n">
        <f aca="false">AM327</f>
        <v>5.74123523863616</v>
      </c>
      <c r="G327" s="10" t="n">
        <v>97.5</v>
      </c>
      <c r="H327" s="10" t="n">
        <f aca="false">AR327</f>
        <v>21.1650555739531</v>
      </c>
      <c r="AL327" s="0" t="n">
        <v>-0.155745995243186</v>
      </c>
      <c r="AM327" s="0" t="n">
        <f aca="false">IF(AW$7=A327,AV$5+AV$7,AL327+AV$5)</f>
        <v>5.74123523863616</v>
      </c>
      <c r="AP327" s="10" t="n">
        <v>97.5</v>
      </c>
      <c r="AQ327" s="0" t="n">
        <v>-7.78134238106766</v>
      </c>
      <c r="AR327" s="10" t="n">
        <f aca="false">AQ327+AV$13+AP327*AV$14</f>
        <v>21.1650555739531</v>
      </c>
      <c r="AS327" s="10"/>
    </row>
    <row r="328" customFormat="false" ht="12.75" hidden="false" customHeight="true" outlineLevel="0" collapsed="false">
      <c r="A328" s="0" t="n">
        <v>326</v>
      </c>
      <c r="B328" s="36" t="n">
        <f aca="false">AM328</f>
        <v>7.1516059883426</v>
      </c>
      <c r="G328" s="10" t="n">
        <v>97.8</v>
      </c>
      <c r="H328" s="10" t="n">
        <f aca="false">AR328</f>
        <v>33.2072823125574</v>
      </c>
      <c r="AL328" s="0" t="n">
        <v>0.0598945571386551</v>
      </c>
      <c r="AM328" s="0" t="n">
        <f aca="false">IF(AW$7=A328,AV$5+AV$7,AL328+AV$5)</f>
        <v>7.1516059883426</v>
      </c>
      <c r="AP328" s="10" t="n">
        <v>97.8</v>
      </c>
      <c r="AQ328" s="0" t="n">
        <v>4.19367205079447</v>
      </c>
      <c r="AR328" s="10" t="n">
        <f aca="false">AQ328+AV$13+AP328*AV$14</f>
        <v>33.2072823125574</v>
      </c>
      <c r="AS328" s="10"/>
    </row>
    <row r="329" customFormat="false" ht="12.75" hidden="false" customHeight="true" outlineLevel="0" collapsed="false">
      <c r="A329" s="0" t="n">
        <v>327</v>
      </c>
      <c r="B329" s="36" t="n">
        <f aca="false">AM329</f>
        <v>6.57070932041197</v>
      </c>
      <c r="G329" s="10" t="n">
        <v>98.1</v>
      </c>
      <c r="H329" s="10" t="n">
        <f aca="false">AR329</f>
        <v>30.7740362150381</v>
      </c>
      <c r="AL329" s="0" t="n">
        <v>-0.521002110791974</v>
      </c>
      <c r="AM329" s="0" t="n">
        <f aca="false">IF(AW$7=A329,AV$5+AV$7,AL329+AV$5)</f>
        <v>6.57070932041197</v>
      </c>
      <c r="AP329" s="10" t="n">
        <v>98.1</v>
      </c>
      <c r="AQ329" s="0" t="n">
        <v>1.69321364653293</v>
      </c>
      <c r="AR329" s="10" t="n">
        <f aca="false">AQ329+AV$13+AP329*AV$14</f>
        <v>30.7740362150381</v>
      </c>
      <c r="AS329" s="10"/>
    </row>
    <row r="330" customFormat="false" ht="12.75" hidden="false" customHeight="true" outlineLevel="0" collapsed="false">
      <c r="A330" s="0" t="n">
        <v>328</v>
      </c>
      <c r="B330" s="36" t="n">
        <f aca="false">AM330</f>
        <v>7.50268008347101</v>
      </c>
      <c r="G330" s="10" t="n">
        <v>98.4</v>
      </c>
      <c r="H330" s="10" t="n">
        <f aca="false">AR330</f>
        <v>30.6069244289873</v>
      </c>
      <c r="AL330" s="0" t="n">
        <v>0.410968652267065</v>
      </c>
      <c r="AM330" s="0" t="n">
        <f aca="false">IF(AW$7=A330,AV$5+AV$7,AL330+AV$5)</f>
        <v>7.50268008347101</v>
      </c>
      <c r="AP330" s="10" t="n">
        <v>98.4</v>
      </c>
      <c r="AQ330" s="0" t="n">
        <v>1.4588895537399</v>
      </c>
      <c r="AR330" s="10" t="n">
        <f aca="false">AQ330+AV$13+AP330*AV$14</f>
        <v>30.6069244289873</v>
      </c>
      <c r="AS330" s="10"/>
    </row>
    <row r="331" customFormat="false" ht="12.75" hidden="false" customHeight="true" outlineLevel="0" collapsed="false">
      <c r="A331" s="0" t="n">
        <v>329</v>
      </c>
      <c r="B331" s="36" t="n">
        <f aca="false">AM331</f>
        <v>6.6613796263442</v>
      </c>
      <c r="G331" s="10" t="n">
        <v>98.7</v>
      </c>
      <c r="H331" s="10" t="n">
        <f aca="false">AR331</f>
        <v>33.1074693917361</v>
      </c>
      <c r="AL331" s="0" t="n">
        <v>-0.430331804859742</v>
      </c>
      <c r="AM331" s="0" t="n">
        <f aca="false">IF(AW$7=A331,AV$5+AV$7,AL331+AV$5)</f>
        <v>6.6613796263442</v>
      </c>
      <c r="AP331" s="10" t="n">
        <v>98.7</v>
      </c>
      <c r="AQ331" s="0" t="n">
        <v>3.8922222097465</v>
      </c>
      <c r="AR331" s="10" t="n">
        <f aca="false">AQ331+AV$13+AP331*AV$14</f>
        <v>33.1074693917361</v>
      </c>
      <c r="AS331" s="10"/>
    </row>
    <row r="332" customFormat="false" ht="12.75" hidden="false" customHeight="true" outlineLevel="0" collapsed="false">
      <c r="A332" s="0" t="n">
        <v>330</v>
      </c>
      <c r="B332" s="36" t="n">
        <f aca="false">AM332</f>
        <v>7.83874785632468</v>
      </c>
      <c r="G332" s="10" t="n">
        <v>99</v>
      </c>
      <c r="H332" s="10" t="n">
        <f aca="false">AR332</f>
        <v>35.7112413287839</v>
      </c>
      <c r="AL332" s="0" t="n">
        <v>0.747036425120737</v>
      </c>
      <c r="AM332" s="0" t="n">
        <f aca="false">IF(AW$7=A332,AV$5+AV$7,AL332+AV$5)</f>
        <v>7.83874785632468</v>
      </c>
      <c r="AP332" s="10" t="n">
        <v>99</v>
      </c>
      <c r="AQ332" s="0" t="n">
        <v>6.42878184005201</v>
      </c>
      <c r="AR332" s="10" t="n">
        <f aca="false">AQ332+AV$13+AP332*AV$14</f>
        <v>35.7112413287839</v>
      </c>
      <c r="AS332" s="10"/>
    </row>
    <row r="333" customFormat="false" ht="12.75" hidden="false" customHeight="true" outlineLevel="0" collapsed="false">
      <c r="A333" s="0" t="n">
        <v>331</v>
      </c>
      <c r="B333" s="36" t="n">
        <f aca="false">AM333</f>
        <v>7.09606511282632</v>
      </c>
      <c r="G333" s="10" t="n">
        <v>99.3</v>
      </c>
      <c r="H333" s="10" t="n">
        <f aca="false">AR333</f>
        <v>30.1645457756736</v>
      </c>
      <c r="AL333" s="0" t="n">
        <v>0.00435368162237366</v>
      </c>
      <c r="AM333" s="0" t="n">
        <f aca="false">IF(AW$7=A333,AV$5+AV$7,AL333+AV$5)</f>
        <v>7.09606511282632</v>
      </c>
      <c r="AP333" s="10" t="n">
        <v>99.3</v>
      </c>
      <c r="AQ333" s="0" t="n">
        <v>0.814873980199523</v>
      </c>
      <c r="AR333" s="10" t="n">
        <f aca="false">AQ333+AV$13+AP333*AV$14</f>
        <v>30.1645457756736</v>
      </c>
      <c r="AS333" s="10"/>
    </row>
    <row r="334" customFormat="false" ht="12.75" hidden="false" customHeight="true" outlineLevel="0" collapsed="false">
      <c r="A334" s="0" t="n">
        <v>332</v>
      </c>
      <c r="B334" s="36" t="n">
        <f aca="false">AM334</f>
        <v>6.67228954426523</v>
      </c>
      <c r="G334" s="10" t="n">
        <v>99.6</v>
      </c>
      <c r="H334" s="10" t="n">
        <f aca="false">AR334</f>
        <v>13.3013338306405</v>
      </c>
      <c r="AL334" s="0" t="n">
        <v>-0.41942188693871</v>
      </c>
      <c r="AM334" s="0" t="n">
        <f aca="false">IF(AW$7=A334,AV$5+AV$7,AL334+AV$5)</f>
        <v>6.67228954426523</v>
      </c>
      <c r="AP334" s="10" t="n">
        <v>99.6</v>
      </c>
      <c r="AQ334" s="0" t="n">
        <v>-16.1155502715758</v>
      </c>
      <c r="AR334" s="10" t="n">
        <f aca="false">AQ334+AV$13+AP334*AV$14</f>
        <v>13.3013338306405</v>
      </c>
      <c r="AS334" s="10"/>
    </row>
    <row r="335" customFormat="false" ht="12.75" hidden="false" customHeight="true" outlineLevel="0" collapsed="false">
      <c r="A335" s="0" t="n">
        <v>333</v>
      </c>
      <c r="B335" s="36" t="n">
        <f aca="false">AM335</f>
        <v>7.78552504747722</v>
      </c>
      <c r="G335" s="10" t="n">
        <v>99.9</v>
      </c>
      <c r="H335" s="10" t="n">
        <f aca="false">AR335</f>
        <v>35.5259019309137</v>
      </c>
      <c r="AL335" s="0" t="n">
        <v>0.693813616273282</v>
      </c>
      <c r="AM335" s="0" t="n">
        <f aca="false">IF(AW$7=A335,AV$5+AV$7,AL335+AV$5)</f>
        <v>7.78552504747722</v>
      </c>
      <c r="AP335" s="10" t="n">
        <v>99.9</v>
      </c>
      <c r="AQ335" s="0" t="n">
        <v>6.04180552195511</v>
      </c>
      <c r="AR335" s="10" t="n">
        <f aca="false">AQ335+AV$13+AP335*AV$14</f>
        <v>35.5259019309137</v>
      </c>
      <c r="AS335" s="10"/>
    </row>
    <row r="336" customFormat="false" ht="12.75" hidden="false" customHeight="true" outlineLevel="0" collapsed="false">
      <c r="A336" s="0" t="n">
        <v>334</v>
      </c>
      <c r="B336" s="36" t="n">
        <f aca="false">AM336</f>
        <v>7.35394976886709</v>
      </c>
      <c r="G336" s="10" t="n">
        <v>100.2</v>
      </c>
      <c r="H336" s="10" t="n">
        <f aca="false">AR336</f>
        <v>2.47058814834054</v>
      </c>
      <c r="AL336" s="0" t="n">
        <v>0.262238337663147</v>
      </c>
      <c r="AM336" s="0" t="n">
        <f aca="false">IF(AW$7=A336,AV$5+AV$7,AL336+AV$5)</f>
        <v>7.35394976886709</v>
      </c>
      <c r="AP336" s="10" t="n">
        <v>100.2</v>
      </c>
      <c r="AQ336" s="0" t="n">
        <v>-27.0807205673602</v>
      </c>
      <c r="AR336" s="10" t="n">
        <f aca="false">AQ336+AV$13+AP336*AV$14</f>
        <v>2.47058814834054</v>
      </c>
      <c r="AS336" s="10"/>
    </row>
    <row r="337" customFormat="false" ht="12.75" hidden="false" customHeight="true" outlineLevel="0" collapsed="false">
      <c r="A337" s="0" t="n">
        <v>335</v>
      </c>
      <c r="B337" s="36" t="n">
        <f aca="false">AM337</f>
        <v>6.84372889091917</v>
      </c>
      <c r="G337" s="10" t="n">
        <v>100.5</v>
      </c>
      <c r="H337" s="10" t="n">
        <f aca="false">AR337</f>
        <v>41.6215161856034</v>
      </c>
      <c r="AL337" s="0" t="n">
        <v>-0.247982540284776</v>
      </c>
      <c r="AM337" s="0" t="n">
        <f aca="false">IF(AW$7=A337,AV$5+AV$7,AL337+AV$5)</f>
        <v>6.84372889091917</v>
      </c>
      <c r="AP337" s="10" t="n">
        <v>100.5</v>
      </c>
      <c r="AQ337" s="0" t="n">
        <v>12.0029951631604</v>
      </c>
      <c r="AR337" s="10" t="n">
        <f aca="false">AQ337+AV$13+AP337*AV$14</f>
        <v>41.6215161856034</v>
      </c>
      <c r="AS337" s="10"/>
    </row>
    <row r="338" customFormat="false" ht="12.75" hidden="false" customHeight="true" outlineLevel="0" collapsed="false">
      <c r="A338" s="0" t="n">
        <v>336</v>
      </c>
      <c r="B338" s="36" t="n">
        <f aca="false">AM338</f>
        <v>6.91088284855286</v>
      </c>
      <c r="G338" s="10" t="n">
        <v>100.8</v>
      </c>
      <c r="H338" s="10" t="n">
        <f aca="false">AR338</f>
        <v>50.6840240041533</v>
      </c>
      <c r="AL338" s="0" t="n">
        <v>-0.180828582651084</v>
      </c>
      <c r="AM338" s="0" t="n">
        <f aca="false">IF(AW$7=A338,AV$5+AV$7,AL338+AV$5)</f>
        <v>6.91088284855286</v>
      </c>
      <c r="AP338" s="10" t="n">
        <v>100.8</v>
      </c>
      <c r="AQ338" s="0" t="n">
        <v>20.9982906749681</v>
      </c>
      <c r="AR338" s="10" t="n">
        <f aca="false">AQ338+AV$13+AP338*AV$14</f>
        <v>50.6840240041533</v>
      </c>
      <c r="AS338" s="10"/>
    </row>
    <row r="339" customFormat="false" ht="12.75" hidden="false" customHeight="true" outlineLevel="0" collapsed="false">
      <c r="A339" s="0" t="n">
        <v>337</v>
      </c>
      <c r="B339" s="36" t="n">
        <f aca="false">AM339</f>
        <v>6.99708887881108</v>
      </c>
      <c r="G339" s="10" t="n">
        <v>101.1</v>
      </c>
      <c r="H339" s="10" t="n">
        <f aca="false">AR339</f>
        <v>24.5678433181434</v>
      </c>
      <c r="AL339" s="0" t="n">
        <v>-0.0946225523928662</v>
      </c>
      <c r="AM339" s="0" t="n">
        <f aca="false">IF(AW$7=A339,AV$5+AV$7,AL339+AV$5)</f>
        <v>6.99708887881108</v>
      </c>
      <c r="AP339" s="10" t="n">
        <v>101.1</v>
      </c>
      <c r="AQ339" s="0" t="n">
        <v>-5.18510231778403</v>
      </c>
      <c r="AR339" s="10" t="n">
        <f aca="false">AQ339+AV$13+AP339*AV$14</f>
        <v>24.5678433181434</v>
      </c>
      <c r="AS339" s="10"/>
    </row>
    <row r="340" customFormat="false" ht="12.75" hidden="false" customHeight="true" outlineLevel="0" collapsed="false">
      <c r="A340" s="0" t="n">
        <v>338</v>
      </c>
      <c r="B340" s="36" t="n">
        <f aca="false">AM340</f>
        <v>6.76941368153597</v>
      </c>
      <c r="G340" s="10" t="n">
        <v>101.4</v>
      </c>
      <c r="H340" s="10" t="n">
        <f aca="false">AR340</f>
        <v>49.0751813950727</v>
      </c>
      <c r="AL340" s="0" t="n">
        <v>-0.322297749667969</v>
      </c>
      <c r="AM340" s="0" t="n">
        <f aca="false">IF(AW$7=A340,AV$5+AV$7,AL340+AV$5)</f>
        <v>6.76941368153597</v>
      </c>
      <c r="AP340" s="10" t="n">
        <v>101.4</v>
      </c>
      <c r="AQ340" s="0" t="n">
        <v>19.255023452403</v>
      </c>
      <c r="AR340" s="10" t="n">
        <f aca="false">AQ340+AV$13+AP340*AV$14</f>
        <v>49.0751813950727</v>
      </c>
      <c r="AS340" s="10"/>
    </row>
    <row r="341" customFormat="false" ht="12.75" hidden="false" customHeight="true" outlineLevel="0" collapsed="false">
      <c r="A341" s="0" t="n">
        <v>339</v>
      </c>
      <c r="B341" s="36" t="n">
        <f aca="false">AM341</f>
        <v>6.9358706059348</v>
      </c>
      <c r="G341" s="10" t="n">
        <v>101.7</v>
      </c>
      <c r="H341" s="10" t="n">
        <f aca="false">AR341</f>
        <v>48.8904392282141</v>
      </c>
      <c r="AL341" s="0" t="n">
        <v>-0.155840825269146</v>
      </c>
      <c r="AM341" s="0" t="n">
        <f aca="false">IF(AW$7=A341,AV$5+AV$7,AL341+AV$5)</f>
        <v>6.9358706059348</v>
      </c>
      <c r="AP341" s="10" t="n">
        <v>101.7</v>
      </c>
      <c r="AQ341" s="0" t="n">
        <v>19.0030689788022</v>
      </c>
      <c r="AR341" s="10" t="n">
        <f aca="false">AQ341+AV$13+AP341*AV$14</f>
        <v>48.8904392282141</v>
      </c>
      <c r="AS341" s="10"/>
    </row>
    <row r="342" customFormat="false" ht="12.75" hidden="false" customHeight="true" outlineLevel="0" collapsed="false">
      <c r="A342" s="0" t="n">
        <v>340</v>
      </c>
      <c r="B342" s="36" t="n">
        <f aca="false">AM342</f>
        <v>6.99881177933387</v>
      </c>
      <c r="G342" s="10" t="n">
        <v>102</v>
      </c>
      <c r="H342" s="10" t="n">
        <f aca="false">AR342</f>
        <v>22.7658465389995</v>
      </c>
      <c r="AL342" s="0" t="n">
        <v>-0.0928996518700714</v>
      </c>
      <c r="AM342" s="0" t="n">
        <f aca="false">IF(AW$7=A342,AV$5+AV$7,AL342+AV$5)</f>
        <v>6.99881177933387</v>
      </c>
      <c r="AP342" s="10" t="n">
        <v>102</v>
      </c>
      <c r="AQ342" s="0" t="n">
        <v>-7.18873601715466</v>
      </c>
      <c r="AR342" s="10" t="n">
        <f aca="false">AQ342+AV$13+AP342*AV$14</f>
        <v>22.7658465389995</v>
      </c>
      <c r="AS342" s="10"/>
    </row>
    <row r="343" customFormat="false" ht="12.75" hidden="false" customHeight="true" outlineLevel="0" collapsed="false">
      <c r="A343" s="0" t="n">
        <v>341</v>
      </c>
      <c r="B343" s="36" t="n">
        <f aca="false">AM343</f>
        <v>7.14295139807402</v>
      </c>
      <c r="G343" s="10" t="n">
        <v>102.3</v>
      </c>
      <c r="H343" s="10" t="n">
        <f aca="false">AR343</f>
        <v>25.3311938523355</v>
      </c>
      <c r="AL343" s="0" t="n">
        <v>0.051239966870082</v>
      </c>
      <c r="AM343" s="0" t="n">
        <f aca="false">IF(AW$7=A343,AV$5+AV$7,AL343+AV$5)</f>
        <v>7.14295139807402</v>
      </c>
      <c r="AP343" s="10" t="n">
        <v>102.3</v>
      </c>
      <c r="AQ343" s="0" t="n">
        <v>-4.69060101056085</v>
      </c>
      <c r="AR343" s="10" t="n">
        <f aca="false">AQ343+AV$13+AP343*AV$14</f>
        <v>25.3311938523355</v>
      </c>
      <c r="AS343" s="10"/>
    </row>
    <row r="344" customFormat="false" ht="12.75" hidden="false" customHeight="true" outlineLevel="0" collapsed="false">
      <c r="A344" s="0" t="n">
        <v>342</v>
      </c>
      <c r="B344" s="36" t="n">
        <f aca="false">AM344</f>
        <v>6.83469703930197</v>
      </c>
      <c r="G344" s="10" t="n">
        <v>102.6</v>
      </c>
      <c r="H344" s="10" t="n">
        <f aca="false">AR344</f>
        <v>23.6498501059267</v>
      </c>
      <c r="AL344" s="0" t="n">
        <v>-0.257014391901977</v>
      </c>
      <c r="AM344" s="0" t="n">
        <f aca="false">IF(AW$7=A344,AV$5+AV$7,AL344+AV$5)</f>
        <v>6.83469703930197</v>
      </c>
      <c r="AP344" s="10" t="n">
        <v>102.6</v>
      </c>
      <c r="AQ344" s="0" t="n">
        <v>-6.43915706371187</v>
      </c>
      <c r="AR344" s="10" t="n">
        <f aca="false">AQ344+AV$13+AP344*AV$14</f>
        <v>23.6498501059267</v>
      </c>
      <c r="AS344" s="10"/>
    </row>
    <row r="345" customFormat="false" ht="12.75" hidden="false" customHeight="true" outlineLevel="0" collapsed="false">
      <c r="A345" s="0" t="n">
        <v>343</v>
      </c>
      <c r="B345" s="36" t="n">
        <f aca="false">AM345</f>
        <v>6.85022571022193</v>
      </c>
      <c r="G345" s="10" t="n">
        <v>102.9</v>
      </c>
      <c r="H345" s="10" t="n">
        <f aca="false">AR345</f>
        <v>43.2947351507378</v>
      </c>
      <c r="AL345" s="0" t="n">
        <v>-0.241485720982017</v>
      </c>
      <c r="AM345" s="0" t="n">
        <f aca="false">IF(AW$7=A345,AV$5+AV$7,AL345+AV$5)</f>
        <v>6.85022571022193</v>
      </c>
      <c r="AP345" s="10" t="n">
        <v>102.9</v>
      </c>
      <c r="AQ345" s="0" t="n">
        <v>13.138515674357</v>
      </c>
      <c r="AR345" s="10" t="n">
        <f aca="false">AQ345+AV$13+AP345*AV$14</f>
        <v>43.2947351507378</v>
      </c>
      <c r="AS345" s="10"/>
    </row>
    <row r="346" customFormat="false" ht="12.75" hidden="false" customHeight="true" outlineLevel="0" collapsed="false">
      <c r="A346" s="0" t="n">
        <v>344</v>
      </c>
      <c r="B346" s="36" t="n">
        <f aca="false">AM346</f>
        <v>7.67632730730053</v>
      </c>
      <c r="G346" s="10" t="n">
        <v>103.2</v>
      </c>
      <c r="H346" s="10" t="n">
        <f aca="false">AR346</f>
        <v>27.7949260615633</v>
      </c>
      <c r="AL346" s="0" t="n">
        <v>0.584615876096588</v>
      </c>
      <c r="AM346" s="0" t="n">
        <f aca="false">IF(AW$7=A346,AV$5+AV$7,AL346+AV$5)</f>
        <v>7.67632730730053</v>
      </c>
      <c r="AP346" s="10" t="n">
        <v>103.2</v>
      </c>
      <c r="AQ346" s="0" t="n">
        <v>-2.42850572155973</v>
      </c>
      <c r="AR346" s="10" t="n">
        <f aca="false">AQ346+AV$13+AP346*AV$14</f>
        <v>27.7949260615633</v>
      </c>
      <c r="AS346" s="10"/>
    </row>
    <row r="347" customFormat="false" ht="12.75" hidden="false" customHeight="true" outlineLevel="0" collapsed="false">
      <c r="A347" s="0" t="n">
        <v>345</v>
      </c>
      <c r="B347" s="36" t="n">
        <f aca="false">AM347</f>
        <v>6.90987947537315</v>
      </c>
      <c r="G347" s="10" t="n">
        <v>103.5</v>
      </c>
      <c r="H347" s="10" t="n">
        <f aca="false">AR347</f>
        <v>23.6211468594572</v>
      </c>
      <c r="AL347" s="0" t="n">
        <v>-0.181831955830792</v>
      </c>
      <c r="AM347" s="0" t="n">
        <f aca="false">IF(AW$7=A347,AV$5+AV$7,AL347+AV$5)</f>
        <v>6.90987947537315</v>
      </c>
      <c r="AP347" s="10" t="n">
        <v>103.5</v>
      </c>
      <c r="AQ347" s="0" t="n">
        <v>-6.66949723040803</v>
      </c>
      <c r="AR347" s="10" t="n">
        <f aca="false">AQ347+AV$13+AP347*AV$14</f>
        <v>23.6211468594572</v>
      </c>
      <c r="AS347" s="10"/>
    </row>
    <row r="348" customFormat="false" ht="12.75" hidden="false" customHeight="true" outlineLevel="0" collapsed="false">
      <c r="A348" s="0" t="n">
        <v>346</v>
      </c>
      <c r="B348" s="36" t="n">
        <f aca="false">AM348</f>
        <v>7.07905131408332</v>
      </c>
      <c r="G348" s="10" t="n">
        <v>103.8</v>
      </c>
      <c r="H348" s="10" t="n">
        <f aca="false">AR348</f>
        <v>33.1996462468328</v>
      </c>
      <c r="AL348" s="0" t="n">
        <v>-0.0126601171206228</v>
      </c>
      <c r="AM348" s="0" t="n">
        <f aca="false">IF(AW$7=A348,AV$5+AV$7,AL348+AV$5)</f>
        <v>7.07905131408332</v>
      </c>
      <c r="AP348" s="10" t="n">
        <v>103.8</v>
      </c>
      <c r="AQ348" s="0" t="n">
        <v>2.84178985022534</v>
      </c>
      <c r="AR348" s="10" t="n">
        <f aca="false">AQ348+AV$13+AP348*AV$14</f>
        <v>33.1996462468328</v>
      </c>
      <c r="AS348" s="10"/>
    </row>
    <row r="349" customFormat="false" ht="12.75" hidden="false" customHeight="true" outlineLevel="0" collapsed="false">
      <c r="A349" s="0" t="n">
        <v>347</v>
      </c>
      <c r="B349" s="36" t="n">
        <f aca="false">AM349</f>
        <v>7.1885462196194</v>
      </c>
      <c r="G349" s="10" t="n">
        <v>104.1</v>
      </c>
      <c r="H349" s="10" t="n">
        <f aca="false">AR349</f>
        <v>25.8000512991355</v>
      </c>
      <c r="AL349" s="0" t="n">
        <v>0.0968347884154591</v>
      </c>
      <c r="AM349" s="0" t="n">
        <f aca="false">IF(AW$7=A349,AV$5+AV$7,AL349+AV$5)</f>
        <v>7.1885462196194</v>
      </c>
      <c r="AP349" s="10" t="n">
        <v>104.1</v>
      </c>
      <c r="AQ349" s="0" t="n">
        <v>-4.62501740421417</v>
      </c>
      <c r="AR349" s="10" t="n">
        <f aca="false">AQ349+AV$13+AP349*AV$14</f>
        <v>25.8000512991355</v>
      </c>
      <c r="AS349" s="10"/>
    </row>
    <row r="350" customFormat="false" ht="12.75" hidden="false" customHeight="true" outlineLevel="0" collapsed="false">
      <c r="A350" s="0" t="n">
        <v>348</v>
      </c>
      <c r="B350" s="36" t="n">
        <f aca="false">AM350</f>
        <v>6.75581110199375</v>
      </c>
      <c r="G350" s="10" t="n">
        <v>104.4</v>
      </c>
      <c r="H350" s="10" t="n">
        <f aca="false">AR350</f>
        <v>13.5366927771355</v>
      </c>
      <c r="AL350" s="0" t="n">
        <v>-0.335900329210193</v>
      </c>
      <c r="AM350" s="0" t="n">
        <f aca="false">IF(AW$7=A350,AV$5+AV$7,AL350+AV$5)</f>
        <v>6.75581110199375</v>
      </c>
      <c r="AP350" s="10" t="n">
        <v>104.4</v>
      </c>
      <c r="AQ350" s="0" t="n">
        <v>-16.9555882329565</v>
      </c>
      <c r="AR350" s="10" t="n">
        <f aca="false">AQ350+AV$13+AP350*AV$14</f>
        <v>13.5366927771355</v>
      </c>
      <c r="AS350" s="10"/>
    </row>
    <row r="351" customFormat="false" ht="12.75" hidden="false" customHeight="true" outlineLevel="0" collapsed="false">
      <c r="A351" s="0" t="n">
        <v>349</v>
      </c>
      <c r="B351" s="36" t="n">
        <f aca="false">AM351</f>
        <v>7.67843258644698</v>
      </c>
      <c r="G351" s="10" t="n">
        <v>104.7</v>
      </c>
      <c r="H351" s="10" t="n">
        <f aca="false">AR351</f>
        <v>42.8818148467976</v>
      </c>
      <c r="AL351" s="0" t="n">
        <v>0.586721155243035</v>
      </c>
      <c r="AM351" s="0" t="n">
        <f aca="false">IF(AW$7=A351,AV$5+AV$7,AL351+AV$5)</f>
        <v>7.67843258644698</v>
      </c>
      <c r="AP351" s="10" t="n">
        <v>104.7</v>
      </c>
      <c r="AQ351" s="0" t="n">
        <v>12.3223215299634</v>
      </c>
      <c r="AR351" s="10" t="n">
        <f aca="false">AQ351+AV$13+AP351*AV$14</f>
        <v>42.8818148467976</v>
      </c>
      <c r="AS351" s="10"/>
    </row>
    <row r="352" customFormat="false" ht="12.75" hidden="false" customHeight="true" outlineLevel="0" collapsed="false">
      <c r="A352" s="0" t="n">
        <v>350</v>
      </c>
      <c r="B352" s="36" t="n">
        <f aca="false">AM352</f>
        <v>7.47370271766182</v>
      </c>
      <c r="G352" s="10" t="n">
        <v>105</v>
      </c>
      <c r="H352" s="10" t="n">
        <f aca="false">AR352</f>
        <v>44.9095235731919</v>
      </c>
      <c r="AL352" s="0" t="n">
        <v>0.381991286457882</v>
      </c>
      <c r="AM352" s="0" t="n">
        <f aca="false">IF(AW$7=A352,AV$5+AV$7,AL352+AV$5)</f>
        <v>7.47370271766182</v>
      </c>
      <c r="AP352" s="10" t="n">
        <v>105</v>
      </c>
      <c r="AQ352" s="0" t="n">
        <v>14.2828179496155</v>
      </c>
      <c r="AR352" s="10" t="n">
        <f aca="false">AQ352+AV$13+AP352*AV$14</f>
        <v>44.9095235731919</v>
      </c>
      <c r="AS352" s="10"/>
    </row>
    <row r="353" customFormat="false" ht="12.75" hidden="false" customHeight="true" outlineLevel="0" collapsed="false">
      <c r="A353" s="0" t="n">
        <v>351</v>
      </c>
      <c r="B353" s="36" t="n">
        <f aca="false">AM353</f>
        <v>7.09173958815808</v>
      </c>
      <c r="G353" s="10" t="n">
        <v>105.3</v>
      </c>
      <c r="H353" s="10" t="n">
        <f aca="false">AR353</f>
        <v>19.2283153670344</v>
      </c>
      <c r="AL353" s="0" t="n">
        <v>2.81569541353341E-005</v>
      </c>
      <c r="AM353" s="0" t="n">
        <f aca="false">IF(AW$7=A353,AV$5+AV$7,AL353+AV$5)</f>
        <v>7.09173958815808</v>
      </c>
      <c r="AP353" s="10" t="n">
        <v>105.3</v>
      </c>
      <c r="AQ353" s="0" t="n">
        <v>-11.4656025632842</v>
      </c>
      <c r="AR353" s="10" t="n">
        <f aca="false">AQ353+AV$13+AP353*AV$14</f>
        <v>19.2283153670344</v>
      </c>
      <c r="AS353" s="10"/>
    </row>
    <row r="354" customFormat="false" ht="12.75" hidden="false" customHeight="true" outlineLevel="0" collapsed="false">
      <c r="A354" s="0" t="n">
        <v>352</v>
      </c>
      <c r="B354" s="36" t="n">
        <f aca="false">AM354</f>
        <v>7.32131153992208</v>
      </c>
      <c r="G354" s="10" t="n">
        <v>105.6</v>
      </c>
      <c r="H354" s="10" t="n">
        <f aca="false">AR354</f>
        <v>25.4644525357414</v>
      </c>
      <c r="AL354" s="0" t="n">
        <v>0.229600108718142</v>
      </c>
      <c r="AM354" s="0" t="n">
        <f aca="false">IF(AW$7=A354,AV$5+AV$7,AL354+AV$5)</f>
        <v>7.32131153992208</v>
      </c>
      <c r="AP354" s="10" t="n">
        <v>105.6</v>
      </c>
      <c r="AQ354" s="0" t="n">
        <v>-5.29667770131946</v>
      </c>
      <c r="AR354" s="10" t="n">
        <f aca="false">AQ354+AV$13+AP354*AV$14</f>
        <v>25.4644525357414</v>
      </c>
      <c r="AS354" s="10"/>
    </row>
    <row r="355" customFormat="false" ht="12.75" hidden="false" customHeight="true" outlineLevel="0" collapsed="false">
      <c r="A355" s="0" t="n">
        <v>353</v>
      </c>
      <c r="B355" s="36" t="n">
        <f aca="false">AM355</f>
        <v>7.40967592695871</v>
      </c>
      <c r="G355" s="10" t="n">
        <v>105.9</v>
      </c>
      <c r="H355" s="10" t="n">
        <f aca="false">AR355</f>
        <v>24.3649853749477</v>
      </c>
      <c r="AL355" s="0" t="n">
        <v>0.317964495754766</v>
      </c>
      <c r="AM355" s="0" t="n">
        <f aca="false">IF(AW$7=A355,AV$5+AV$7,AL355+AV$5)</f>
        <v>7.40967592695871</v>
      </c>
      <c r="AP355" s="10" t="n">
        <v>105.9</v>
      </c>
      <c r="AQ355" s="0" t="n">
        <v>-6.46335716885541</v>
      </c>
      <c r="AR355" s="10" t="n">
        <f aca="false">AQ355+AV$13+AP355*AV$14</f>
        <v>24.3649853749477</v>
      </c>
      <c r="AS355" s="10"/>
    </row>
    <row r="356" customFormat="false" ht="12.75" hidden="false" customHeight="true" outlineLevel="0" collapsed="false">
      <c r="A356" s="0" t="n">
        <v>354</v>
      </c>
      <c r="B356" s="36" t="n">
        <f aca="false">AM356</f>
        <v>7.14664583667662</v>
      </c>
      <c r="G356" s="10" t="n">
        <v>106.2</v>
      </c>
      <c r="H356" s="10" t="n">
        <f aca="false">AR356</f>
        <v>27.4486279199172</v>
      </c>
      <c r="AL356" s="0" t="n">
        <v>0.0549344054726751</v>
      </c>
      <c r="AM356" s="0" t="n">
        <f aca="false">IF(AW$7=A356,AV$5+AV$7,AL356+AV$5)</f>
        <v>7.14664583667662</v>
      </c>
      <c r="AP356" s="10" t="n">
        <v>106.2</v>
      </c>
      <c r="AQ356" s="0" t="n">
        <v>-3.44692693062804</v>
      </c>
      <c r="AR356" s="10" t="n">
        <f aca="false">AQ356+AV$13+AP356*AV$14</f>
        <v>27.4486279199172</v>
      </c>
      <c r="AS356" s="10"/>
    </row>
    <row r="357" customFormat="false" ht="12.75" hidden="false" customHeight="true" outlineLevel="0" collapsed="false">
      <c r="A357" s="0" t="n">
        <v>355</v>
      </c>
      <c r="B357" s="36" t="n">
        <f aca="false">AM357</f>
        <v>7.5417222237025</v>
      </c>
      <c r="G357" s="10" t="n">
        <v>106.5</v>
      </c>
      <c r="H357" s="10" t="n">
        <f aca="false">AR357</f>
        <v>24.417944542571</v>
      </c>
      <c r="AL357" s="0" t="n">
        <v>0.450010792498554</v>
      </c>
      <c r="AM357" s="0" t="n">
        <f aca="false">IF(AW$7=A357,AV$5+AV$7,AL357+AV$5)</f>
        <v>7.5417222237025</v>
      </c>
      <c r="AP357" s="10" t="n">
        <v>106.5</v>
      </c>
      <c r="AQ357" s="0" t="n">
        <v>-6.54482261471655</v>
      </c>
      <c r="AR357" s="10" t="n">
        <f aca="false">AQ357+AV$13+AP357*AV$14</f>
        <v>24.417944542571</v>
      </c>
      <c r="AS357" s="10"/>
    </row>
    <row r="358" customFormat="false" ht="12.75" hidden="false" customHeight="true" outlineLevel="0" collapsed="false">
      <c r="A358" s="0" t="n">
        <v>356</v>
      </c>
      <c r="B358" s="36" t="n">
        <f aca="false">AM358</f>
        <v>6.5767360899298</v>
      </c>
      <c r="G358" s="10" t="n">
        <v>106.8</v>
      </c>
      <c r="H358" s="10" t="n">
        <f aca="false">AR358</f>
        <v>12.3770393593281</v>
      </c>
      <c r="AL358" s="0" t="n">
        <v>-0.514975341274143</v>
      </c>
      <c r="AM358" s="0" t="n">
        <f aca="false">IF(AW$7=A358,AV$5+AV$7,AL358+AV$5)</f>
        <v>6.5767360899298</v>
      </c>
      <c r="AP358" s="10" t="n">
        <v>106.8</v>
      </c>
      <c r="AQ358" s="0" t="n">
        <v>-18.6529401047016</v>
      </c>
      <c r="AR358" s="10" t="n">
        <f aca="false">AQ358+AV$13+AP358*AV$14</f>
        <v>12.3770393593281</v>
      </c>
      <c r="AS358" s="10"/>
    </row>
    <row r="359" customFormat="false" ht="12.75" hidden="false" customHeight="true" outlineLevel="0" collapsed="false">
      <c r="A359" s="0" t="n">
        <v>357</v>
      </c>
      <c r="B359" s="36" t="n">
        <f aca="false">AM359</f>
        <v>6.84269660011518</v>
      </c>
      <c r="G359" s="10" t="n">
        <v>107.1</v>
      </c>
      <c r="H359" s="10" t="n">
        <f aca="false">AR359</f>
        <v>42.8198527119567</v>
      </c>
      <c r="AL359" s="0" t="n">
        <v>-0.249014831088762</v>
      </c>
      <c r="AM359" s="0" t="n">
        <f aca="false">IF(AW$7=A359,AV$5+AV$7,AL359+AV$5)</f>
        <v>6.84269660011518</v>
      </c>
      <c r="AP359" s="10" t="n">
        <v>107.1</v>
      </c>
      <c r="AQ359" s="0" t="n">
        <v>11.7226609411847</v>
      </c>
      <c r="AR359" s="10" t="n">
        <f aca="false">AQ359+AV$13+AP359*AV$14</f>
        <v>42.8198527119567</v>
      </c>
      <c r="AS359" s="10"/>
    </row>
    <row r="360" customFormat="false" ht="12.75" hidden="false" customHeight="true" outlineLevel="0" collapsed="false">
      <c r="A360" s="0" t="n">
        <v>358</v>
      </c>
      <c r="B360" s="36" t="n">
        <f aca="false">AM360</f>
        <v>7.15094530498815</v>
      </c>
      <c r="G360" s="10" t="n">
        <v>107.4</v>
      </c>
      <c r="H360" s="10" t="n">
        <f aca="false">AR360</f>
        <v>24.6940213718087</v>
      </c>
      <c r="AL360" s="0" t="n">
        <v>0.0592338737842046</v>
      </c>
      <c r="AM360" s="0" t="n">
        <f aca="false">IF(AW$7=A360,AV$5+AV$7,AL360+AV$5)</f>
        <v>7.15094530498815</v>
      </c>
      <c r="AP360" s="10" t="n">
        <v>107.4</v>
      </c>
      <c r="AQ360" s="0" t="n">
        <v>-6.47038270570549</v>
      </c>
      <c r="AR360" s="10" t="n">
        <f aca="false">AQ360+AV$13+AP360*AV$14</f>
        <v>24.6940213718087</v>
      </c>
      <c r="AS360" s="10"/>
    </row>
    <row r="361" customFormat="false" ht="12.75" hidden="false" customHeight="true" outlineLevel="0" collapsed="false">
      <c r="A361" s="0" t="n">
        <v>359</v>
      </c>
      <c r="B361" s="36" t="n">
        <f aca="false">AM361</f>
        <v>7.0653956664352</v>
      </c>
      <c r="G361" s="10" t="n">
        <v>107.7</v>
      </c>
      <c r="H361" s="10" t="n">
        <f aca="false">AR361</f>
        <v>15.0196981114603</v>
      </c>
      <c r="AL361" s="0" t="n">
        <v>-0.0263157647687444</v>
      </c>
      <c r="AM361" s="0" t="n">
        <f aca="false">IF(AW$7=A361,AV$5+AV$7,AL361+AV$5)</f>
        <v>7.0653956664352</v>
      </c>
      <c r="AP361" s="10" t="n">
        <v>107.7</v>
      </c>
      <c r="AQ361" s="0" t="n">
        <v>-16.2119182727961</v>
      </c>
      <c r="AR361" s="10" t="n">
        <f aca="false">AQ361+AV$13+AP361*AV$14</f>
        <v>15.0196981114603</v>
      </c>
      <c r="AS361" s="10"/>
    </row>
    <row r="362" customFormat="false" ht="12.75" hidden="false" customHeight="true" outlineLevel="0" collapsed="false">
      <c r="A362" s="0" t="n">
        <v>360</v>
      </c>
      <c r="B362" s="36" t="n">
        <f aca="false">AM362</f>
        <v>7.21968593089887</v>
      </c>
      <c r="G362" s="10" t="n">
        <v>108</v>
      </c>
      <c r="H362" s="10" t="n">
        <f aca="false">AR362</f>
        <v>40.4344173874282</v>
      </c>
      <c r="AL362" s="0" t="n">
        <v>0.127974499694931</v>
      </c>
      <c r="AM362" s="0" t="n">
        <f aca="false">IF(AW$7=A362,AV$5+AV$7,AL362+AV$5)</f>
        <v>7.21968593089887</v>
      </c>
      <c r="AP362" s="10" t="n">
        <v>108</v>
      </c>
      <c r="AQ362" s="0" t="n">
        <v>9.13558869642954</v>
      </c>
      <c r="AR362" s="10" t="n">
        <f aca="false">AQ362+AV$13+AP362*AV$14</f>
        <v>40.4344173874282</v>
      </c>
      <c r="AS362" s="10"/>
    </row>
    <row r="363" customFormat="false" ht="12.75" hidden="false" customHeight="true" outlineLevel="0" collapsed="false">
      <c r="A363" s="0" t="n">
        <v>361</v>
      </c>
      <c r="B363" s="36" t="n">
        <f aca="false">AM363</f>
        <v>7.1428204197062</v>
      </c>
      <c r="G363" s="10" t="n">
        <v>108.3</v>
      </c>
      <c r="H363" s="10" t="n">
        <f aca="false">AR363</f>
        <v>31.7494207933889</v>
      </c>
      <c r="AL363" s="0" t="n">
        <v>0.0511089885022545</v>
      </c>
      <c r="AM363" s="0" t="n">
        <f aca="false">IF(AW$7=A363,AV$5+AV$7,AL363+AV$5)</f>
        <v>7.1428204197062</v>
      </c>
      <c r="AP363" s="10" t="n">
        <v>108.3</v>
      </c>
      <c r="AQ363" s="0" t="n">
        <v>0.383379795648036</v>
      </c>
      <c r="AR363" s="10" t="n">
        <f aca="false">AQ363+AV$13+AP363*AV$14</f>
        <v>31.7494207933889</v>
      </c>
      <c r="AS363" s="10"/>
    </row>
    <row r="364" customFormat="false" ht="12.75" hidden="false" customHeight="true" outlineLevel="0" collapsed="false">
      <c r="A364" s="0" t="n">
        <v>362</v>
      </c>
      <c r="B364" s="36" t="n">
        <f aca="false">AM364</f>
        <v>6.89643706824784</v>
      </c>
      <c r="G364" s="10" t="n">
        <v>108.6</v>
      </c>
      <c r="H364" s="10" t="n">
        <f aca="false">AR364</f>
        <v>18.8094789366281</v>
      </c>
      <c r="AL364" s="0" t="n">
        <v>-0.195274362956102</v>
      </c>
      <c r="AM364" s="0" t="n">
        <f aca="false">IF(AW$7=A364,AV$5+AV$7,AL364+AV$5)</f>
        <v>6.89643706824784</v>
      </c>
      <c r="AP364" s="10" t="n">
        <v>108.6</v>
      </c>
      <c r="AQ364" s="0" t="n">
        <v>-12.6237743678549</v>
      </c>
      <c r="AR364" s="10" t="n">
        <f aca="false">AQ364+AV$13+AP364*AV$14</f>
        <v>18.8094789366281</v>
      </c>
      <c r="AS364" s="10"/>
    </row>
    <row r="365" customFormat="false" ht="12.75" hidden="false" customHeight="true" outlineLevel="0" collapsed="false">
      <c r="A365" s="0" t="n">
        <v>363</v>
      </c>
      <c r="B365" s="36" t="n">
        <f aca="false">AM365</f>
        <v>6.91757403735987</v>
      </c>
      <c r="G365" s="10" t="n">
        <v>108.9</v>
      </c>
      <c r="H365" s="10" t="n">
        <f aca="false">AR365</f>
        <v>37.9082865646954</v>
      </c>
      <c r="AL365" s="0" t="n">
        <v>-0.174137393844073</v>
      </c>
      <c r="AM365" s="0" t="n">
        <f aca="false">IF(AW$7=A365,AV$5+AV$7,AL365+AV$5)</f>
        <v>6.91757403735987</v>
      </c>
      <c r="AP365" s="10" t="n">
        <v>108.9</v>
      </c>
      <c r="AQ365" s="0" t="n">
        <v>6.4078209534701</v>
      </c>
      <c r="AR365" s="10" t="n">
        <f aca="false">AQ365+AV$13+AP365*AV$14</f>
        <v>37.9082865646954</v>
      </c>
      <c r="AS365" s="10"/>
    </row>
    <row r="366" customFormat="false" ht="12.75" hidden="false" customHeight="true" outlineLevel="0" collapsed="false">
      <c r="A366" s="0" t="n">
        <v>364</v>
      </c>
      <c r="B366" s="36" t="n">
        <f aca="false">AM366</f>
        <v>6.84412919344878</v>
      </c>
      <c r="G366" s="10" t="n">
        <v>109.2</v>
      </c>
      <c r="H366" s="10" t="n">
        <f aca="false">AR366</f>
        <v>33.749004020692</v>
      </c>
      <c r="AL366" s="0" t="n">
        <v>-0.247582237755161</v>
      </c>
      <c r="AM366" s="0" t="n">
        <f aca="false">IF(AW$7=A366,AV$5+AV$7,AL366+AV$5)</f>
        <v>6.84412919344878</v>
      </c>
      <c r="AP366" s="10" t="n">
        <v>109.2</v>
      </c>
      <c r="AQ366" s="0" t="n">
        <v>2.18132610272449</v>
      </c>
      <c r="AR366" s="10" t="n">
        <f aca="false">AQ366+AV$13+AP366*AV$14</f>
        <v>33.749004020692</v>
      </c>
      <c r="AS366" s="10"/>
    </row>
    <row r="367" customFormat="false" ht="12.75" hidden="false" customHeight="true" outlineLevel="0" collapsed="false">
      <c r="A367" s="0" t="n">
        <v>365</v>
      </c>
      <c r="B367" s="36" t="n">
        <f aca="false">AM367</f>
        <v>7.39337696370707</v>
      </c>
      <c r="G367" s="10" t="n">
        <v>109.5</v>
      </c>
      <c r="H367" s="10" t="n">
        <f aca="false">AR367</f>
        <v>63.3158118719727</v>
      </c>
      <c r="AL367" s="0" t="n">
        <v>0.301665532503124</v>
      </c>
      <c r="AM367" s="0" t="n">
        <f aca="false">IF(AW$7=A367,AV$5+AV$7,AL367+AV$5)</f>
        <v>7.39337696370707</v>
      </c>
      <c r="AP367" s="10" t="n">
        <v>109.5</v>
      </c>
      <c r="AQ367" s="0" t="n">
        <v>31.680921647263</v>
      </c>
      <c r="AR367" s="10" t="n">
        <f aca="false">AQ367+AV$13+AP367*AV$14</f>
        <v>63.3158118719727</v>
      </c>
      <c r="AS367" s="10"/>
    </row>
    <row r="368" customFormat="false" ht="12.75" hidden="false" customHeight="true" outlineLevel="0" collapsed="false">
      <c r="A368" s="0" t="n">
        <v>366</v>
      </c>
      <c r="B368" s="36" t="n">
        <f aca="false">AM368</f>
        <v>6.77392240032665</v>
      </c>
      <c r="G368" s="10" t="n">
        <v>109.8</v>
      </c>
      <c r="H368" s="10" t="n">
        <f aca="false">AR368</f>
        <v>24.221225823697</v>
      </c>
      <c r="AL368" s="0" t="n">
        <v>-0.317789030877293</v>
      </c>
      <c r="AM368" s="0" t="n">
        <f aca="false">IF(AW$7=A368,AV$5+AV$7,AL368+AV$5)</f>
        <v>6.77392240032665</v>
      </c>
      <c r="AP368" s="10" t="n">
        <v>109.8</v>
      </c>
      <c r="AQ368" s="0" t="n">
        <v>-7.48087670775497</v>
      </c>
      <c r="AR368" s="10" t="n">
        <f aca="false">AQ368+AV$13+AP368*AV$14</f>
        <v>24.221225823697</v>
      </c>
      <c r="AS368" s="10"/>
    </row>
    <row r="369" customFormat="false" ht="12.75" hidden="false" customHeight="true" outlineLevel="0" collapsed="false">
      <c r="A369" s="0" t="n">
        <v>367</v>
      </c>
      <c r="B369" s="36" t="n">
        <f aca="false">AM369</f>
        <v>7.43824909140461</v>
      </c>
      <c r="G369" s="10" t="n">
        <v>110.1</v>
      </c>
      <c r="H369" s="10" t="n">
        <f aca="false">AR369</f>
        <v>15.9364876312254</v>
      </c>
      <c r="AL369" s="0" t="n">
        <v>0.34653766020067</v>
      </c>
      <c r="AM369" s="0" t="n">
        <f aca="false">IF(AW$7=A369,AV$5+AV$7,AL369+AV$5)</f>
        <v>7.43824909140461</v>
      </c>
      <c r="AP369" s="10" t="n">
        <v>110.1</v>
      </c>
      <c r="AQ369" s="0" t="n">
        <v>-15.8328272069689</v>
      </c>
      <c r="AR369" s="10" t="n">
        <f aca="false">AQ369+AV$13+AP369*AV$14</f>
        <v>15.9364876312254</v>
      </c>
      <c r="AS369" s="10"/>
    </row>
    <row r="370" customFormat="false" ht="12.75" hidden="false" customHeight="true" outlineLevel="0" collapsed="false">
      <c r="A370" s="0" t="n">
        <v>368</v>
      </c>
      <c r="B370" s="36" t="n">
        <f aca="false">AM370</f>
        <v>7.35618316428896</v>
      </c>
      <c r="G370" s="10" t="n">
        <v>110.4</v>
      </c>
      <c r="H370" s="10" t="n">
        <f aca="false">AR370</f>
        <v>52.0992807755245</v>
      </c>
      <c r="AL370" s="0" t="n">
        <v>0.264471733085019</v>
      </c>
      <c r="AM370" s="0" t="n">
        <f aca="false">IF(AW$7=A370,AV$5+AV$7,AL370+AV$5)</f>
        <v>7.35618316428896</v>
      </c>
      <c r="AP370" s="10" t="n">
        <v>110.4</v>
      </c>
      <c r="AQ370" s="0" t="n">
        <v>20.262753630588</v>
      </c>
      <c r="AR370" s="10" t="n">
        <f aca="false">AQ370+AV$13+AP370*AV$14</f>
        <v>52.0992807755245</v>
      </c>
      <c r="AS370" s="10"/>
    </row>
    <row r="371" customFormat="false" ht="12.75" hidden="false" customHeight="true" outlineLevel="0" collapsed="false">
      <c r="A371" s="0" t="n">
        <v>369</v>
      </c>
      <c r="B371" s="36" t="n">
        <f aca="false">AM371</f>
        <v>7.28052281845235</v>
      </c>
      <c r="G371" s="10" t="n">
        <v>110.7</v>
      </c>
      <c r="H371" s="10" t="n">
        <f aca="false">AR371</f>
        <v>24.7275818287547</v>
      </c>
      <c r="AL371" s="0" t="n">
        <v>0.188811387248405</v>
      </c>
      <c r="AM371" s="0" t="n">
        <f aca="false">IF(AW$7=A371,AV$5+AV$7,AL371+AV$5)</f>
        <v>7.28052281845235</v>
      </c>
      <c r="AP371" s="10" t="n">
        <v>110.7</v>
      </c>
      <c r="AQ371" s="0" t="n">
        <v>-7.17615762292395</v>
      </c>
      <c r="AR371" s="10" t="n">
        <f aca="false">AQ371+AV$13+AP371*AV$14</f>
        <v>24.7275818287547</v>
      </c>
      <c r="AS371" s="10"/>
    </row>
    <row r="372" customFormat="false" ht="12.75" hidden="false" customHeight="true" outlineLevel="0" collapsed="false">
      <c r="A372" s="0" t="n">
        <v>370</v>
      </c>
      <c r="B372" s="36" t="n">
        <f aca="false">AM372</f>
        <v>6.96216801502971</v>
      </c>
      <c r="G372" s="10" t="n">
        <v>111</v>
      </c>
      <c r="H372" s="10" t="n">
        <f aca="false">AR372</f>
        <v>28.6183418510316</v>
      </c>
      <c r="AL372" s="0" t="n">
        <v>-0.129543416174229</v>
      </c>
      <c r="AM372" s="0" t="n">
        <f aca="false">IF(AW$7=A372,AV$5+AV$7,AL372+AV$5)</f>
        <v>6.96216801502971</v>
      </c>
      <c r="AP372" s="10" t="n">
        <v>111</v>
      </c>
      <c r="AQ372" s="0" t="n">
        <v>-3.35260990738929</v>
      </c>
      <c r="AR372" s="10" t="n">
        <f aca="false">AQ372+AV$13+AP372*AV$14</f>
        <v>28.6183418510316</v>
      </c>
      <c r="AS372" s="10"/>
    </row>
    <row r="373" customFormat="false" ht="12.75" hidden="false" customHeight="true" outlineLevel="0" collapsed="false">
      <c r="A373" s="0" t="n">
        <v>371</v>
      </c>
      <c r="B373" s="36" t="n">
        <f aca="false">AM373</f>
        <v>7.20428469468576</v>
      </c>
      <c r="G373" s="10" t="n">
        <v>111.3</v>
      </c>
      <c r="H373" s="10" t="n">
        <f aca="false">AR373</f>
        <v>46.0026704046044</v>
      </c>
      <c r="AL373" s="0" t="n">
        <v>0.112573263481815</v>
      </c>
      <c r="AM373" s="0" t="n">
        <f aca="false">IF(AW$7=A373,AV$5+AV$7,AL373+AV$5)</f>
        <v>7.20428469468576</v>
      </c>
      <c r="AP373" s="10" t="n">
        <v>111.3</v>
      </c>
      <c r="AQ373" s="0" t="n">
        <v>13.9645063394413</v>
      </c>
      <c r="AR373" s="10" t="n">
        <f aca="false">AQ373+AV$13+AP373*AV$14</f>
        <v>46.0026704046044</v>
      </c>
      <c r="AS373" s="10"/>
    </row>
    <row r="374" customFormat="false" ht="12.75" hidden="false" customHeight="true" outlineLevel="0" collapsed="false">
      <c r="A374" s="0" t="n">
        <v>372</v>
      </c>
      <c r="B374" s="36" t="n">
        <f aca="false">AM374</f>
        <v>7.81612143838579</v>
      </c>
      <c r="G374" s="10" t="n">
        <v>111.6</v>
      </c>
      <c r="H374" s="10" t="n">
        <f aca="false">AR374</f>
        <v>8.99474642333822</v>
      </c>
      <c r="AL374" s="0" t="n">
        <v>0.724410007181847</v>
      </c>
      <c r="AM374" s="0" t="n">
        <f aca="false">IF(AW$7=A374,AV$5+AV$7,AL374+AV$5)</f>
        <v>7.81612143838579</v>
      </c>
      <c r="AP374" s="10" t="n">
        <v>111.6</v>
      </c>
      <c r="AQ374" s="0" t="n">
        <v>-23.1106299485671</v>
      </c>
      <c r="AR374" s="10" t="n">
        <f aca="false">AQ374+AV$13+AP374*AV$14</f>
        <v>8.99474642333822</v>
      </c>
      <c r="AS374" s="10"/>
    </row>
    <row r="375" customFormat="false" ht="12.75" hidden="false" customHeight="true" outlineLevel="0" collapsed="false">
      <c r="A375" s="0" t="n">
        <v>373</v>
      </c>
      <c r="B375" s="36" t="n">
        <f aca="false">AM375</f>
        <v>7.38216599548808</v>
      </c>
      <c r="G375" s="10" t="n">
        <v>111.9</v>
      </c>
      <c r="H375" s="10" t="n">
        <f aca="false">AR375</f>
        <v>32.8883802072423</v>
      </c>
      <c r="AL375" s="0" t="n">
        <v>0.290454564284137</v>
      </c>
      <c r="AM375" s="0" t="n">
        <f aca="false">IF(AW$7=A375,AV$5+AV$7,AL375+AV$5)</f>
        <v>7.38216599548808</v>
      </c>
      <c r="AP375" s="10" t="n">
        <v>111.9</v>
      </c>
      <c r="AQ375" s="0" t="n">
        <v>0.715791528594693</v>
      </c>
      <c r="AR375" s="10" t="n">
        <f aca="false">AQ375+AV$13+AP375*AV$14</f>
        <v>32.8883802072423</v>
      </c>
      <c r="AS375" s="10"/>
    </row>
    <row r="376" customFormat="false" ht="12.75" hidden="false" customHeight="true" outlineLevel="0" collapsed="false">
      <c r="A376" s="0" t="n">
        <v>374</v>
      </c>
      <c r="B376" s="36" t="n">
        <f aca="false">AM376</f>
        <v>7.61874718845653</v>
      </c>
      <c r="G376" s="10" t="n">
        <v>112.2</v>
      </c>
      <c r="H376" s="10" t="n">
        <f aca="false">AR376</f>
        <v>37.4571958710384</v>
      </c>
      <c r="AL376" s="0" t="n">
        <v>0.527035757252592</v>
      </c>
      <c r="AM376" s="0" t="n">
        <f aca="false">IF(AW$7=A376,AV$5+AV$7,AL376+AV$5)</f>
        <v>7.61874718845653</v>
      </c>
      <c r="AP376" s="10" t="n">
        <v>112.2</v>
      </c>
      <c r="AQ376" s="0" t="n">
        <v>5.21739488564859</v>
      </c>
      <c r="AR376" s="10" t="n">
        <f aca="false">AQ376+AV$13+AP376*AV$14</f>
        <v>37.4571958710384</v>
      </c>
      <c r="AS376" s="10"/>
    </row>
    <row r="377" customFormat="false" ht="12.75" hidden="false" customHeight="true" outlineLevel="0" collapsed="false">
      <c r="A377" s="0" t="n">
        <v>375</v>
      </c>
      <c r="B377" s="36" t="n">
        <f aca="false">AM377</f>
        <v>6.83830332706411</v>
      </c>
      <c r="G377" s="10" t="n">
        <v>112.5</v>
      </c>
      <c r="H377" s="10" t="n">
        <f aca="false">AR377</f>
        <v>61.6540670937823</v>
      </c>
      <c r="AL377" s="0" t="n">
        <v>-0.253408104139829</v>
      </c>
      <c r="AM377" s="0" t="n">
        <f aca="false">IF(AW$7=A377,AV$5+AV$7,AL377+AV$5)</f>
        <v>6.83830332706411</v>
      </c>
      <c r="AP377" s="10" t="n">
        <v>112.5</v>
      </c>
      <c r="AQ377" s="0" t="n">
        <v>29.3470538016502</v>
      </c>
      <c r="AR377" s="10" t="n">
        <f aca="false">AQ377+AV$13+AP377*AV$14</f>
        <v>61.6540670937823</v>
      </c>
      <c r="AS377" s="10"/>
    </row>
    <row r="378" customFormat="false" ht="12.75" hidden="false" customHeight="true" outlineLevel="0" collapsed="false">
      <c r="A378" s="0" t="n">
        <v>376</v>
      </c>
      <c r="B378" s="36" t="n">
        <f aca="false">AM378</f>
        <v>7.48819871978832</v>
      </c>
      <c r="G378" s="10" t="n">
        <v>112.8</v>
      </c>
      <c r="H378" s="10" t="n">
        <f aca="false">AR378</f>
        <v>22.0961786781447</v>
      </c>
      <c r="AL378" s="0" t="n">
        <v>0.396487288584374</v>
      </c>
      <c r="AM378" s="0" t="n">
        <f aca="false">IF(AW$7=A378,AV$5+AV$7,AL378+AV$5)</f>
        <v>7.48819871978832</v>
      </c>
      <c r="AP378" s="10" t="n">
        <v>112.8</v>
      </c>
      <c r="AQ378" s="0" t="n">
        <v>-10.2780469207295</v>
      </c>
      <c r="AR378" s="10" t="n">
        <f aca="false">AQ378+AV$13+AP378*AV$14</f>
        <v>22.0961786781447</v>
      </c>
      <c r="AS378" s="10"/>
    </row>
    <row r="379" customFormat="false" ht="12.75" hidden="false" customHeight="true" outlineLevel="0" collapsed="false">
      <c r="A379" s="0" t="n">
        <v>377</v>
      </c>
      <c r="B379" s="36" t="n">
        <f aca="false">AM379</f>
        <v>7.59661201366875</v>
      </c>
      <c r="G379" s="10" t="n">
        <v>113.1</v>
      </c>
      <c r="H379" s="10" t="n">
        <f aca="false">AR379</f>
        <v>36.9276786448234</v>
      </c>
      <c r="AL379" s="0" t="n">
        <v>0.504900582464807</v>
      </c>
      <c r="AM379" s="0" t="n">
        <f aca="false">IF(AW$7=A379,AV$5+AV$7,AL379+AV$5)</f>
        <v>7.59661201366875</v>
      </c>
      <c r="AP379" s="10" t="n">
        <v>113.1</v>
      </c>
      <c r="AQ379" s="0" t="n">
        <v>4.48624073920698</v>
      </c>
      <c r="AR379" s="10" t="n">
        <f aca="false">AQ379+AV$13+AP379*AV$14</f>
        <v>36.9276786448234</v>
      </c>
      <c r="AS379" s="10"/>
    </row>
    <row r="380" customFormat="false" ht="12.75" hidden="false" customHeight="true" outlineLevel="0" collapsed="false">
      <c r="A380" s="0" t="n">
        <v>378</v>
      </c>
      <c r="B380" s="36" t="n">
        <f aca="false">AM380</f>
        <v>7.09701397347315</v>
      </c>
      <c r="G380" s="10" t="n">
        <v>113.4</v>
      </c>
      <c r="H380" s="10" t="n">
        <f aca="false">AR380</f>
        <v>42.3885322387812</v>
      </c>
      <c r="AL380" s="0" t="n">
        <v>0.00530254226920708</v>
      </c>
      <c r="AM380" s="0" t="n">
        <f aca="false">IF(AW$7=A380,AV$5+AV$7,AL380+AV$5)</f>
        <v>7.09701397347315</v>
      </c>
      <c r="AP380" s="10" t="n">
        <v>113.4</v>
      </c>
      <c r="AQ380" s="0" t="n">
        <v>9.8798820264225</v>
      </c>
      <c r="AR380" s="10" t="n">
        <f aca="false">AQ380+AV$13+AP380*AV$14</f>
        <v>42.3885322387812</v>
      </c>
      <c r="AS380" s="10"/>
    </row>
    <row r="381" customFormat="false" ht="12.75" hidden="false" customHeight="true" outlineLevel="0" collapsed="false">
      <c r="A381" s="0" t="n">
        <v>379</v>
      </c>
      <c r="B381" s="36" t="n">
        <f aca="false">AM381</f>
        <v>6.8119856305216</v>
      </c>
      <c r="G381" s="10" t="n">
        <v>113.7</v>
      </c>
      <c r="H381" s="10" t="n">
        <f aca="false">AR381</f>
        <v>17.0365739477767</v>
      </c>
      <c r="AL381" s="0" t="n">
        <v>-0.279725800682338</v>
      </c>
      <c r="AM381" s="0" t="n">
        <f aca="false">IF(AW$7=A381,AV$5+AV$7,AL381+AV$5)</f>
        <v>6.8119856305216</v>
      </c>
      <c r="AP381" s="10" t="n">
        <v>113.7</v>
      </c>
      <c r="AQ381" s="0" t="n">
        <v>-15.5392885713243</v>
      </c>
      <c r="AR381" s="10" t="n">
        <f aca="false">AQ381+AV$13+AP381*AV$14</f>
        <v>17.0365739477767</v>
      </c>
      <c r="AS381" s="10"/>
    </row>
    <row r="382" customFormat="false" ht="12.75" hidden="false" customHeight="true" outlineLevel="0" collapsed="false">
      <c r="A382" s="0" t="n">
        <v>380</v>
      </c>
      <c r="B382" s="36" t="n">
        <f aca="false">AM382</f>
        <v>7.25268740063026</v>
      </c>
      <c r="G382" s="10" t="n">
        <v>114</v>
      </c>
      <c r="H382" s="10" t="n">
        <f aca="false">AR382</f>
        <v>39.0927946510723</v>
      </c>
      <c r="AL382" s="0" t="n">
        <v>0.160975969426315</v>
      </c>
      <c r="AM382" s="0" t="n">
        <f aca="false">IF(AW$7=A382,AV$5+AV$7,AL382+AV$5)</f>
        <v>7.25268740063026</v>
      </c>
      <c r="AP382" s="10" t="n">
        <v>114</v>
      </c>
      <c r="AQ382" s="0" t="n">
        <v>6.44971982522918</v>
      </c>
      <c r="AR382" s="10" t="n">
        <f aca="false">AQ382+AV$13+AP382*AV$14</f>
        <v>39.0927946510723</v>
      </c>
      <c r="AS382" s="10"/>
    </row>
    <row r="383" customFormat="false" ht="12.75" hidden="false" customHeight="true" outlineLevel="0" collapsed="false">
      <c r="A383" s="0" t="n">
        <v>381</v>
      </c>
      <c r="B383" s="36" t="n">
        <f aca="false">AM383</f>
        <v>6.94457718600498</v>
      </c>
      <c r="G383" s="10" t="n">
        <v>114.3</v>
      </c>
      <c r="H383" s="10" t="n">
        <f aca="false">AR383</f>
        <v>41.497435433296</v>
      </c>
      <c r="AL383" s="0" t="n">
        <v>-0.14713424519896</v>
      </c>
      <c r="AM383" s="0" t="n">
        <f aca="false">IF(AW$7=A383,AV$5+AV$7,AL383+AV$5)</f>
        <v>6.94457718600498</v>
      </c>
      <c r="AP383" s="10" t="n">
        <v>114.3</v>
      </c>
      <c r="AQ383" s="0" t="n">
        <v>8.78714830071064</v>
      </c>
      <c r="AR383" s="10" t="n">
        <f aca="false">AQ383+AV$13+AP383*AV$14</f>
        <v>41.497435433296</v>
      </c>
      <c r="AS383" s="10"/>
    </row>
    <row r="384" customFormat="false" ht="12.75" hidden="false" customHeight="true" outlineLevel="0" collapsed="false">
      <c r="A384" s="0" t="n">
        <v>382</v>
      </c>
      <c r="B384" s="36" t="n">
        <f aca="false">AM384</f>
        <v>6.69630535126902</v>
      </c>
      <c r="G384" s="10" t="n">
        <v>114.6</v>
      </c>
      <c r="H384" s="10" t="n">
        <f aca="false">AR384</f>
        <v>40.3822688715492</v>
      </c>
      <c r="AL384" s="0" t="n">
        <v>-0.395406079934926</v>
      </c>
      <c r="AM384" s="0" t="n">
        <f aca="false">IF(AW$7=A384,AV$5+AV$7,AL384+AV$5)</f>
        <v>6.69630535126902</v>
      </c>
      <c r="AP384" s="10" t="n">
        <v>114.6</v>
      </c>
      <c r="AQ384" s="0" t="n">
        <v>7.6047694322216</v>
      </c>
      <c r="AR384" s="10" t="n">
        <f aca="false">AQ384+AV$13+AP384*AV$14</f>
        <v>40.3822688715492</v>
      </c>
      <c r="AS384" s="10"/>
    </row>
    <row r="385" customFormat="false" ht="12.75" hidden="false" customHeight="true" outlineLevel="0" collapsed="false">
      <c r="A385" s="0" t="n">
        <v>383</v>
      </c>
      <c r="B385" s="36" t="n">
        <f aca="false">AM385</f>
        <v>7.09468824154235</v>
      </c>
      <c r="G385" s="10" t="n">
        <v>114.9</v>
      </c>
      <c r="H385" s="10" t="n">
        <f aca="false">AR385</f>
        <v>36.2508610150225</v>
      </c>
      <c r="AL385" s="0" t="n">
        <v>0.00297681033840555</v>
      </c>
      <c r="AM385" s="0" t="n">
        <f aca="false">IF(AW$7=A385,AV$5+AV$7,AL385+AV$5)</f>
        <v>7.09468824154235</v>
      </c>
      <c r="AP385" s="10" t="n">
        <v>114.9</v>
      </c>
      <c r="AQ385" s="0" t="n">
        <v>3.4061492689527</v>
      </c>
      <c r="AR385" s="10" t="n">
        <f aca="false">AQ385+AV$13+AP385*AV$14</f>
        <v>36.2508610150225</v>
      </c>
      <c r="AS385" s="10"/>
    </row>
    <row r="386" customFormat="false" ht="12.75" hidden="false" customHeight="true" outlineLevel="0" collapsed="false">
      <c r="A386" s="0" t="n">
        <v>384</v>
      </c>
      <c r="B386" s="36" t="n">
        <f aca="false">AM386</f>
        <v>6.9231394921211</v>
      </c>
      <c r="G386" s="10" t="n">
        <v>115.2</v>
      </c>
      <c r="H386" s="10" t="n">
        <f aca="false">AR386</f>
        <v>8.90328901274231</v>
      </c>
      <c r="AL386" s="0" t="n">
        <v>-0.168571939082842</v>
      </c>
      <c r="AM386" s="0" t="n">
        <f aca="false">IF(AW$7=A386,AV$5+AV$7,AL386+AV$5)</f>
        <v>6.9231394921211</v>
      </c>
      <c r="AP386" s="10" t="n">
        <v>115.2</v>
      </c>
      <c r="AQ386" s="0" t="n">
        <v>-24.0086350400697</v>
      </c>
      <c r="AR386" s="10" t="n">
        <f aca="false">AQ386+AV$13+AP386*AV$14</f>
        <v>8.90328901274231</v>
      </c>
      <c r="AS386" s="10"/>
    </row>
    <row r="387" customFormat="false" ht="12.75" hidden="false" customHeight="true" outlineLevel="0" collapsed="false">
      <c r="A387" s="0" t="n">
        <v>385</v>
      </c>
      <c r="B387" s="36" t="n">
        <f aca="false">AM387</f>
        <v>7.27040205528784</v>
      </c>
      <c r="G387" s="10" t="n">
        <v>115.5</v>
      </c>
      <c r="H387" s="10" t="n">
        <f aca="false">AR387</f>
        <v>28.4545191068398</v>
      </c>
      <c r="AL387" s="0" t="n">
        <v>0.1786906240839</v>
      </c>
      <c r="AM387" s="0" t="n">
        <f aca="false">IF(AW$7=A387,AV$5+AV$7,AL387+AV$5)</f>
        <v>7.27040205528784</v>
      </c>
      <c r="AP387" s="10" t="n">
        <v>115.5</v>
      </c>
      <c r="AQ387" s="0" t="n">
        <v>-4.52461725271445</v>
      </c>
      <c r="AR387" s="10" t="n">
        <f aca="false">AQ387+AV$13+AP387*AV$14</f>
        <v>28.4545191068398</v>
      </c>
      <c r="AS387" s="10"/>
    </row>
    <row r="388" customFormat="false" ht="12.75" hidden="false" customHeight="true" outlineLevel="0" collapsed="false">
      <c r="A388" s="0" t="n">
        <v>386</v>
      </c>
      <c r="B388" s="36" t="n">
        <f aca="false">AM388</f>
        <v>6.71099999415046</v>
      </c>
      <c r="G388" s="10" t="n">
        <v>115.8</v>
      </c>
      <c r="H388" s="10" t="n">
        <f aca="false">AR388</f>
        <v>34.2748222332022</v>
      </c>
      <c r="AL388" s="0" t="n">
        <v>-0.380711437053478</v>
      </c>
      <c r="AM388" s="0" t="n">
        <f aca="false">IF(AW$7=A388,AV$5+AV$7,AL388+AV$5)</f>
        <v>6.71099999415046</v>
      </c>
      <c r="AP388" s="10" t="n">
        <v>115.8</v>
      </c>
      <c r="AQ388" s="0" t="n">
        <v>1.22847356690575</v>
      </c>
      <c r="AR388" s="10" t="n">
        <f aca="false">AQ388+AV$13+AP388*AV$14</f>
        <v>34.2748222332022</v>
      </c>
      <c r="AS388" s="10"/>
    </row>
    <row r="389" customFormat="false" ht="12.75" hidden="false" customHeight="true" outlineLevel="0" collapsed="false">
      <c r="A389" s="0" t="n">
        <v>387</v>
      </c>
      <c r="B389" s="36" t="n">
        <f aca="false">AM389</f>
        <v>7.10034085597745</v>
      </c>
      <c r="G389" s="10" t="n">
        <v>116.1</v>
      </c>
      <c r="H389" s="10" t="n">
        <f aca="false">AR389</f>
        <v>45.3233027991134</v>
      </c>
      <c r="AL389" s="0" t="n">
        <v>0.00862942477350759</v>
      </c>
      <c r="AM389" s="0" t="n">
        <f aca="false">IF(AW$7=A389,AV$5+AV$7,AL389+AV$5)</f>
        <v>7.10034085597745</v>
      </c>
      <c r="AP389" s="10" t="n">
        <v>116.1</v>
      </c>
      <c r="AQ389" s="0" t="n">
        <v>12.2097418260746</v>
      </c>
      <c r="AR389" s="10" t="n">
        <f aca="false">AQ389+AV$13+AP389*AV$14</f>
        <v>45.3233027991134</v>
      </c>
      <c r="AS389" s="10"/>
    </row>
    <row r="390" customFormat="false" ht="12.75" hidden="false" customHeight="true" outlineLevel="0" collapsed="false">
      <c r="A390" s="0" t="n">
        <v>388</v>
      </c>
      <c r="B390" s="36" t="n">
        <f aca="false">AM390</f>
        <v>7.06527971468809</v>
      </c>
      <c r="G390" s="10" t="n">
        <v>116.4</v>
      </c>
      <c r="H390" s="10" t="n">
        <f aca="false">AR390</f>
        <v>18.3579905731865</v>
      </c>
      <c r="AL390" s="0" t="n">
        <v>-0.0264317165158501</v>
      </c>
      <c r="AM390" s="0" t="n">
        <f aca="false">IF(AW$7=A390,AV$5+AV$7,AL390+AV$5)</f>
        <v>7.06527971468809</v>
      </c>
      <c r="AP390" s="10" t="n">
        <v>116.4</v>
      </c>
      <c r="AQ390" s="0" t="n">
        <v>-14.8227827065945</v>
      </c>
      <c r="AR390" s="10" t="n">
        <f aca="false">AQ390+AV$13+AP390*AV$14</f>
        <v>18.3579905731865</v>
      </c>
      <c r="AS390" s="10"/>
    </row>
    <row r="391" customFormat="false" ht="12.75" hidden="false" customHeight="true" outlineLevel="0" collapsed="false">
      <c r="A391" s="0" t="n">
        <v>389</v>
      </c>
      <c r="B391" s="36" t="n">
        <f aca="false">AM391</f>
        <v>6.68605576513268</v>
      </c>
      <c r="G391" s="10" t="n">
        <v>116.7</v>
      </c>
      <c r="H391" s="10" t="n">
        <f aca="false">AR391</f>
        <v>64.8645371528427</v>
      </c>
      <c r="AL391" s="0" t="n">
        <v>-0.405655666071258</v>
      </c>
      <c r="AM391" s="0" t="n">
        <f aca="false">IF(AW$7=A391,AV$5+AV$7,AL391+AV$5)</f>
        <v>6.68605576513268</v>
      </c>
      <c r="AP391" s="10" t="n">
        <v>116.7</v>
      </c>
      <c r="AQ391" s="0" t="n">
        <v>31.6165515663196</v>
      </c>
      <c r="AR391" s="10" t="n">
        <f aca="false">AQ391+AV$13+AP391*AV$14</f>
        <v>64.8645371528427</v>
      </c>
      <c r="AS391" s="10"/>
    </row>
    <row r="392" customFormat="false" ht="12.75" hidden="false" customHeight="true" outlineLevel="0" collapsed="false">
      <c r="A392" s="0" t="n">
        <v>390</v>
      </c>
      <c r="B392" s="36" t="n">
        <f aca="false">AM392</f>
        <v>6.96239821209467</v>
      </c>
      <c r="G392" s="10" t="n">
        <v>117</v>
      </c>
      <c r="H392" s="10" t="n">
        <f aca="false">AR392</f>
        <v>37.7008593595213</v>
      </c>
      <c r="AL392" s="0" t="n">
        <v>-0.129313219109272</v>
      </c>
      <c r="AM392" s="0" t="n">
        <f aca="false">IF(AW$7=A392,AV$5+AV$7,AL392+AV$5)</f>
        <v>6.96239821209467</v>
      </c>
      <c r="AP392" s="10" t="n">
        <v>117</v>
      </c>
      <c r="AQ392" s="0" t="n">
        <v>4.38566146625588</v>
      </c>
      <c r="AR392" s="10" t="n">
        <f aca="false">AQ392+AV$13+AP392*AV$14</f>
        <v>37.7008593595213</v>
      </c>
      <c r="AS392" s="10"/>
    </row>
    <row r="393" customFormat="false" ht="12.75" hidden="false" customHeight="true" outlineLevel="0" collapsed="false">
      <c r="A393" s="0" t="n">
        <v>391</v>
      </c>
      <c r="B393" s="36" t="n">
        <f aca="false">AM393</f>
        <v>7.19453079346019</v>
      </c>
      <c r="G393" s="10" t="n">
        <v>117.3</v>
      </c>
      <c r="H393" s="10" t="n">
        <f aca="false">AR393</f>
        <v>32.6212574748334</v>
      </c>
      <c r="AL393" s="0" t="n">
        <v>0.102819362256251</v>
      </c>
      <c r="AM393" s="0" t="n">
        <f aca="false">IF(AW$7=A393,AV$5+AV$7,AL393+AV$5)</f>
        <v>7.19453079346019</v>
      </c>
      <c r="AP393" s="10" t="n">
        <v>117.3</v>
      </c>
      <c r="AQ393" s="0" t="n">
        <v>-0.761152725174237</v>
      </c>
      <c r="AR393" s="10" t="n">
        <f aca="false">AQ393+AV$13+AP393*AV$14</f>
        <v>32.6212574748334</v>
      </c>
      <c r="AS393" s="10"/>
    </row>
    <row r="394" customFormat="false" ht="12.75" hidden="false" customHeight="true" outlineLevel="0" collapsed="false">
      <c r="A394" s="0" t="n">
        <v>392</v>
      </c>
      <c r="B394" s="36" t="n">
        <f aca="false">AM394</f>
        <v>7.13979846974615</v>
      </c>
      <c r="G394" s="10" t="n">
        <v>117.6</v>
      </c>
      <c r="H394" s="10" t="n">
        <f aca="false">AR394</f>
        <v>33.376278506837</v>
      </c>
      <c r="AL394" s="0" t="n">
        <v>0.0480870385422091</v>
      </c>
      <c r="AM394" s="0" t="n">
        <f aca="false">IF(AW$7=A394,AV$5+AV$7,AL394+AV$5)</f>
        <v>7.13979846974615</v>
      </c>
      <c r="AP394" s="10" t="n">
        <v>117.6</v>
      </c>
      <c r="AQ394" s="0" t="n">
        <v>-0.0733439999128094</v>
      </c>
      <c r="AR394" s="10" t="n">
        <f aca="false">AQ394+AV$13+AP394*AV$14</f>
        <v>33.376278506837</v>
      </c>
      <c r="AS394" s="10"/>
    </row>
    <row r="395" customFormat="false" ht="12.75" hidden="false" customHeight="true" outlineLevel="0" collapsed="false">
      <c r="A395" s="0" t="n">
        <v>393</v>
      </c>
      <c r="B395" s="36" t="n">
        <f aca="false">AM395</f>
        <v>6.70700550475858</v>
      </c>
      <c r="G395" s="10" t="n">
        <v>117.9</v>
      </c>
      <c r="H395" s="10" t="n">
        <f aca="false">AR395</f>
        <v>36.7334642957616</v>
      </c>
      <c r="AL395" s="0" t="n">
        <v>-0.384705926445366</v>
      </c>
      <c r="AM395" s="0" t="n">
        <f aca="false">IF(AW$7=A395,AV$5+AV$7,AL395+AV$5)</f>
        <v>6.70700550475858</v>
      </c>
      <c r="AP395" s="10" t="n">
        <v>117.9</v>
      </c>
      <c r="AQ395" s="0" t="n">
        <v>3.21662948226948</v>
      </c>
      <c r="AR395" s="10" t="n">
        <f aca="false">AQ395+AV$13+AP395*AV$14</f>
        <v>36.7334642957616</v>
      </c>
      <c r="AS395" s="10"/>
    </row>
    <row r="396" customFormat="false" ht="12.75" hidden="false" customHeight="true" outlineLevel="0" collapsed="false">
      <c r="A396" s="0" t="n">
        <v>394</v>
      </c>
      <c r="B396" s="36" t="n">
        <f aca="false">AM396</f>
        <v>6.98035826371276</v>
      </c>
      <c r="G396" s="10" t="n">
        <v>118.2</v>
      </c>
      <c r="H396" s="10" t="n">
        <f aca="false">AR396</f>
        <v>17.9412808854012</v>
      </c>
      <c r="AL396" s="0" t="n">
        <v>-0.111353167491186</v>
      </c>
      <c r="AM396" s="0" t="n">
        <f aca="false">IF(AW$7=A396,AV$5+AV$7,AL396+AV$5)</f>
        <v>6.98035826371276</v>
      </c>
      <c r="AP396" s="10" t="n">
        <v>118.2</v>
      </c>
      <c r="AQ396" s="0" t="n">
        <v>-15.6427662348332</v>
      </c>
      <c r="AR396" s="10" t="n">
        <f aca="false">AQ396+AV$13+AP396*AV$14</f>
        <v>17.9412808854012</v>
      </c>
      <c r="AS396" s="10"/>
    </row>
    <row r="397" customFormat="false" ht="12.75" hidden="false" customHeight="true" outlineLevel="0" collapsed="false">
      <c r="A397" s="0" t="n">
        <v>395</v>
      </c>
      <c r="B397" s="36" t="n">
        <f aca="false">AM397</f>
        <v>6.32408055833649</v>
      </c>
      <c r="G397" s="10" t="n">
        <v>118.5</v>
      </c>
      <c r="H397" s="10" t="n">
        <f aca="false">AR397</f>
        <v>17.6363463004394</v>
      </c>
      <c r="AL397" s="0" t="n">
        <v>-0.76763087286745</v>
      </c>
      <c r="AM397" s="0" t="n">
        <f aca="false">IF(AW$7=A397,AV$5+AV$7,AL397+AV$5)</f>
        <v>6.32408055833649</v>
      </c>
      <c r="AP397" s="10" t="n">
        <v>118.5</v>
      </c>
      <c r="AQ397" s="0" t="n">
        <v>-16.0149131265371</v>
      </c>
      <c r="AR397" s="10" t="n">
        <f aca="false">AQ397+AV$13+AP397*AV$14</f>
        <v>17.6363463004394</v>
      </c>
      <c r="AS397" s="10"/>
    </row>
    <row r="398" customFormat="false" ht="12.75" hidden="false" customHeight="true" outlineLevel="0" collapsed="false">
      <c r="A398" s="0" t="n">
        <v>396</v>
      </c>
      <c r="B398" s="36" t="n">
        <f aca="false">AM398</f>
        <v>7.06865486852366</v>
      </c>
      <c r="G398" s="10" t="n">
        <v>118.8</v>
      </c>
      <c r="H398" s="10" t="n">
        <f aca="false">AR398</f>
        <v>44.1320558318108</v>
      </c>
      <c r="AL398" s="0" t="n">
        <v>-0.0230565626802798</v>
      </c>
      <c r="AM398" s="0" t="n">
        <f aca="false">IF(AW$7=A398,AV$5+AV$7,AL398+AV$5)</f>
        <v>7.06865486852366</v>
      </c>
      <c r="AP398" s="10" t="n">
        <v>118.8</v>
      </c>
      <c r="AQ398" s="0" t="n">
        <v>10.413584098092</v>
      </c>
      <c r="AR398" s="10" t="n">
        <f aca="false">AQ398+AV$13+AP398*AV$14</f>
        <v>44.1320558318108</v>
      </c>
      <c r="AS398" s="10"/>
    </row>
    <row r="399" customFormat="false" ht="12.75" hidden="false" customHeight="true" outlineLevel="0" collapsed="false">
      <c r="A399" s="0" t="n">
        <v>397</v>
      </c>
      <c r="B399" s="36" t="n">
        <f aca="false">AM399</f>
        <v>7.05726528956547</v>
      </c>
      <c r="G399" s="10" t="n">
        <v>119.1</v>
      </c>
      <c r="H399" s="10" t="n">
        <f aca="false">AR399</f>
        <v>53.0347450009563</v>
      </c>
      <c r="AL399" s="0" t="n">
        <v>-0.0344461416384754</v>
      </c>
      <c r="AM399" s="0" t="n">
        <f aca="false">IF(AW$7=A399,AV$5+AV$7,AL399+AV$5)</f>
        <v>7.05726528956547</v>
      </c>
      <c r="AP399" s="10" t="n">
        <v>119.1</v>
      </c>
      <c r="AQ399" s="0" t="n">
        <v>19.2490609604953</v>
      </c>
      <c r="AR399" s="10" t="n">
        <f aca="false">AQ399+AV$13+AP399*AV$14</f>
        <v>53.0347450009563</v>
      </c>
      <c r="AS399" s="10"/>
    </row>
    <row r="400" customFormat="false" ht="12.75" hidden="false" customHeight="true" outlineLevel="0" collapsed="false">
      <c r="A400" s="0" t="n">
        <v>398</v>
      </c>
      <c r="B400" s="36" t="n">
        <f aca="false">AM400</f>
        <v>7.32680352037991</v>
      </c>
      <c r="G400" s="10" t="n">
        <v>119.4</v>
      </c>
      <c r="H400" s="10" t="n">
        <f aca="false">AR400</f>
        <v>36.326545443615</v>
      </c>
      <c r="AL400" s="0" t="n">
        <v>0.23509208917597</v>
      </c>
      <c r="AM400" s="0" t="n">
        <f aca="false">IF(AW$7=A400,AV$5+AV$7,AL400+AV$5)</f>
        <v>7.32680352037991</v>
      </c>
      <c r="AP400" s="10" t="n">
        <v>119.4</v>
      </c>
      <c r="AQ400" s="0" t="n">
        <v>2.47364909641183</v>
      </c>
      <c r="AR400" s="10" t="n">
        <f aca="false">AQ400+AV$13+AP400*AV$14</f>
        <v>36.326545443615</v>
      </c>
      <c r="AS400" s="10"/>
    </row>
    <row r="401" customFormat="false" ht="12.75" hidden="false" customHeight="true" outlineLevel="0" collapsed="false">
      <c r="A401" s="0" t="n">
        <v>399</v>
      </c>
      <c r="B401" s="36" t="n">
        <f aca="false">AM401</f>
        <v>7.04556356179456</v>
      </c>
      <c r="G401" s="10" t="n">
        <v>119.7</v>
      </c>
      <c r="H401" s="10" t="n">
        <f aca="false">AR401</f>
        <v>30.9416834960185</v>
      </c>
      <c r="AL401" s="0" t="n">
        <v>-0.0461478694093808</v>
      </c>
      <c r="AM401" s="0" t="n">
        <f aca="false">IF(AW$7=A401,AV$5+AV$7,AL401+AV$5)</f>
        <v>7.04556356179456</v>
      </c>
      <c r="AP401" s="10" t="n">
        <v>119.7</v>
      </c>
      <c r="AQ401" s="0" t="n">
        <v>-2.97842515792698</v>
      </c>
      <c r="AR401" s="10" t="n">
        <f aca="false">AQ401+AV$13+AP401*AV$14</f>
        <v>30.9416834960185</v>
      </c>
      <c r="AS401" s="10"/>
    </row>
    <row r="402" customFormat="false" ht="12.75" hidden="false" customHeight="true" outlineLevel="0" collapsed="false">
      <c r="A402" s="0" t="n">
        <v>400</v>
      </c>
      <c r="B402" s="36" t="n">
        <f aca="false">AM402</f>
        <v>7.19635230638673</v>
      </c>
      <c r="G402" s="10" t="n">
        <v>120</v>
      </c>
      <c r="H402" s="10" t="n">
        <f aca="false">AR402</f>
        <v>23.3678152036687</v>
      </c>
      <c r="AL402" s="0" t="n">
        <v>0.104640875182785</v>
      </c>
      <c r="AM402" s="0" t="n">
        <f aca="false">IF(AW$7=A402,AV$5+AV$7,AL402+AV$5)</f>
        <v>7.19635230638673</v>
      </c>
      <c r="AP402" s="10" t="n">
        <v>120</v>
      </c>
      <c r="AQ402" s="0" t="n">
        <v>-10.619505757019</v>
      </c>
      <c r="AR402" s="10" t="n">
        <f aca="false">AQ402+AV$13+AP402*AV$14</f>
        <v>23.3678152036687</v>
      </c>
      <c r="AS402" s="10"/>
    </row>
    <row r="403" customFormat="false" ht="12.75" hidden="false" customHeight="true" outlineLevel="0" collapsed="false">
      <c r="A403" s="0" t="n">
        <v>401</v>
      </c>
      <c r="B403" s="36" t="n">
        <f aca="false">AM403</f>
        <v>6.99920716868407</v>
      </c>
      <c r="G403" s="10" t="n">
        <v>120.3</v>
      </c>
      <c r="H403" s="10" t="n">
        <f aca="false">AR403</f>
        <v>41.074860898024</v>
      </c>
      <c r="AL403" s="0" t="n">
        <v>-0.0925042625198701</v>
      </c>
      <c r="AM403" s="0" t="n">
        <f aca="false">IF(AW$8=A403,AV$5+AV$8,AL403+AV$5)</f>
        <v>6.99920716868407</v>
      </c>
      <c r="AP403" s="10" t="n">
        <v>120.3</v>
      </c>
      <c r="AQ403" s="0" t="n">
        <v>7.02032763059412</v>
      </c>
      <c r="AR403" s="10" t="n">
        <f aca="false">AQ403+AV$13+AP403*AV$14</f>
        <v>41.074860898024</v>
      </c>
      <c r="AS403" s="10"/>
    </row>
    <row r="404" customFormat="false" ht="12.75" hidden="false" customHeight="true" outlineLevel="0" collapsed="false">
      <c r="A404" s="0" t="n">
        <v>402</v>
      </c>
      <c r="B404" s="36" t="n">
        <f aca="false">AM404</f>
        <v>7.03627530681097</v>
      </c>
      <c r="G404" s="10" t="n">
        <v>120.6</v>
      </c>
      <c r="H404" s="10" t="n">
        <f aca="false">AR404</f>
        <v>30.2306868819515</v>
      </c>
      <c r="AL404" s="0" t="n">
        <v>-0.0554361243929712</v>
      </c>
      <c r="AM404" s="0" t="n">
        <f aca="false">IF(AW$8=A404,AV$5+AV$8,AL404+AV$5)</f>
        <v>7.03627530681097</v>
      </c>
      <c r="AP404" s="10" t="n">
        <v>120.6</v>
      </c>
      <c r="AQ404" s="0" t="n">
        <v>-3.89105869222063</v>
      </c>
      <c r="AR404" s="10" t="n">
        <f aca="false">AQ404+AV$13+AP404*AV$14</f>
        <v>30.2306868819515</v>
      </c>
      <c r="AS404" s="10"/>
    </row>
    <row r="405" customFormat="false" ht="12.75" hidden="false" customHeight="true" outlineLevel="0" collapsed="false">
      <c r="A405" s="0" t="n">
        <v>403</v>
      </c>
      <c r="B405" s="36" t="n">
        <f aca="false">AM405</f>
        <v>6.96526031229979</v>
      </c>
      <c r="G405" s="10" t="n">
        <v>120.9</v>
      </c>
      <c r="H405" s="10" t="n">
        <f aca="false">AR405</f>
        <v>39.5788487396003</v>
      </c>
      <c r="AL405" s="0" t="n">
        <v>-0.12645111890415</v>
      </c>
      <c r="AM405" s="0" t="n">
        <f aca="false">IF(AW$8=A405,AV$5+AV$8,AL405+AV$5)</f>
        <v>6.96526031229979</v>
      </c>
      <c r="AP405" s="10" t="n">
        <v>120.9</v>
      </c>
      <c r="AQ405" s="0" t="n">
        <v>5.38989085868595</v>
      </c>
      <c r="AR405" s="10" t="n">
        <f aca="false">AQ405+AV$13+AP405*AV$14</f>
        <v>39.5788487396003</v>
      </c>
      <c r="AS405" s="10"/>
    </row>
    <row r="406" customFormat="false" ht="12.75" hidden="false" customHeight="true" outlineLevel="0" collapsed="false">
      <c r="A406" s="0" t="n">
        <v>404</v>
      </c>
      <c r="B406" s="36" t="n">
        <f aca="false">AM406</f>
        <v>6.62280142963887</v>
      </c>
      <c r="G406" s="10" t="n">
        <v>121.2</v>
      </c>
      <c r="H406" s="10" t="n">
        <f aca="false">AR406</f>
        <v>43.0235368115758</v>
      </c>
      <c r="AL406" s="0" t="n">
        <v>-0.468910001565067</v>
      </c>
      <c r="AM406" s="0" t="n">
        <f aca="false">IF(AW$8=A406,AV$5+AV$8,AL406+AV$5)</f>
        <v>6.62280142963887</v>
      </c>
      <c r="AP406" s="10" t="n">
        <v>121.2</v>
      </c>
      <c r="AQ406" s="0" t="n">
        <v>8.7673666239192</v>
      </c>
      <c r="AR406" s="10" t="n">
        <f aca="false">AQ406+AV$13+AP406*AV$14</f>
        <v>43.0235368115758</v>
      </c>
      <c r="AS406" s="10"/>
    </row>
    <row r="407" customFormat="false" ht="12.75" hidden="false" customHeight="true" outlineLevel="0" collapsed="false">
      <c r="A407" s="0" t="n">
        <v>405</v>
      </c>
      <c r="B407" s="36" t="n">
        <f aca="false">AM407</f>
        <v>6.93347576116893</v>
      </c>
      <c r="G407" s="10" t="n">
        <v>121.5</v>
      </c>
      <c r="H407" s="10" t="n">
        <f aca="false">AR407</f>
        <v>29.1574681882845</v>
      </c>
      <c r="AL407" s="0" t="n">
        <v>-0.158235670035016</v>
      </c>
      <c r="AM407" s="0" t="n">
        <f aca="false">IF(AW$8=A407,AV$5+AV$8,AL407+AV$5)</f>
        <v>6.93347576116893</v>
      </c>
      <c r="AP407" s="10" t="n">
        <v>121.5</v>
      </c>
      <c r="AQ407" s="0" t="n">
        <v>-5.16591430611425</v>
      </c>
      <c r="AR407" s="10" t="n">
        <f aca="false">AQ407+AV$13+AP407*AV$14</f>
        <v>29.1574681882845</v>
      </c>
      <c r="AS407" s="10"/>
    </row>
    <row r="408" customFormat="false" ht="12.75" hidden="false" customHeight="true" outlineLevel="0" collapsed="false">
      <c r="A408" s="0" t="n">
        <v>406</v>
      </c>
      <c r="B408" s="36" t="n">
        <f aca="false">AM408</f>
        <v>7.09767383231321</v>
      </c>
      <c r="G408" s="10" t="n">
        <v>121.8</v>
      </c>
      <c r="H408" s="10" t="n">
        <f aca="false">AR408</f>
        <v>30.1968917198526</v>
      </c>
      <c r="AL408" s="0" t="n">
        <v>0.00596240110926754</v>
      </c>
      <c r="AM408" s="0" t="n">
        <f aca="false">IF(AW$8=A408,AV$5+AV$8,AL408+AV$5)</f>
        <v>7.09767383231321</v>
      </c>
      <c r="AP408" s="10" t="n">
        <v>121.8</v>
      </c>
      <c r="AQ408" s="0" t="n">
        <v>-4.19370308128844</v>
      </c>
      <c r="AR408" s="10" t="n">
        <f aca="false">AQ408+AV$13+AP408*AV$14</f>
        <v>30.1968917198526</v>
      </c>
      <c r="AS408" s="10"/>
    </row>
    <row r="409" customFormat="false" ht="12.75" hidden="false" customHeight="true" outlineLevel="0" collapsed="false">
      <c r="A409" s="0" t="n">
        <v>407</v>
      </c>
      <c r="B409" s="36" t="n">
        <f aca="false">AM409</f>
        <v>7.50413852680702</v>
      </c>
      <c r="G409" s="10" t="n">
        <v>122.1</v>
      </c>
      <c r="H409" s="10" t="n">
        <f aca="false">AR409</f>
        <v>29.7006114116894</v>
      </c>
      <c r="AL409" s="0" t="n">
        <v>0.412427095603078</v>
      </c>
      <c r="AM409" s="0" t="n">
        <f aca="false">IF(AW$8=A409,AV$5+AV$8,AL409+AV$5)</f>
        <v>7.50413852680702</v>
      </c>
      <c r="AP409" s="10" t="n">
        <v>122.1</v>
      </c>
      <c r="AQ409" s="0" t="n">
        <v>-4.75719569619383</v>
      </c>
      <c r="AR409" s="10" t="n">
        <f aca="false">AQ409+AV$13+AP409*AV$14</f>
        <v>29.7006114116894</v>
      </c>
      <c r="AS409" s="10"/>
    </row>
    <row r="410" customFormat="false" ht="12.75" hidden="false" customHeight="true" outlineLevel="0" collapsed="false">
      <c r="A410" s="0" t="n">
        <v>408</v>
      </c>
      <c r="B410" s="36" t="n">
        <f aca="false">AM410</f>
        <v>7.13958582266051</v>
      </c>
      <c r="G410" s="10" t="n">
        <v>122.4</v>
      </c>
      <c r="H410" s="10" t="n">
        <f aca="false">AR410</f>
        <v>52.262986836828</v>
      </c>
      <c r="AL410" s="0" t="n">
        <v>0.0478743914565678</v>
      </c>
      <c r="AM410" s="0" t="n">
        <f aca="false">IF(AW$8=A410,AV$5+AV$8,AL410+AV$5)</f>
        <v>7.13958582266051</v>
      </c>
      <c r="AP410" s="10" t="n">
        <v>122.4</v>
      </c>
      <c r="AQ410" s="0" t="n">
        <v>17.7379674222025</v>
      </c>
      <c r="AR410" s="10" t="n">
        <f aca="false">AQ410+AV$13+AP410*AV$14</f>
        <v>52.262986836828</v>
      </c>
      <c r="AS410" s="10"/>
    </row>
    <row r="411" customFormat="false" ht="12.75" hidden="false" customHeight="true" outlineLevel="0" collapsed="false">
      <c r="A411" s="0" t="n">
        <v>409</v>
      </c>
      <c r="B411" s="36" t="n">
        <f aca="false">AM411</f>
        <v>7.12697509942089</v>
      </c>
      <c r="G411" s="10" t="n">
        <v>122.7</v>
      </c>
      <c r="H411" s="10" t="n">
        <f aca="false">AR411</f>
        <v>38.0617002759716</v>
      </c>
      <c r="AL411" s="0" t="n">
        <v>0.0352636682169527</v>
      </c>
      <c r="AM411" s="0" t="n">
        <f aca="false">IF(AW$8=A411,AV$5+AV$8,AL411+AV$5)</f>
        <v>7.12697509942089</v>
      </c>
      <c r="AP411" s="10" t="n">
        <v>122.7</v>
      </c>
      <c r="AQ411" s="0" t="n">
        <v>3.46946855460395</v>
      </c>
      <c r="AR411" s="10" t="n">
        <f aca="false">AQ411+AV$13+AP411*AV$14</f>
        <v>38.0617002759716</v>
      </c>
      <c r="AS411" s="10"/>
    </row>
    <row r="412" customFormat="false" ht="12.75" hidden="false" customHeight="true" outlineLevel="0" collapsed="false">
      <c r="A412" s="0" t="n">
        <v>410</v>
      </c>
      <c r="B412" s="36" t="n">
        <f aca="false">AM412</f>
        <v>7.16065866760799</v>
      </c>
      <c r="G412" s="10" t="n">
        <v>123</v>
      </c>
      <c r="H412" s="10" t="n">
        <f aca="false">AR412</f>
        <v>27.4227499995139</v>
      </c>
      <c r="AL412" s="0" t="n">
        <v>0.0689472364040469</v>
      </c>
      <c r="AM412" s="0" t="n">
        <f aca="false">IF(AW$8=A412,AV$5+AV$8,AL412+AV$5)</f>
        <v>7.16065866760799</v>
      </c>
      <c r="AP412" s="10" t="n">
        <v>123</v>
      </c>
      <c r="AQ412" s="0" t="n">
        <v>-7.23669402859606</v>
      </c>
      <c r="AR412" s="10" t="n">
        <f aca="false">AQ412+AV$13+AP412*AV$14</f>
        <v>27.4227499995139</v>
      </c>
      <c r="AS412" s="10"/>
    </row>
    <row r="413" customFormat="false" ht="12.75" hidden="false" customHeight="true" outlineLevel="0" collapsed="false">
      <c r="A413" s="0" t="n">
        <v>411</v>
      </c>
      <c r="B413" s="36" t="n">
        <f aca="false">AM413</f>
        <v>7.17586505447158</v>
      </c>
      <c r="G413" s="10" t="n">
        <v>123.3</v>
      </c>
      <c r="H413" s="10" t="n">
        <f aca="false">AR413</f>
        <v>54.8313585408807</v>
      </c>
      <c r="AL413" s="0" t="n">
        <v>0.0841536232676349</v>
      </c>
      <c r="AM413" s="0" t="n">
        <f aca="false">IF(AW$8=A413,AV$5+AV$8,AL413+AV$5)</f>
        <v>7.17586505447158</v>
      </c>
      <c r="AP413" s="10" t="n">
        <v>123.3</v>
      </c>
      <c r="AQ413" s="0" t="n">
        <v>20.1047022060285</v>
      </c>
      <c r="AR413" s="10" t="n">
        <f aca="false">AQ413+AV$13+AP413*AV$14</f>
        <v>54.8313585408807</v>
      </c>
      <c r="AS413" s="10"/>
    </row>
    <row r="414" customFormat="false" ht="12.75" hidden="false" customHeight="true" outlineLevel="0" collapsed="false">
      <c r="A414" s="0" t="n">
        <v>412</v>
      </c>
      <c r="B414" s="36" t="n">
        <f aca="false">AM414</f>
        <v>7.47258604038598</v>
      </c>
      <c r="G414" s="10" t="n">
        <v>123.6</v>
      </c>
      <c r="H414" s="10" t="n">
        <f aca="false">AR414</f>
        <v>37.364920253361</v>
      </c>
      <c r="AL414" s="0" t="n">
        <v>0.380874609182035</v>
      </c>
      <c r="AM414" s="0" t="n">
        <f aca="false">IF(AW$8=A414,AV$5+AV$8,AL414+AV$5)</f>
        <v>7.47258604038598</v>
      </c>
      <c r="AP414" s="10" t="n">
        <v>123.6</v>
      </c>
      <c r="AQ414" s="0" t="n">
        <v>2.57105161176667</v>
      </c>
      <c r="AR414" s="10" t="n">
        <f aca="false">AQ414+AV$13+AP414*AV$14</f>
        <v>37.364920253361</v>
      </c>
      <c r="AS414" s="10"/>
    </row>
    <row r="415" customFormat="false" ht="12.75" hidden="false" customHeight="true" outlineLevel="0" collapsed="false">
      <c r="A415" s="0" t="n">
        <v>413</v>
      </c>
      <c r="B415" s="36" t="n">
        <f aca="false">AM415</f>
        <v>8.01513980499868</v>
      </c>
      <c r="G415" s="10" t="n">
        <v>123.9</v>
      </c>
      <c r="H415" s="10" t="n">
        <f aca="false">AR415</f>
        <v>48.3681685540348</v>
      </c>
      <c r="AL415" s="0" t="n">
        <v>0.923428373794733</v>
      </c>
      <c r="AM415" s="0" t="n">
        <f aca="false">IF(AW$8=A415,AV$5+AV$8,AL415+AV$5)</f>
        <v>8.01513980499868</v>
      </c>
      <c r="AP415" s="10" t="n">
        <v>123.9</v>
      </c>
      <c r="AQ415" s="0" t="n">
        <v>13.5070876056982</v>
      </c>
      <c r="AR415" s="10" t="n">
        <f aca="false">AQ415+AV$13+AP415*AV$14</f>
        <v>48.3681685540348</v>
      </c>
      <c r="AS415" s="10"/>
    </row>
    <row r="416" customFormat="false" ht="12.75" hidden="false" customHeight="true" outlineLevel="0" collapsed="false">
      <c r="A416" s="0" t="n">
        <v>414</v>
      </c>
      <c r="B416" s="36" t="n">
        <f aca="false">AM416</f>
        <v>6.19573529266921</v>
      </c>
      <c r="G416" s="10" t="n">
        <v>124.2</v>
      </c>
      <c r="H416" s="10" t="n">
        <f aca="false">AR416</f>
        <v>26.0014595582205</v>
      </c>
      <c r="AL416" s="0" t="n">
        <v>-0.895976138534734</v>
      </c>
      <c r="AM416" s="0" t="n">
        <f aca="false">IF(AW$8=A416,AV$5+AV$8,AL416+AV$5)</f>
        <v>6.19573529266921</v>
      </c>
      <c r="AP416" s="10" t="n">
        <v>124.2</v>
      </c>
      <c r="AQ416" s="0" t="n">
        <v>-8.92683369685834</v>
      </c>
      <c r="AR416" s="10" t="n">
        <f aca="false">AQ416+AV$13+AP416*AV$14</f>
        <v>26.0014595582205</v>
      </c>
      <c r="AS416" s="10"/>
    </row>
    <row r="417" customFormat="false" ht="12.75" hidden="false" customHeight="true" outlineLevel="0" collapsed="false">
      <c r="A417" s="0" t="n">
        <v>415</v>
      </c>
      <c r="B417" s="36" t="n">
        <f aca="false">AM417</f>
        <v>6.44867869266063</v>
      </c>
      <c r="G417" s="10" t="n">
        <v>124.5</v>
      </c>
      <c r="H417" s="10" t="n">
        <f aca="false">AR417</f>
        <v>12.7780151594095</v>
      </c>
      <c r="AL417" s="0" t="n">
        <v>-0.643032738543314</v>
      </c>
      <c r="AM417" s="0" t="n">
        <f aca="false">IF(AW$8=A417,AV$5+AV$8,AL417+AV$5)</f>
        <v>6.44867869266063</v>
      </c>
      <c r="AP417" s="10" t="n">
        <v>124.5</v>
      </c>
      <c r="AQ417" s="0" t="n">
        <v>-22.2174904024116</v>
      </c>
      <c r="AR417" s="10" t="n">
        <f aca="false">AQ417+AV$13+AP417*AV$14</f>
        <v>12.7780151594095</v>
      </c>
      <c r="AS417" s="10"/>
    </row>
    <row r="418" customFormat="false" ht="12.75" hidden="false" customHeight="true" outlineLevel="0" collapsed="false">
      <c r="A418" s="0" t="n">
        <v>416</v>
      </c>
      <c r="B418" s="36" t="n">
        <f aca="false">AM418</f>
        <v>8.48910000614603</v>
      </c>
      <c r="G418" s="10" t="n">
        <v>124.8</v>
      </c>
      <c r="H418" s="10" t="n">
        <f aca="false">AR418</f>
        <v>46.2881163328348</v>
      </c>
      <c r="AL418" s="0" t="n">
        <v>-0.0372790860232793</v>
      </c>
      <c r="AM418" s="0" t="n">
        <f aca="false">IF(AW$8=A418,AV$5+AV$8,AL418+AV$5)</f>
        <v>8.48910000614603</v>
      </c>
      <c r="AP418" s="10" t="n">
        <v>124.8</v>
      </c>
      <c r="AQ418" s="0" t="n">
        <v>11.2253984642715</v>
      </c>
      <c r="AR418" s="10" t="n">
        <f aca="false">AQ418+AV$13+AP418*AV$14</f>
        <v>46.2881163328348</v>
      </c>
      <c r="AS418" s="10"/>
    </row>
    <row r="419" customFormat="false" ht="12.75" hidden="false" customHeight="true" outlineLevel="0" collapsed="false">
      <c r="A419" s="0" t="n">
        <v>417</v>
      </c>
      <c r="B419" s="36" t="n">
        <f aca="false">AM419</f>
        <v>7.09000123730229</v>
      </c>
      <c r="G419" s="10" t="n">
        <v>125.1</v>
      </c>
      <c r="H419" s="10" t="n">
        <f aca="false">AR419</f>
        <v>34.6428273493944</v>
      </c>
      <c r="AL419" s="0" t="n">
        <v>-0.0017101939016493</v>
      </c>
      <c r="AM419" s="0" t="n">
        <f aca="false">IF(AW$8=A419,AV$5+AV$8,AL419+AV$5)</f>
        <v>7.09000123730229</v>
      </c>
      <c r="AP419" s="10" t="n">
        <v>125.1</v>
      </c>
      <c r="AQ419" s="0" t="n">
        <v>-0.487102825911079</v>
      </c>
      <c r="AR419" s="10" t="n">
        <f aca="false">AQ419+AV$13+AP419*AV$14</f>
        <v>34.6428273493944</v>
      </c>
      <c r="AS419" s="10"/>
    </row>
    <row r="420" customFormat="false" ht="12.75" hidden="false" customHeight="true" outlineLevel="0" collapsed="false">
      <c r="A420" s="0" t="n">
        <v>418</v>
      </c>
      <c r="B420" s="36" t="n">
        <f aca="false">AM420</f>
        <v>7.11226110874256</v>
      </c>
      <c r="G420" s="10" t="n">
        <v>125.4</v>
      </c>
      <c r="H420" s="10" t="n">
        <f aca="false">AR420</f>
        <v>47.9329469535059</v>
      </c>
      <c r="AL420" s="0" t="n">
        <v>0.020549677538618</v>
      </c>
      <c r="AM420" s="0" t="n">
        <f aca="false">IF(AW$8=A420,AV$5+AV$8,AL420+AV$5)</f>
        <v>7.11226110874256</v>
      </c>
      <c r="AP420" s="10" t="n">
        <v>125.4</v>
      </c>
      <c r="AQ420" s="0" t="n">
        <v>12.7358044714581</v>
      </c>
      <c r="AR420" s="10" t="n">
        <f aca="false">AQ420+AV$13+AP420*AV$14</f>
        <v>47.9329469535059</v>
      </c>
      <c r="AS420" s="10"/>
    </row>
    <row r="421" customFormat="false" ht="12.75" hidden="false" customHeight="true" outlineLevel="0" collapsed="false">
      <c r="A421" s="0" t="n">
        <v>419</v>
      </c>
      <c r="B421" s="36" t="n">
        <f aca="false">AM421</f>
        <v>7.18095242139694</v>
      </c>
      <c r="G421" s="10" t="n">
        <v>125.7</v>
      </c>
      <c r="H421" s="10" t="n">
        <f aca="false">AR421</f>
        <v>36.327096505047</v>
      </c>
      <c r="AL421" s="0" t="n">
        <v>0.0892409901929998</v>
      </c>
      <c r="AM421" s="0" t="n">
        <f aca="false">IF(AW$8=A421,AV$5+AV$8,AL421+AV$5)</f>
        <v>7.18095242139694</v>
      </c>
      <c r="AP421" s="10" t="n">
        <v>125.7</v>
      </c>
      <c r="AQ421" s="0" t="n">
        <v>1.06274171625705</v>
      </c>
      <c r="AR421" s="10" t="n">
        <f aca="false">AQ421+AV$13+AP421*AV$14</f>
        <v>36.327096505047</v>
      </c>
      <c r="AS421" s="10"/>
    </row>
    <row r="422" customFormat="false" ht="12.75" hidden="false" customHeight="true" outlineLevel="0" collapsed="false">
      <c r="A422" s="0" t="n">
        <v>420</v>
      </c>
      <c r="B422" s="36" t="n">
        <f aca="false">AM422</f>
        <v>7.09943556010207</v>
      </c>
      <c r="G422" s="10" t="n">
        <v>126</v>
      </c>
      <c r="H422" s="10" t="n">
        <f aca="false">AR422</f>
        <v>42.6399218529759</v>
      </c>
      <c r="AL422" s="0" t="n">
        <v>0.0077241288981232</v>
      </c>
      <c r="AM422" s="0" t="n">
        <f aca="false">IF(AW$8=A422,AV$5+AV$8,AL422+AV$5)</f>
        <v>7.09943556010207</v>
      </c>
      <c r="AP422" s="10" t="n">
        <v>126</v>
      </c>
      <c r="AQ422" s="0" t="n">
        <v>7.30835475744374</v>
      </c>
      <c r="AR422" s="10" t="n">
        <f aca="false">AQ422+AV$13+AP422*AV$14</f>
        <v>42.6399218529759</v>
      </c>
      <c r="AS422" s="10"/>
    </row>
    <row r="423" customFormat="false" ht="12.75" hidden="false" customHeight="true" outlineLevel="0" collapsed="false">
      <c r="A423" s="0" t="n">
        <v>421</v>
      </c>
      <c r="B423" s="36" t="n">
        <f aca="false">AM423</f>
        <v>7.3607922664642</v>
      </c>
      <c r="G423" s="10" t="n">
        <v>126.3</v>
      </c>
      <c r="H423" s="10" t="n">
        <f aca="false">AR423</f>
        <v>25.2167338701417</v>
      </c>
      <c r="AL423" s="0" t="n">
        <v>0.269080835260259</v>
      </c>
      <c r="AM423" s="0" t="n">
        <f aca="false">IF(AW$8=A423,AV$5+AV$8,AL423+AV$5)</f>
        <v>7.3607922664642</v>
      </c>
      <c r="AP423" s="10" t="n">
        <v>126.3</v>
      </c>
      <c r="AQ423" s="0" t="n">
        <v>-10.1820455321327</v>
      </c>
      <c r="AR423" s="10" t="n">
        <f aca="false">AQ423+AV$13+AP423*AV$14</f>
        <v>25.2167338701417</v>
      </c>
      <c r="AS423" s="10"/>
    </row>
    <row r="424" customFormat="false" ht="12.75" hidden="false" customHeight="true" outlineLevel="0" collapsed="false">
      <c r="A424" s="0" t="n">
        <v>422</v>
      </c>
      <c r="B424" s="36" t="n">
        <f aca="false">AM424</f>
        <v>7.02744887257346</v>
      </c>
      <c r="G424" s="10" t="n">
        <v>126.6</v>
      </c>
      <c r="H424" s="10" t="n">
        <f aca="false">AR424</f>
        <v>35.6167836686668</v>
      </c>
      <c r="AL424" s="0" t="n">
        <v>-0.0642625586304859</v>
      </c>
      <c r="AM424" s="0" t="n">
        <f aca="false">IF(AW$8=A424,AV$5+AV$8,AL424+AV$5)</f>
        <v>7.02744887257346</v>
      </c>
      <c r="AP424" s="10" t="n">
        <v>126.6</v>
      </c>
      <c r="AQ424" s="0" t="n">
        <v>0.150791959650171</v>
      </c>
      <c r="AR424" s="10" t="n">
        <f aca="false">AQ424+AV$13+AP424*AV$14</f>
        <v>35.6167836686668</v>
      </c>
      <c r="AS424" s="10"/>
    </row>
    <row r="425" customFormat="false" ht="12.75" hidden="false" customHeight="true" outlineLevel="0" collapsed="false">
      <c r="A425" s="0" t="n">
        <v>423</v>
      </c>
      <c r="B425" s="36" t="n">
        <f aca="false">AM425</f>
        <v>7.30984611355028</v>
      </c>
      <c r="G425" s="10" t="n">
        <v>126.9</v>
      </c>
      <c r="H425" s="10" t="n">
        <f aca="false">AR425</f>
        <v>30.6152152414069</v>
      </c>
      <c r="AL425" s="0" t="n">
        <v>0.218134682346337</v>
      </c>
      <c r="AM425" s="0" t="n">
        <f aca="false">IF(AW$8=A425,AV$5+AV$8,AL425+AV$5)</f>
        <v>7.30984611355028</v>
      </c>
      <c r="AP425" s="10" t="n">
        <v>126.9</v>
      </c>
      <c r="AQ425" s="0" t="n">
        <v>-4.91798877435194</v>
      </c>
      <c r="AR425" s="10" t="n">
        <f aca="false">AQ425+AV$13+AP425*AV$14</f>
        <v>30.6152152414069</v>
      </c>
      <c r="AS425" s="10"/>
    </row>
    <row r="426" customFormat="false" ht="12.75" hidden="false" customHeight="true" outlineLevel="0" collapsed="false">
      <c r="A426" s="0" t="n">
        <v>424</v>
      </c>
      <c r="B426" s="36" t="n">
        <f aca="false">AM426</f>
        <v>7.1459363124428</v>
      </c>
      <c r="G426" s="10" t="n">
        <v>127.2</v>
      </c>
      <c r="H426" s="10" t="n">
        <f aca="false">AR426</f>
        <v>24.1163088562121</v>
      </c>
      <c r="AL426" s="0" t="n">
        <v>0.0542248812388532</v>
      </c>
      <c r="AM426" s="0" t="n">
        <f aca="false">IF(AW$8=A426,AV$5+AV$8,AL426+AV$5)</f>
        <v>7.1459363124428</v>
      </c>
      <c r="AP426" s="10" t="n">
        <v>127.2</v>
      </c>
      <c r="AQ426" s="0" t="n">
        <v>-11.484107466289</v>
      </c>
      <c r="AR426" s="10" t="n">
        <f aca="false">AQ426+AV$13+AP426*AV$14</f>
        <v>24.1163088562121</v>
      </c>
      <c r="AS426" s="10"/>
    </row>
    <row r="427" customFormat="false" ht="12.75" hidden="false" customHeight="true" outlineLevel="0" collapsed="false">
      <c r="A427" s="0" t="n">
        <v>425</v>
      </c>
      <c r="B427" s="36" t="n">
        <f aca="false">AM427</f>
        <v>6.65257644574293</v>
      </c>
      <c r="G427" s="10" t="n">
        <v>127.5</v>
      </c>
      <c r="H427" s="10" t="n">
        <f aca="false">AR427</f>
        <v>40.3861799997725</v>
      </c>
      <c r="AL427" s="0" t="n">
        <v>-0.439134985461008</v>
      </c>
      <c r="AM427" s="0" t="n">
        <f aca="false">IF(AW$8=A427,AV$5+AV$8,AL427+AV$5)</f>
        <v>6.65257644574293</v>
      </c>
      <c r="AP427" s="10" t="n">
        <v>127.5</v>
      </c>
      <c r="AQ427" s="0" t="n">
        <v>4.71855137052921</v>
      </c>
      <c r="AR427" s="10" t="n">
        <f aca="false">AQ427+AV$13+AP427*AV$14</f>
        <v>40.3861799997725</v>
      </c>
      <c r="AS427" s="10"/>
    </row>
    <row r="428" customFormat="false" ht="12.75" hidden="false" customHeight="true" outlineLevel="0" collapsed="false">
      <c r="A428" s="0" t="n">
        <v>426</v>
      </c>
      <c r="B428" s="36" t="n">
        <f aca="false">AM428</f>
        <v>7.61745741847878</v>
      </c>
      <c r="G428" s="10" t="n">
        <v>127.8</v>
      </c>
      <c r="H428" s="10" t="n">
        <f aca="false">AR428</f>
        <v>5.50990409103636</v>
      </c>
      <c r="AL428" s="0" t="n">
        <v>0.525745987274837</v>
      </c>
      <c r="AM428" s="0" t="n">
        <f aca="false">IF(AW$8=A428,AV$5+AV$8,AL428+AV$5)</f>
        <v>7.61745741847878</v>
      </c>
      <c r="AP428" s="10" t="n">
        <v>127.8</v>
      </c>
      <c r="AQ428" s="0" t="n">
        <v>-30.2249368449492</v>
      </c>
      <c r="AR428" s="10" t="n">
        <f aca="false">AQ428+AV$13+AP428*AV$14</f>
        <v>5.50990409103636</v>
      </c>
      <c r="AS428" s="10"/>
    </row>
    <row r="429" customFormat="false" ht="12.75" hidden="false" customHeight="true" outlineLevel="0" collapsed="false">
      <c r="A429" s="0" t="n">
        <v>427</v>
      </c>
      <c r="B429" s="36" t="n">
        <f aca="false">AM429</f>
        <v>6.85407671956298</v>
      </c>
      <c r="G429" s="10" t="n">
        <v>128.1</v>
      </c>
      <c r="H429" s="10" t="n">
        <f aca="false">AR429</f>
        <v>29.7476790526927</v>
      </c>
      <c r="AL429" s="0" t="n">
        <v>-0.237634711640959</v>
      </c>
      <c r="AM429" s="0" t="n">
        <f aca="false">IF(AW$8=A429,AV$5+AV$8,AL429+AV$5)</f>
        <v>6.85407671956298</v>
      </c>
      <c r="AP429" s="10" t="n">
        <v>128.1</v>
      </c>
      <c r="AQ429" s="0" t="n">
        <v>-6.05437419003503</v>
      </c>
      <c r="AR429" s="10" t="n">
        <f aca="false">AQ429+AV$13+AP429*AV$14</f>
        <v>29.7476790526927</v>
      </c>
      <c r="AS429" s="10"/>
    </row>
    <row r="430" customFormat="false" ht="12.75" hidden="false" customHeight="true" outlineLevel="0" collapsed="false">
      <c r="A430" s="0" t="n">
        <v>428</v>
      </c>
      <c r="B430" s="36" t="n">
        <f aca="false">AM430</f>
        <v>6.66238169357529</v>
      </c>
      <c r="G430" s="10" t="n">
        <v>128.4</v>
      </c>
      <c r="H430" s="10" t="n">
        <f aca="false">AR430</f>
        <v>44.358205962434</v>
      </c>
      <c r="AL430" s="0" t="n">
        <v>-0.429329737628657</v>
      </c>
      <c r="AM430" s="0" t="n">
        <f aca="false">IF(AW$8=A430,AV$5+AV$8,AL430+AV$5)</f>
        <v>6.66238169357529</v>
      </c>
      <c r="AP430" s="10" t="n">
        <v>128.4</v>
      </c>
      <c r="AQ430" s="0" t="n">
        <v>8.48894041296404</v>
      </c>
      <c r="AR430" s="10" t="n">
        <f aca="false">AQ430+AV$13+AP430*AV$14</f>
        <v>44.358205962434</v>
      </c>
      <c r="AS430" s="10"/>
    </row>
    <row r="431" customFormat="false" ht="12.75" hidden="false" customHeight="true" outlineLevel="0" collapsed="false">
      <c r="A431" s="0" t="n">
        <v>429</v>
      </c>
      <c r="B431" s="36" t="n">
        <f aca="false">AM431</f>
        <v>7.43414262184858</v>
      </c>
      <c r="G431" s="10" t="n">
        <v>128.7</v>
      </c>
      <c r="H431" s="10" t="n">
        <f aca="false">AR431</f>
        <v>60.4342862191463</v>
      </c>
      <c r="AL431" s="0" t="n">
        <v>0.342431190644634</v>
      </c>
      <c r="AM431" s="0" t="n">
        <f aca="false">IF(AW$8=A431,AV$5+AV$8,AL431+AV$5)</f>
        <v>7.43414262184858</v>
      </c>
      <c r="AP431" s="10" t="n">
        <v>128.7</v>
      </c>
      <c r="AQ431" s="0" t="n">
        <v>24.497808362934</v>
      </c>
      <c r="AR431" s="10" t="n">
        <f aca="false">AQ431+AV$13+AP431*AV$14</f>
        <v>60.4342862191463</v>
      </c>
      <c r="AS431" s="10"/>
    </row>
    <row r="432" customFormat="false" ht="12.75" hidden="false" customHeight="true" outlineLevel="0" collapsed="false">
      <c r="A432" s="0" t="n">
        <v>430</v>
      </c>
      <c r="B432" s="36" t="n">
        <f aca="false">AM432</f>
        <v>7.40610108117942</v>
      </c>
      <c r="G432" s="10" t="n">
        <v>129</v>
      </c>
      <c r="H432" s="10" t="n">
        <f aca="false">AR432</f>
        <v>50.2388976095217</v>
      </c>
      <c r="AL432" s="0" t="n">
        <v>0.31438964997548</v>
      </c>
      <c r="AM432" s="0" t="n">
        <f aca="false">IF(AW$8=A432,AV$5+AV$8,AL432+AV$5)</f>
        <v>7.40610108117942</v>
      </c>
      <c r="AP432" s="10" t="n">
        <v>129</v>
      </c>
      <c r="AQ432" s="0" t="n">
        <v>14.2352074465673</v>
      </c>
      <c r="AR432" s="10" t="n">
        <f aca="false">AQ432+AV$13+AP432*AV$14</f>
        <v>50.2388976095217</v>
      </c>
      <c r="AS432" s="10"/>
    </row>
    <row r="433" customFormat="false" ht="12.75" hidden="false" customHeight="true" outlineLevel="0" collapsed="false">
      <c r="A433" s="0" t="n">
        <v>431</v>
      </c>
      <c r="B433" s="36" t="n">
        <f aca="false">AM433</f>
        <v>6.66540389739018</v>
      </c>
      <c r="G433" s="10" t="n">
        <v>129.3</v>
      </c>
      <c r="H433" s="10" t="n">
        <f aca="false">AR433</f>
        <v>50.6130166275405</v>
      </c>
      <c r="AL433" s="0" t="n">
        <v>-0.42630753381376</v>
      </c>
      <c r="AM433" s="0" t="n">
        <f aca="false">IF(AW$8=A433,AV$5+AV$8,AL433+AV$5)</f>
        <v>6.66540389739018</v>
      </c>
      <c r="AP433" s="10" t="n">
        <v>129.3</v>
      </c>
      <c r="AQ433" s="0" t="n">
        <v>14.5421141578439</v>
      </c>
      <c r="AR433" s="10" t="n">
        <f aca="false">AQ433+AV$13+AP433*AV$14</f>
        <v>50.6130166275405</v>
      </c>
      <c r="AS433" s="10"/>
    </row>
    <row r="434" customFormat="false" ht="12.75" hidden="false" customHeight="true" outlineLevel="0" collapsed="false">
      <c r="A434" s="0" t="n">
        <v>432</v>
      </c>
      <c r="B434" s="36" t="n">
        <f aca="false">AM434</f>
        <v>6.9054766812572</v>
      </c>
      <c r="G434" s="10" t="n">
        <v>129.6</v>
      </c>
      <c r="H434" s="10" t="n">
        <f aca="false">AR434</f>
        <v>31.1372946778726</v>
      </c>
      <c r="AL434" s="0" t="n">
        <v>-0.186234749946744</v>
      </c>
      <c r="AM434" s="0" t="n">
        <f aca="false">IF(AW$8=A434,AV$5+AV$8,AL434+AV$5)</f>
        <v>6.9054766812572</v>
      </c>
      <c r="AP434" s="10" t="n">
        <v>129.6</v>
      </c>
      <c r="AQ434" s="0" t="n">
        <v>-5.00082009856623</v>
      </c>
      <c r="AR434" s="10" t="n">
        <f aca="false">AQ434+AV$13+AP434*AV$14</f>
        <v>31.1372946778726</v>
      </c>
      <c r="AS434" s="10"/>
    </row>
    <row r="435" customFormat="false" ht="12.75" hidden="false" customHeight="true" outlineLevel="0" collapsed="false">
      <c r="A435" s="0" t="n">
        <v>433</v>
      </c>
      <c r="B435" s="36" t="n">
        <f aca="false">AM435</f>
        <v>6.93512623618578</v>
      </c>
      <c r="G435" s="10" t="n">
        <v>129.9</v>
      </c>
      <c r="H435" s="10" t="n">
        <f aca="false">AR435</f>
        <v>23.4973438843333</v>
      </c>
      <c r="AL435" s="0" t="n">
        <v>-0.156585195018162</v>
      </c>
      <c r="AM435" s="0" t="n">
        <f aca="false">IF(AW$8=A435,AV$5+AV$8,AL435+AV$5)</f>
        <v>6.93512623618578</v>
      </c>
      <c r="AP435" s="10" t="n">
        <v>129.9</v>
      </c>
      <c r="AQ435" s="0" t="n">
        <v>-12.7079831988478</v>
      </c>
      <c r="AR435" s="10" t="n">
        <f aca="false">AQ435+AV$13+AP435*AV$14</f>
        <v>23.4973438843333</v>
      </c>
      <c r="AS435" s="10"/>
    </row>
    <row r="436" customFormat="false" ht="12.75" hidden="false" customHeight="true" outlineLevel="0" collapsed="false">
      <c r="A436" s="0" t="n">
        <v>434</v>
      </c>
      <c r="B436" s="36" t="n">
        <f aca="false">AM436</f>
        <v>6.81744807740463</v>
      </c>
      <c r="G436" s="10" t="n">
        <v>130.2</v>
      </c>
      <c r="H436" s="10" t="n">
        <f aca="false">AR436</f>
        <v>52.3351230498685</v>
      </c>
      <c r="AL436" s="0" t="n">
        <v>-0.274263353799309</v>
      </c>
      <c r="AM436" s="0" t="n">
        <f aca="false">IF(AW$8=A436,AV$5+AV$8,AL436+AV$5)</f>
        <v>6.81744807740463</v>
      </c>
      <c r="AP436" s="10" t="n">
        <v>130.2</v>
      </c>
      <c r="AQ436" s="0" t="n">
        <v>16.0625836599452</v>
      </c>
      <c r="AR436" s="10" t="n">
        <f aca="false">AQ436+AV$13+AP436*AV$14</f>
        <v>52.3351230498685</v>
      </c>
      <c r="AS436" s="10"/>
    </row>
    <row r="437" customFormat="false" ht="12.75" hidden="false" customHeight="true" outlineLevel="0" collapsed="false">
      <c r="A437" s="0" t="n">
        <v>435</v>
      </c>
      <c r="B437" s="36" t="n">
        <f aca="false">AM437</f>
        <v>6.69461308429813</v>
      </c>
      <c r="G437" s="10" t="n">
        <v>130.5</v>
      </c>
      <c r="H437" s="10" t="n">
        <f aca="false">AR437</f>
        <v>15.4310302073929</v>
      </c>
      <c r="AL437" s="0" t="n">
        <v>-0.397098346905812</v>
      </c>
      <c r="AM437" s="0" t="n">
        <f aca="false">IF(AW$8=A437,AV$5+AV$8,AL437+AV$5)</f>
        <v>6.69461308429813</v>
      </c>
      <c r="AP437" s="10" t="n">
        <v>130.5</v>
      </c>
      <c r="AQ437" s="0" t="n">
        <v>-20.9087214892727</v>
      </c>
      <c r="AR437" s="10" t="n">
        <f aca="false">AQ437+AV$13+AP437*AV$14</f>
        <v>15.4310302073929</v>
      </c>
      <c r="AS437" s="10"/>
    </row>
    <row r="438" customFormat="false" ht="12.75" hidden="false" customHeight="true" outlineLevel="0" collapsed="false">
      <c r="A438" s="0" t="n">
        <v>436</v>
      </c>
      <c r="B438" s="36" t="n">
        <f aca="false">AM438</f>
        <v>6.98670947676807</v>
      </c>
      <c r="G438" s="10" t="n">
        <v>130.8</v>
      </c>
      <c r="H438" s="10" t="n">
        <f aca="false">AR438</f>
        <v>44.9214620742174</v>
      </c>
      <c r="AL438" s="0" t="n">
        <v>-0.105001954435869</v>
      </c>
      <c r="AM438" s="0" t="n">
        <f aca="false">IF(AW$8=A438,AV$5+AV$8,AL438+AV$5)</f>
        <v>6.98670947676807</v>
      </c>
      <c r="AP438" s="10" t="n">
        <v>130.8</v>
      </c>
      <c r="AQ438" s="0" t="n">
        <v>8.51449807080957</v>
      </c>
      <c r="AR438" s="10" t="n">
        <f aca="false">AQ438+AV$13+AP438*AV$14</f>
        <v>44.9214620742174</v>
      </c>
      <c r="AS438" s="10"/>
    </row>
    <row r="439" customFormat="false" ht="12.75" hidden="false" customHeight="true" outlineLevel="0" collapsed="false">
      <c r="A439" s="0" t="n">
        <v>437</v>
      </c>
      <c r="B439" s="36" t="n">
        <f aca="false">AM439</f>
        <v>7.04895753328966</v>
      </c>
      <c r="G439" s="10" t="n">
        <v>131.1</v>
      </c>
      <c r="H439" s="10" t="n">
        <f aca="false">AR439</f>
        <v>27.2353837221033</v>
      </c>
      <c r="AL439" s="0" t="n">
        <v>-0.042753897914277</v>
      </c>
      <c r="AM439" s="0" t="n">
        <f aca="false">IF(AW$8=A439,AV$5+AV$8,AL439+AV$5)</f>
        <v>7.04895753328966</v>
      </c>
      <c r="AP439" s="10" t="n">
        <v>131.1</v>
      </c>
      <c r="AQ439" s="0" t="n">
        <v>-9.23879258804667</v>
      </c>
      <c r="AR439" s="10" t="n">
        <f aca="false">AQ439+AV$13+AP439*AV$14</f>
        <v>27.2353837221033</v>
      </c>
      <c r="AS439" s="10"/>
    </row>
    <row r="440" customFormat="false" ht="12.75" hidden="false" customHeight="true" outlineLevel="0" collapsed="false">
      <c r="A440" s="0" t="n">
        <v>438</v>
      </c>
      <c r="B440" s="36" t="n">
        <f aca="false">AM440</f>
        <v>6.69627615587722</v>
      </c>
      <c r="G440" s="10" t="n">
        <v>131.4</v>
      </c>
      <c r="H440" s="10" t="n">
        <f aca="false">AR440</f>
        <v>70.7349352689262</v>
      </c>
      <c r="AL440" s="0" t="n">
        <v>-0.395435275326719</v>
      </c>
      <c r="AM440" s="0" t="n">
        <f aca="false">IF(AW$8=A440,AV$5+AV$8,AL440+AV$5)</f>
        <v>6.69627615587722</v>
      </c>
      <c r="AP440" s="10" t="n">
        <v>131.4</v>
      </c>
      <c r="AQ440" s="0" t="n">
        <v>34.1935466520339</v>
      </c>
      <c r="AR440" s="10" t="n">
        <f aca="false">AQ440+AV$13+AP440*AV$14</f>
        <v>70.7349352689262</v>
      </c>
      <c r="AS440" s="10"/>
    </row>
    <row r="441" customFormat="false" ht="12.75" hidden="false" customHeight="true" outlineLevel="0" collapsed="false">
      <c r="A441" s="0" t="n">
        <v>439</v>
      </c>
      <c r="B441" s="36" t="n">
        <f aca="false">AM441</f>
        <v>6.71194220476266</v>
      </c>
      <c r="G441" s="10" t="n">
        <v>131.7</v>
      </c>
      <c r="H441" s="10" t="n">
        <f aca="false">AR441</f>
        <v>33.7106220744058</v>
      </c>
      <c r="AL441" s="0" t="n">
        <v>-0.379769226441281</v>
      </c>
      <c r="AM441" s="0" t="n">
        <f aca="false">IF(AW$8=A441,AV$5+AV$8,AL441+AV$5)</f>
        <v>6.71194220476266</v>
      </c>
      <c r="AP441" s="10" t="n">
        <v>131.7</v>
      </c>
      <c r="AQ441" s="0" t="n">
        <v>-2.8979788492287</v>
      </c>
      <c r="AR441" s="10" t="n">
        <f aca="false">AQ441+AV$13+AP441*AV$14</f>
        <v>33.7106220744058</v>
      </c>
      <c r="AS441" s="10"/>
    </row>
    <row r="442" customFormat="false" ht="12.75" hidden="false" customHeight="true" outlineLevel="0" collapsed="false">
      <c r="A442" s="0" t="n">
        <v>440</v>
      </c>
      <c r="B442" s="36" t="n">
        <f aca="false">AM442</f>
        <v>6.92453996150757</v>
      </c>
      <c r="G442" s="10" t="n">
        <v>132</v>
      </c>
      <c r="H442" s="10" t="n">
        <f aca="false">AR442</f>
        <v>29.9503937961502</v>
      </c>
      <c r="AL442" s="0" t="n">
        <v>-0.167171469696372</v>
      </c>
      <c r="AM442" s="0" t="n">
        <f aca="false">IF(AW$8=A442,AV$5+AV$8,AL442+AV$5)</f>
        <v>6.92453996150757</v>
      </c>
      <c r="AP442" s="10" t="n">
        <v>132</v>
      </c>
      <c r="AQ442" s="0" t="n">
        <v>-6.72541943422645</v>
      </c>
      <c r="AR442" s="10" t="n">
        <f aca="false">AQ442+AV$13+AP442*AV$14</f>
        <v>29.9503937961502</v>
      </c>
      <c r="AS442" s="10"/>
    </row>
    <row r="443" customFormat="false" ht="12.75" hidden="false" customHeight="true" outlineLevel="0" collapsed="false">
      <c r="A443" s="0" t="n">
        <v>441</v>
      </c>
      <c r="B443" s="36" t="n">
        <f aca="false">AM443</f>
        <v>6.94110541587795</v>
      </c>
      <c r="G443" s="10" t="n">
        <v>132.3</v>
      </c>
      <c r="H443" s="10" t="n">
        <f aca="false">AR443</f>
        <v>43.9687556835856</v>
      </c>
      <c r="AL443" s="0" t="n">
        <v>-0.150606015325988</v>
      </c>
      <c r="AM443" s="0" t="n">
        <f aca="false">IF(AW$8=A443,AV$5+AV$8,AL443+AV$5)</f>
        <v>6.94110541587795</v>
      </c>
      <c r="AP443" s="10" t="n">
        <v>132.3</v>
      </c>
      <c r="AQ443" s="0" t="n">
        <v>7.22573014646673</v>
      </c>
      <c r="AR443" s="10" t="n">
        <f aca="false">AQ443+AV$13+AP443*AV$14</f>
        <v>43.9687556835856</v>
      </c>
      <c r="AS443" s="10"/>
    </row>
    <row r="444" customFormat="false" ht="12.75" hidden="false" customHeight="true" outlineLevel="0" collapsed="false">
      <c r="A444" s="0" t="n">
        <v>442</v>
      </c>
      <c r="B444" s="36" t="n">
        <f aca="false">AM444</f>
        <v>7.2023251142632</v>
      </c>
      <c r="G444" s="10" t="n">
        <v>132.6</v>
      </c>
      <c r="H444" s="10" t="n">
        <f aca="false">AR444</f>
        <v>17.9248441042974</v>
      </c>
      <c r="AL444" s="0" t="n">
        <v>0.110613683059255</v>
      </c>
      <c r="AM444" s="0" t="n">
        <f aca="false">IF(AW$8=A444,AV$5+AV$8,AL444+AV$5)</f>
        <v>7.2023251142632</v>
      </c>
      <c r="AP444" s="10" t="n">
        <v>132.6</v>
      </c>
      <c r="AQ444" s="0" t="n">
        <v>-18.8853937395638</v>
      </c>
      <c r="AR444" s="10" t="n">
        <f aca="false">AQ444+AV$13+AP444*AV$14</f>
        <v>17.9248441042974</v>
      </c>
      <c r="AS444" s="10"/>
    </row>
    <row r="445" customFormat="false" ht="12.75" hidden="false" customHeight="true" outlineLevel="0" collapsed="false">
      <c r="A445" s="0" t="n">
        <v>443</v>
      </c>
      <c r="B445" s="36" t="n">
        <f aca="false">AM445</f>
        <v>7.56662379304615</v>
      </c>
      <c r="G445" s="10" t="n">
        <v>132.9</v>
      </c>
      <c r="H445" s="10" t="n">
        <f aca="false">AR445</f>
        <v>35.585154640723</v>
      </c>
      <c r="AL445" s="0" t="n">
        <v>0.474912361842209</v>
      </c>
      <c r="AM445" s="0" t="n">
        <f aca="false">IF(AW$8=A445,AV$5+AV$8,AL445+AV$5)</f>
        <v>7.56662379304615</v>
      </c>
      <c r="AP445" s="10" t="n">
        <v>132.9</v>
      </c>
      <c r="AQ445" s="0" t="n">
        <v>-1.29229550988033</v>
      </c>
      <c r="AR445" s="10" t="n">
        <f aca="false">AQ445+AV$13+AP445*AV$14</f>
        <v>35.585154640723</v>
      </c>
      <c r="AS445" s="10"/>
    </row>
    <row r="446" customFormat="false" ht="12.75" hidden="false" customHeight="true" outlineLevel="0" collapsed="false">
      <c r="A446" s="0" t="n">
        <v>444</v>
      </c>
      <c r="B446" s="36" t="n">
        <f aca="false">AM446</f>
        <v>7.11200976624663</v>
      </c>
      <c r="G446" s="10" t="n">
        <v>133.2</v>
      </c>
      <c r="H446" s="10" t="n">
        <f aca="false">AR446</f>
        <v>53.0923008638513</v>
      </c>
      <c r="AL446" s="0" t="n">
        <v>0.0202983350426869</v>
      </c>
      <c r="AM446" s="0" t="n">
        <f aca="false">IF(AW$8=A446,AV$5+AV$8,AL446+AV$5)</f>
        <v>7.11200976624663</v>
      </c>
      <c r="AP446" s="10" t="n">
        <v>133.2</v>
      </c>
      <c r="AQ446" s="0" t="n">
        <v>16.1476384065057</v>
      </c>
      <c r="AR446" s="10" t="n">
        <f aca="false">AQ446+AV$13+AP446*AV$14</f>
        <v>53.0923008638513</v>
      </c>
      <c r="AS446" s="10"/>
    </row>
    <row r="447" customFormat="false" ht="12.75" hidden="false" customHeight="true" outlineLevel="0" collapsed="false">
      <c r="A447" s="0" t="n">
        <v>445</v>
      </c>
      <c r="B447" s="36" t="n">
        <f aca="false">AM447</f>
        <v>7.33292207391615</v>
      </c>
      <c r="G447" s="10" t="n">
        <v>133.5</v>
      </c>
      <c r="H447" s="10" t="n">
        <f aca="false">AR447</f>
        <v>28.363626572292</v>
      </c>
      <c r="AL447" s="0" t="n">
        <v>0.241210642712211</v>
      </c>
      <c r="AM447" s="0" t="n">
        <f aca="false">IF(AW$8=A447,AV$5+AV$8,AL447+AV$5)</f>
        <v>7.33292207391615</v>
      </c>
      <c r="AP447" s="10" t="n">
        <v>133.5</v>
      </c>
      <c r="AQ447" s="0" t="n">
        <v>-8.64824819179579</v>
      </c>
      <c r="AR447" s="10" t="n">
        <f aca="false">AQ447+AV$13+AP447*AV$14</f>
        <v>28.363626572292</v>
      </c>
      <c r="AS447" s="10"/>
    </row>
    <row r="448" customFormat="false" ht="12.75" hidden="false" customHeight="true" outlineLevel="0" collapsed="false">
      <c r="A448" s="0" t="n">
        <v>446</v>
      </c>
      <c r="B448" s="36" t="n">
        <f aca="false">AM448</f>
        <v>7.39336117984964</v>
      </c>
      <c r="G448" s="10" t="n">
        <v>133.8</v>
      </c>
      <c r="H448" s="10" t="n">
        <f aca="false">AR448</f>
        <v>37.3956102540128</v>
      </c>
      <c r="AL448" s="0" t="n">
        <v>0.3016497486457</v>
      </c>
      <c r="AM448" s="0" t="n">
        <f aca="false">IF(AW$8=A448,AV$5+AV$8,AL448+AV$5)</f>
        <v>7.39336117984964</v>
      </c>
      <c r="AP448" s="10" t="n">
        <v>133.8</v>
      </c>
      <c r="AQ448" s="0" t="n">
        <v>0.316523183182748</v>
      </c>
      <c r="AR448" s="10" t="n">
        <f aca="false">AQ448+AV$13+AP448*AV$14</f>
        <v>37.3956102540128</v>
      </c>
      <c r="AS448" s="10"/>
    </row>
    <row r="449" customFormat="false" ht="12.75" hidden="false" customHeight="true" outlineLevel="0" collapsed="false">
      <c r="A449" s="0" t="n">
        <v>447</v>
      </c>
      <c r="B449" s="36" t="n">
        <f aca="false">AM449</f>
        <v>7.46599616809722</v>
      </c>
      <c r="G449" s="10" t="n">
        <v>134.1</v>
      </c>
      <c r="H449" s="10" t="n">
        <f aca="false">AR449</f>
        <v>33.3480553308713</v>
      </c>
      <c r="AL449" s="0" t="n">
        <v>0.374284736893279</v>
      </c>
      <c r="AM449" s="0" t="n">
        <f aca="false">IF(AW$8=A449,AV$5+AV$8,AL449+AV$5)</f>
        <v>7.46599616809722</v>
      </c>
      <c r="AP449" s="10" t="n">
        <v>134.1</v>
      </c>
      <c r="AQ449" s="0" t="n">
        <v>-3.79824404670097</v>
      </c>
      <c r="AR449" s="10" t="n">
        <f aca="false">AQ449+AV$13+AP449*AV$14</f>
        <v>33.3480553308713</v>
      </c>
      <c r="AS449" s="10"/>
    </row>
    <row r="450" customFormat="false" ht="12.75" hidden="false" customHeight="true" outlineLevel="0" collapsed="false">
      <c r="A450" s="0" t="n">
        <v>448</v>
      </c>
      <c r="B450" s="36" t="n">
        <f aca="false">AM450</f>
        <v>7.18919264066498</v>
      </c>
      <c r="G450" s="10" t="n">
        <v>134.4</v>
      </c>
      <c r="H450" s="10" t="n">
        <f aca="false">AR450</f>
        <v>18.0758286492582</v>
      </c>
      <c r="AL450" s="0" t="n">
        <v>0.0974812094610407</v>
      </c>
      <c r="AM450" s="0" t="n">
        <f aca="false">IF(AW$8=A450,AV$5+AV$8,AL450+AV$5)</f>
        <v>7.18919264066498</v>
      </c>
      <c r="AP450" s="10" t="n">
        <v>134.4</v>
      </c>
      <c r="AQ450" s="0" t="n">
        <v>-19.1376830350562</v>
      </c>
      <c r="AR450" s="10" t="n">
        <f aca="false">AQ450+AV$13+AP450*AV$14</f>
        <v>18.0758286492582</v>
      </c>
      <c r="AS450" s="10"/>
    </row>
    <row r="451" customFormat="false" ht="12.75" hidden="false" customHeight="true" outlineLevel="0" collapsed="false">
      <c r="A451" s="0" t="n">
        <v>449</v>
      </c>
      <c r="B451" s="36" t="n">
        <f aca="false">AM451</f>
        <v>7.02159603448261</v>
      </c>
      <c r="G451" s="10" t="n">
        <v>134.7</v>
      </c>
      <c r="H451" s="10" t="n">
        <f aca="false">AR451</f>
        <v>53.8522943017827</v>
      </c>
      <c r="AL451" s="0" t="n">
        <v>-0.0701153967213332</v>
      </c>
      <c r="AM451" s="0" t="n">
        <f aca="false">IF(AW$8=A451,AV$5+AV$8,AL451+AV$5)</f>
        <v>7.02159603448261</v>
      </c>
      <c r="AP451" s="10" t="n">
        <v>134.7</v>
      </c>
      <c r="AQ451" s="0" t="n">
        <v>16.571570310726</v>
      </c>
      <c r="AR451" s="10" t="n">
        <f aca="false">AQ451+AV$13+AP451*AV$14</f>
        <v>53.8522943017827</v>
      </c>
      <c r="AS451" s="10"/>
    </row>
    <row r="452" customFormat="false" ht="12.75" hidden="false" customHeight="true" outlineLevel="0" collapsed="false">
      <c r="A452" s="0" t="n">
        <v>450</v>
      </c>
      <c r="B452" s="36" t="n">
        <f aca="false">AM452</f>
        <v>6.56025822617723</v>
      </c>
      <c r="G452" s="10" t="n">
        <v>135</v>
      </c>
      <c r="H452" s="10" t="n">
        <f aca="false">AR452</f>
        <v>51.2664299916635</v>
      </c>
      <c r="AL452" s="0" t="n">
        <v>-0.531453205026714</v>
      </c>
      <c r="AM452" s="0" t="n">
        <f aca="false">IF(AW$8=A452,AV$5+AV$8,AL452+AV$5)</f>
        <v>6.56025822617723</v>
      </c>
      <c r="AP452" s="10" t="n">
        <v>135</v>
      </c>
      <c r="AQ452" s="0" t="n">
        <v>13.9184936938645</v>
      </c>
      <c r="AR452" s="10" t="n">
        <f aca="false">IF(AW$16=A452,AV$16,0)+AQ452+AV$13+AP452*AV$14</f>
        <v>51.2664299916635</v>
      </c>
      <c r="AS452" s="10"/>
    </row>
    <row r="453" customFormat="false" ht="12.75" hidden="false" customHeight="true" outlineLevel="0" collapsed="false">
      <c r="A453" s="0" t="n">
        <v>451</v>
      </c>
      <c r="B453" s="36" t="n">
        <f aca="false">AM453</f>
        <v>7.12023986633949</v>
      </c>
      <c r="G453" s="10" t="n">
        <v>135.3</v>
      </c>
      <c r="H453" s="10" t="n">
        <f aca="false">AR453</f>
        <v>40.9701366149527</v>
      </c>
      <c r="AL453" s="0" t="n">
        <v>0.0285284351355469</v>
      </c>
      <c r="AM453" s="0" t="n">
        <f aca="false">IF(AW$8=A453,AV$5+AV$8,AL453+AV$5)</f>
        <v>7.12023986633949</v>
      </c>
      <c r="AP453" s="10" t="n">
        <v>135.3</v>
      </c>
      <c r="AQ453" s="0" t="n">
        <v>3.55498801041151</v>
      </c>
      <c r="AR453" s="10" t="n">
        <f aca="false">IF(AW$16=A453,AV$16,0)+AQ453+AV$13+AP453*AV$14</f>
        <v>40.9701366149527</v>
      </c>
      <c r="AS453" s="10"/>
    </row>
    <row r="454" customFormat="false" ht="12.75" hidden="false" customHeight="true" outlineLevel="0" collapsed="false">
      <c r="A454" s="0" t="n">
        <v>452</v>
      </c>
      <c r="B454" s="36" t="n">
        <f aca="false">AM454</f>
        <v>7.1727587516566</v>
      </c>
      <c r="G454" s="10" t="n">
        <v>135.6</v>
      </c>
      <c r="H454" s="10" t="n">
        <f aca="false">AR454</f>
        <v>55.5049765604762</v>
      </c>
      <c r="AL454" s="0" t="n">
        <v>0.0810473204526583</v>
      </c>
      <c r="AM454" s="0" t="n">
        <f aca="false">IF(AW$8=A454,AV$5+AV$8,AL454+AV$5)</f>
        <v>7.1727587516566</v>
      </c>
      <c r="AP454" s="10" t="n">
        <v>135.6</v>
      </c>
      <c r="AQ454" s="0" t="n">
        <v>18.0226156491928</v>
      </c>
      <c r="AR454" s="10" t="n">
        <f aca="false">IF(AW$16=A454,AV$16,0)+AQ454+AV$13+AP454*AV$14</f>
        <v>55.5049765604762</v>
      </c>
      <c r="AS454" s="10"/>
    </row>
    <row r="455" customFormat="false" ht="12.75" hidden="false" customHeight="true" outlineLevel="0" collapsed="false">
      <c r="A455" s="0" t="n">
        <v>453</v>
      </c>
      <c r="B455" s="36" t="n">
        <f aca="false">AM455</f>
        <v>7.27913303673343</v>
      </c>
      <c r="G455" s="10" t="n">
        <v>135.9</v>
      </c>
      <c r="H455" s="10" t="n">
        <f aca="false">AR455</f>
        <v>47.9589332044607</v>
      </c>
      <c r="AL455" s="0" t="n">
        <v>0.187421605529491</v>
      </c>
      <c r="AM455" s="0" t="n">
        <f aca="false">IF(AW$8=A455,AV$5+AV$8,AL455+AV$5)</f>
        <v>7.27913303673343</v>
      </c>
      <c r="AP455" s="10" t="n">
        <v>135.9</v>
      </c>
      <c r="AQ455" s="0" t="n">
        <v>10.4093599864351</v>
      </c>
      <c r="AR455" s="10" t="n">
        <f aca="false">IF(AW$16=A455,AV$16,0)+AQ455+AV$13+AP455*AV$14</f>
        <v>47.9589332044607</v>
      </c>
      <c r="AS455" s="10"/>
    </row>
    <row r="456" customFormat="false" ht="12.75" hidden="false" customHeight="true" outlineLevel="0" collapsed="false">
      <c r="A456" s="0" t="n">
        <v>454</v>
      </c>
      <c r="B456" s="36" t="n">
        <f aca="false">AM456</f>
        <v>7.08487295303258</v>
      </c>
      <c r="G456" s="10" t="n">
        <v>136.2</v>
      </c>
      <c r="H456" s="10" t="n">
        <f aca="false">AR456</f>
        <v>53.9278514555566</v>
      </c>
      <c r="AL456" s="0" t="n">
        <v>-0.00683847817135734</v>
      </c>
      <c r="AM456" s="0" t="n">
        <f aca="false">IF(AW$8=A456,AV$5+AV$8,AL456+AV$5)</f>
        <v>7.08487295303258</v>
      </c>
      <c r="AP456" s="10" t="n">
        <v>136.2</v>
      </c>
      <c r="AQ456" s="0" t="n">
        <v>16.3110659307887</v>
      </c>
      <c r="AR456" s="10" t="n">
        <f aca="false">IF(AW$16=A456,AV$16,0)+AQ456+AV$13+AP456*AV$14</f>
        <v>53.9278514555566</v>
      </c>
      <c r="AS456" s="10"/>
    </row>
    <row r="457" customFormat="false" ht="12.75" hidden="false" customHeight="true" outlineLevel="0" collapsed="false">
      <c r="A457" s="0" t="n">
        <v>455</v>
      </c>
      <c r="B457" s="36" t="n">
        <f aca="false">AM457</f>
        <v>7.11198970830498</v>
      </c>
      <c r="G457" s="10" t="n">
        <v>136.5</v>
      </c>
      <c r="H457" s="10" t="n">
        <f aca="false">AR457</f>
        <v>23.9174840741667</v>
      </c>
      <c r="AL457" s="0" t="n">
        <v>0.0202782771010416</v>
      </c>
      <c r="AM457" s="0" t="n">
        <f aca="false">IF(AW$8=A457,AV$5+AV$8,AL457+AV$5)</f>
        <v>7.11198970830498</v>
      </c>
      <c r="AP457" s="10" t="n">
        <v>136.5</v>
      </c>
      <c r="AQ457" s="0" t="n">
        <v>-13.7665137573434</v>
      </c>
      <c r="AR457" s="10" t="n">
        <f aca="false">IF(AW$16=A457,AV$16,0)+AQ457+AV$13+AP457*AV$14</f>
        <v>23.9174840741667</v>
      </c>
      <c r="AS457" s="10"/>
    </row>
    <row r="458" customFormat="false" ht="12.75" hidden="false" customHeight="true" outlineLevel="0" collapsed="false">
      <c r="A458" s="0" t="n">
        <v>456</v>
      </c>
      <c r="B458" s="36" t="n">
        <f aca="false">AM458</f>
        <v>6.64864151479375</v>
      </c>
      <c r="G458" s="10" t="n">
        <v>136.8</v>
      </c>
      <c r="H458" s="10" t="n">
        <f aca="false">AR458</f>
        <v>-138.173404994933</v>
      </c>
      <c r="AL458" s="0" t="n">
        <v>-0.443069916410197</v>
      </c>
      <c r="AM458" s="0" t="n">
        <f aca="false">IF(AW$8=A458,AV$5+AV$8,AL458+AV$5)</f>
        <v>6.64864151479375</v>
      </c>
      <c r="AP458" s="10" t="n">
        <v>136.8</v>
      </c>
      <c r="AQ458" s="0" t="n">
        <v>-2.85077831127755</v>
      </c>
      <c r="AR458" s="10" t="n">
        <f aca="false">IF(AW$16=A458,AV$16,0)+AQ458+AV$13+AP458*AV$14</f>
        <v>-138.173404994933</v>
      </c>
      <c r="AS458" s="10"/>
    </row>
    <row r="459" customFormat="false" ht="12.75" hidden="false" customHeight="true" outlineLevel="0" collapsed="false">
      <c r="A459" s="0" t="n">
        <v>457</v>
      </c>
      <c r="B459" s="36" t="n">
        <f aca="false">AM459</f>
        <v>6.67839915263368</v>
      </c>
      <c r="G459" s="10" t="n">
        <v>137.1</v>
      </c>
      <c r="H459" s="10" t="n">
        <f aca="false">AR459</f>
        <v>44.1817437050674</v>
      </c>
      <c r="AL459" s="0" t="n">
        <v>-0.413312278570266</v>
      </c>
      <c r="AM459" s="0" t="n">
        <f aca="false">IF(AW$8=A459,AV$5+AV$8,AL459+AV$5)</f>
        <v>6.67839915263368</v>
      </c>
      <c r="AP459" s="10" t="n">
        <v>137.1</v>
      </c>
      <c r="AQ459" s="0" t="n">
        <v>6.36332126007286</v>
      </c>
      <c r="AR459" s="10" t="n">
        <f aca="false">IF(AW$16=A459,AV$16,0)+AQ459+AV$13+AP459*AV$14</f>
        <v>44.1817437050674</v>
      </c>
      <c r="AS459" s="10"/>
    </row>
    <row r="460" customFormat="false" ht="12.75" hidden="false" customHeight="true" outlineLevel="0" collapsed="false">
      <c r="A460" s="0" t="n">
        <v>458</v>
      </c>
      <c r="B460" s="36" t="n">
        <f aca="false">AM460</f>
        <v>7.00156922571019</v>
      </c>
      <c r="G460" s="10" t="n">
        <v>137.4</v>
      </c>
      <c r="H460" s="10" t="n">
        <f aca="false">AR460</f>
        <v>41.9798425115544</v>
      </c>
      <c r="AL460" s="0" t="n">
        <v>-0.0901422054937519</v>
      </c>
      <c r="AM460" s="0" t="n">
        <f aca="false">IF(AW$8=A460,AV$5+AV$8,AL460+AV$5)</f>
        <v>7.00156922571019</v>
      </c>
      <c r="AP460" s="10" t="n">
        <v>137.4</v>
      </c>
      <c r="AQ460" s="0" t="n">
        <v>4.0942077598176</v>
      </c>
      <c r="AR460" s="10" t="n">
        <f aca="false">IF(AW$16=A460,AV$16,0)+AQ460+AV$13+AP460*AV$14</f>
        <v>41.9798425115544</v>
      </c>
      <c r="AS460" s="10"/>
    </row>
    <row r="461" customFormat="false" ht="12.75" hidden="false" customHeight="true" outlineLevel="0" collapsed="false">
      <c r="A461" s="0" t="n">
        <v>459</v>
      </c>
      <c r="B461" s="36" t="n">
        <f aca="false">AM461</f>
        <v>6.61142448613888</v>
      </c>
      <c r="G461" s="10" t="n">
        <v>137.7</v>
      </c>
      <c r="H461" s="10" t="n">
        <f aca="false">AR461</f>
        <v>38.7239918225824</v>
      </c>
      <c r="AL461" s="0" t="n">
        <v>-0.480286945065067</v>
      </c>
      <c r="AM461" s="0" t="n">
        <f aca="false">IF(AW$8=A461,AV$5+AV$8,AL461+AV$5)</f>
        <v>6.61142448613888</v>
      </c>
      <c r="AP461" s="10" t="n">
        <v>137.7</v>
      </c>
      <c r="AQ461" s="0" t="n">
        <v>0.771144764103438</v>
      </c>
      <c r="AR461" s="10" t="n">
        <f aca="false">IF(AW$16=A461,AV$16,0)+AQ461+AV$13+AP461*AV$14</f>
        <v>38.7239918225824</v>
      </c>
      <c r="AS461" s="10"/>
    </row>
    <row r="462" customFormat="false" ht="12.75" hidden="false" customHeight="true" outlineLevel="0" collapsed="false">
      <c r="A462" s="0" t="n">
        <v>460</v>
      </c>
      <c r="B462" s="36" t="n">
        <f aca="false">AM462</f>
        <v>6.96213174490318</v>
      </c>
      <c r="G462" s="10" t="n">
        <v>138</v>
      </c>
      <c r="H462" s="10" t="n">
        <f aca="false">AR462</f>
        <v>41.8593775062841</v>
      </c>
      <c r="AL462" s="0" t="n">
        <v>-0.129579686300767</v>
      </c>
      <c r="AM462" s="0" t="n">
        <f aca="false">IF(AW$8=A462,AV$5+AV$8,AL462+AV$5)</f>
        <v>6.96213174490318</v>
      </c>
      <c r="AP462" s="10" t="n">
        <v>138</v>
      </c>
      <c r="AQ462" s="0" t="n">
        <v>3.8393181410629</v>
      </c>
      <c r="AR462" s="10" t="n">
        <f aca="false">IF(AW$16=A462,AV$16,0)+AQ462+AV$13+AP462*AV$14</f>
        <v>41.8593775062841</v>
      </c>
      <c r="AS462" s="10"/>
    </row>
    <row r="463" customFormat="false" ht="12.75" hidden="false" customHeight="true" outlineLevel="0" collapsed="false">
      <c r="A463" s="0" t="n">
        <v>461</v>
      </c>
      <c r="B463" s="36" t="n">
        <f aca="false">AM463</f>
        <v>6.89052925889966</v>
      </c>
      <c r="G463" s="10" t="n">
        <v>138.3</v>
      </c>
      <c r="H463" s="10" t="n">
        <f aca="false">AR463</f>
        <v>30.2361743650157</v>
      </c>
      <c r="AL463" s="0" t="n">
        <v>-0.20118217230428</v>
      </c>
      <c r="AM463" s="0" t="n">
        <f aca="false">IF(AW$8=A463,AV$5+AV$8,AL463+AV$5)</f>
        <v>6.89052925889966</v>
      </c>
      <c r="AP463" s="10" t="n">
        <v>138.3</v>
      </c>
      <c r="AQ463" s="0" t="n">
        <v>-7.8510973069477</v>
      </c>
      <c r="AR463" s="10" t="n">
        <f aca="false">IF(AW$16=A463,AV$16,0)+AQ463+AV$13+AP463*AV$14</f>
        <v>30.2361743650157</v>
      </c>
      <c r="AS463" s="10"/>
    </row>
    <row r="464" customFormat="false" ht="12.75" hidden="false" customHeight="true" outlineLevel="0" collapsed="false">
      <c r="A464" s="0" t="n">
        <v>462</v>
      </c>
      <c r="B464" s="36" t="n">
        <f aca="false">AM464</f>
        <v>6.88378671156487</v>
      </c>
      <c r="G464" s="10" t="n">
        <v>138.6</v>
      </c>
      <c r="H464" s="10" t="n">
        <f aca="false">AR464</f>
        <v>67.0688527434508</v>
      </c>
      <c r="AL464" s="0" t="n">
        <v>-0.20792471963907</v>
      </c>
      <c r="AM464" s="0" t="n">
        <f aca="false">IF(AW$8=A464,AV$5+AV$8,AL464+AV$5)</f>
        <v>6.88378671156487</v>
      </c>
      <c r="AP464" s="10" t="n">
        <v>138.6</v>
      </c>
      <c r="AQ464" s="0" t="n">
        <v>28.9143687647451</v>
      </c>
      <c r="AR464" s="10" t="n">
        <f aca="false">IF(AW$16=A464,AV$16,0)+AQ464+AV$13+AP464*AV$14</f>
        <v>67.0688527434508</v>
      </c>
      <c r="AS464" s="10"/>
    </row>
    <row r="465" customFormat="false" ht="12.75" hidden="false" customHeight="true" outlineLevel="0" collapsed="false">
      <c r="A465" s="0" t="n">
        <v>463</v>
      </c>
      <c r="B465" s="36" t="n">
        <f aca="false">AM465</f>
        <v>6.58913168953945</v>
      </c>
      <c r="G465" s="10" t="n">
        <v>138.9</v>
      </c>
      <c r="H465" s="10" t="n">
        <f aca="false">AR465</f>
        <v>21.9057107467095</v>
      </c>
      <c r="AL465" s="0" t="n">
        <v>-0.502579741664492</v>
      </c>
      <c r="AM465" s="0" t="n">
        <f aca="false">IF(AW$8=A465,AV$5+AV$8,AL465+AV$5)</f>
        <v>6.58913168953945</v>
      </c>
      <c r="AP465" s="10" t="n">
        <v>138.9</v>
      </c>
      <c r="AQ465" s="0" t="n">
        <v>-16.3159855387383</v>
      </c>
      <c r="AR465" s="10" t="n">
        <f aca="false">IF(AW$16=A465,AV$16,0)+AQ465+AV$13+AP465*AV$14</f>
        <v>21.9057107467095</v>
      </c>
      <c r="AS465" s="10"/>
    </row>
    <row r="466" customFormat="false" ht="12.75" hidden="false" customHeight="true" outlineLevel="0" collapsed="false">
      <c r="A466" s="0" t="n">
        <v>464</v>
      </c>
      <c r="B466" s="36" t="n">
        <f aca="false">AM466</f>
        <v>6.79994814047643</v>
      </c>
      <c r="G466" s="10" t="n">
        <v>139.2</v>
      </c>
      <c r="H466" s="10" t="n">
        <f aca="false">AR466</f>
        <v>38.9027360165123</v>
      </c>
      <c r="AL466" s="0" t="n">
        <v>-0.291763290727517</v>
      </c>
      <c r="AM466" s="0" t="n">
        <f aca="false">IF(AW$8=A466,AV$5+AV$8,AL466+AV$5)</f>
        <v>6.79994814047643</v>
      </c>
      <c r="AP466" s="10" t="n">
        <v>139.2</v>
      </c>
      <c r="AQ466" s="0" t="n">
        <v>0.613827424322176</v>
      </c>
      <c r="AR466" s="10" t="n">
        <f aca="false">IF(AW$16=A466,AV$16,0)+AQ466+AV$13+AP466*AV$14</f>
        <v>38.9027360165123</v>
      </c>
      <c r="AS466" s="10"/>
    </row>
    <row r="467" customFormat="false" ht="12.75" hidden="false" customHeight="true" outlineLevel="0" collapsed="false">
      <c r="A467" s="0" t="n">
        <v>465</v>
      </c>
      <c r="B467" s="36" t="n">
        <f aca="false">AM467</f>
        <v>6.9801489776429</v>
      </c>
      <c r="G467" s="10" t="n">
        <v>139.5</v>
      </c>
      <c r="H467" s="10" t="n">
        <f aca="false">AR467</f>
        <v>40.90726897517</v>
      </c>
      <c r="AL467" s="0" t="n">
        <v>-0.111562453561043</v>
      </c>
      <c r="AM467" s="0" t="n">
        <f aca="false">IF(AW$8=A467,AV$5+AV$8,AL467+AV$5)</f>
        <v>6.9801489776429</v>
      </c>
      <c r="AP467" s="10" t="n">
        <v>139.5</v>
      </c>
      <c r="AQ467" s="0" t="n">
        <v>2.55114807623768</v>
      </c>
      <c r="AR467" s="10" t="n">
        <f aca="false">IF(AW$16=A467,AV$16,0)+AQ467+AV$13+AP467*AV$14</f>
        <v>40.90726897517</v>
      </c>
      <c r="AS467" s="10"/>
    </row>
    <row r="468" customFormat="false" ht="12.75" hidden="false" customHeight="true" outlineLevel="0" collapsed="false">
      <c r="A468" s="0" t="n">
        <v>466</v>
      </c>
      <c r="B468" s="36" t="n">
        <f aca="false">AM468</f>
        <v>7.21814745757263</v>
      </c>
      <c r="G468" s="10" t="n">
        <v>139.8</v>
      </c>
      <c r="H468" s="10" t="n">
        <f aca="false">AR468</f>
        <v>60.5153762393289</v>
      </c>
      <c r="AL468" s="0" t="n">
        <v>0.126436026368691</v>
      </c>
      <c r="AM468" s="0" t="n">
        <f aca="false">IF(AW$8=A468,AV$5+AV$8,AL468+AV$5)</f>
        <v>7.21814745757263</v>
      </c>
      <c r="AP468" s="10" t="n">
        <v>139.8</v>
      </c>
      <c r="AQ468" s="0" t="n">
        <v>22.0920430336544</v>
      </c>
      <c r="AR468" s="10" t="n">
        <f aca="false">IF(AW$16=A468,AV$16,0)+AQ468+AV$13+AP468*AV$14</f>
        <v>60.5153762393289</v>
      </c>
      <c r="AS468" s="10"/>
    </row>
    <row r="469" customFormat="false" ht="12.75" hidden="false" customHeight="true" outlineLevel="0" collapsed="false">
      <c r="A469" s="0" t="n">
        <v>467</v>
      </c>
      <c r="B469" s="36" t="n">
        <f aca="false">AM469</f>
        <v>7.02306840485044</v>
      </c>
      <c r="G469" s="10" t="n">
        <v>140.1</v>
      </c>
      <c r="H469" s="10" t="n">
        <f aca="false">AR469</f>
        <v>28.7473619199053</v>
      </c>
      <c r="AL469" s="0" t="n">
        <v>-0.0686430263535026</v>
      </c>
      <c r="AM469" s="0" t="n">
        <f aca="false">IF(AW$8=A469,AV$5+AV$8,AL469+AV$5)</f>
        <v>7.02306840485044</v>
      </c>
      <c r="AP469" s="10" t="n">
        <v>140.1</v>
      </c>
      <c r="AQ469" s="0" t="n">
        <v>-9.74318359251149</v>
      </c>
      <c r="AR469" s="10" t="n">
        <f aca="false">IF(AW$16=A469,AV$16,0)+AQ469+AV$13+AP469*AV$14</f>
        <v>28.7473619199053</v>
      </c>
      <c r="AS469" s="10"/>
    </row>
    <row r="470" customFormat="false" ht="12.75" hidden="false" customHeight="true" outlineLevel="0" collapsed="false">
      <c r="A470" s="0" t="n">
        <v>468</v>
      </c>
      <c r="B470" s="36" t="n">
        <f aca="false">AM470</f>
        <v>7.47663595417576</v>
      </c>
      <c r="G470" s="10" t="n">
        <v>140.4</v>
      </c>
      <c r="H470" s="10" t="n">
        <f aca="false">AR470</f>
        <v>44.4906262091087</v>
      </c>
      <c r="AL470" s="0" t="n">
        <v>0.384924522971819</v>
      </c>
      <c r="AM470" s="0" t="n">
        <f aca="false">IF(AW$8=A470,AV$5+AV$8,AL470+AV$5)</f>
        <v>7.47663595417576</v>
      </c>
      <c r="AP470" s="10" t="n">
        <v>140.4</v>
      </c>
      <c r="AQ470" s="0" t="n">
        <v>5.93286838994974</v>
      </c>
      <c r="AR470" s="10" t="n">
        <f aca="false">IF(AW$16=A470,AV$16,0)+AQ470+AV$13+AP470*AV$14</f>
        <v>44.4906262091087</v>
      </c>
      <c r="AS470" s="10"/>
    </row>
    <row r="471" customFormat="false" ht="12.75" hidden="false" customHeight="true" outlineLevel="0" collapsed="false">
      <c r="A471" s="0" t="n">
        <v>469</v>
      </c>
      <c r="B471" s="36" t="n">
        <f aca="false">AM471</f>
        <v>7.24899191366533</v>
      </c>
      <c r="G471" s="10" t="n">
        <v>140.7</v>
      </c>
      <c r="H471" s="10" t="n">
        <f aca="false">AR471</f>
        <v>57.5631911030646</v>
      </c>
      <c r="AL471" s="0" t="n">
        <v>0.157280482461383</v>
      </c>
      <c r="AM471" s="0" t="n">
        <f aca="false">IF(AW$8=A471,AV$5+AV$8,AL471+AV$5)</f>
        <v>7.24899191366533</v>
      </c>
      <c r="AP471" s="10" t="n">
        <v>140.7</v>
      </c>
      <c r="AQ471" s="0" t="n">
        <v>18.9382209771634</v>
      </c>
      <c r="AR471" s="10" t="n">
        <f aca="false">IF(AW$16=A471,AV$16,0)+AQ471+AV$13+AP471*AV$14</f>
        <v>57.5631911030646</v>
      </c>
      <c r="AS471" s="10"/>
    </row>
    <row r="472" customFormat="false" ht="12.75" hidden="false" customHeight="true" outlineLevel="0" collapsed="false">
      <c r="A472" s="0" t="n">
        <v>470</v>
      </c>
      <c r="B472" s="36" t="n">
        <f aca="false">AM472</f>
        <v>7.03845972302165</v>
      </c>
      <c r="G472" s="10" t="n">
        <v>141</v>
      </c>
      <c r="H472" s="10" t="n">
        <f aca="false">AR472</f>
        <v>58.7685880621554</v>
      </c>
      <c r="AL472" s="0" t="n">
        <v>-0.053251708182297</v>
      </c>
      <c r="AM472" s="0" t="n">
        <f aca="false">IF(AW$8=A472,AV$5+AV$8,AL472+AV$5)</f>
        <v>7.03845972302165</v>
      </c>
      <c r="AP472" s="10" t="n">
        <v>141</v>
      </c>
      <c r="AQ472" s="0" t="n">
        <v>20.0764056295119</v>
      </c>
      <c r="AR472" s="10" t="n">
        <f aca="false">IF(AW$16=A472,AV$16,0)+AQ472+AV$13+AP472*AV$14</f>
        <v>58.7685880621554</v>
      </c>
      <c r="AS472" s="10"/>
    </row>
    <row r="473" customFormat="false" ht="12.75" hidden="false" customHeight="true" outlineLevel="0" collapsed="false">
      <c r="A473" s="0" t="n">
        <v>471</v>
      </c>
      <c r="B473" s="36" t="n">
        <f aca="false">AM473</f>
        <v>7.00551821634585</v>
      </c>
      <c r="G473" s="10" t="n">
        <v>141.3</v>
      </c>
      <c r="H473" s="10" t="n">
        <f aca="false">AR473</f>
        <v>61.2607815974563</v>
      </c>
      <c r="AL473" s="0" t="n">
        <v>-0.0861932148580941</v>
      </c>
      <c r="AM473" s="0" t="n">
        <f aca="false">IF(AW$8=A473,AV$5+AV$8,AL473+AV$5)</f>
        <v>7.00551821634585</v>
      </c>
      <c r="AP473" s="10" t="n">
        <v>141.3</v>
      </c>
      <c r="AQ473" s="0" t="n">
        <v>22.5013868580706</v>
      </c>
      <c r="AR473" s="10" t="n">
        <f aca="false">IF(AW$16=A473,AV$16,0)+AQ473+AV$13+AP473*AV$14</f>
        <v>61.2607815974563</v>
      </c>
      <c r="AS473" s="10"/>
    </row>
    <row r="474" customFormat="false" ht="12.75" hidden="false" customHeight="true" outlineLevel="0" collapsed="false">
      <c r="A474" s="0" t="n">
        <v>472</v>
      </c>
      <c r="B474" s="36" t="n">
        <f aca="false">AM474</f>
        <v>6.60226924658238</v>
      </c>
      <c r="G474" s="10" t="n">
        <v>141.6</v>
      </c>
      <c r="H474" s="10" t="n">
        <f aca="false">AR474</f>
        <v>42.3454711324369</v>
      </c>
      <c r="AL474" s="0" t="n">
        <v>-0.489442184621566</v>
      </c>
      <c r="AM474" s="0" t="n">
        <f aca="false">IF(AW$8=A474,AV$5+AV$8,AL474+AV$5)</f>
        <v>6.60226924658238</v>
      </c>
      <c r="AP474" s="10" t="n">
        <v>141.6</v>
      </c>
      <c r="AQ474" s="0" t="n">
        <v>3.51886408630902</v>
      </c>
      <c r="AR474" s="10" t="n">
        <f aca="false">IF(AW$16=A474,AV$16,0)+AQ474+AV$13+AP474*AV$14</f>
        <v>42.3454711324369</v>
      </c>
      <c r="AS474" s="10"/>
    </row>
    <row r="475" customFormat="false" ht="12.75" hidden="false" customHeight="true" outlineLevel="0" collapsed="false">
      <c r="A475" s="0" t="n">
        <v>473</v>
      </c>
      <c r="B475" s="36" t="n">
        <f aca="false">AM475</f>
        <v>6.72274501652703</v>
      </c>
      <c r="G475" s="10" t="n">
        <v>141.9</v>
      </c>
      <c r="H475" s="10" t="n">
        <f aca="false">AR475</f>
        <v>46.5333419090581</v>
      </c>
      <c r="AL475" s="0" t="n">
        <v>-0.368966414676915</v>
      </c>
      <c r="AM475" s="0" t="n">
        <f aca="false">IF(AW$8=A475,AV$5+AV$8,AL475+AV$5)</f>
        <v>6.72274501652703</v>
      </c>
      <c r="AP475" s="10" t="n">
        <v>141.9</v>
      </c>
      <c r="AQ475" s="0" t="n">
        <v>7.63952255618793</v>
      </c>
      <c r="AR475" s="10" t="n">
        <f aca="false">IF(AW$16=A475,AV$16,0)+AQ475+AV$13+AP475*AV$14</f>
        <v>46.5333419090581</v>
      </c>
      <c r="AS475" s="10"/>
    </row>
    <row r="476" customFormat="false" ht="12.75" hidden="false" customHeight="true" outlineLevel="0" collapsed="false">
      <c r="A476" s="0" t="n">
        <v>474</v>
      </c>
      <c r="B476" s="36" t="n">
        <f aca="false">AM476</f>
        <v>6.97355641844279</v>
      </c>
      <c r="G476" s="10" t="n">
        <v>142.2</v>
      </c>
      <c r="H476" s="10" t="n">
        <f aca="false">AR476</f>
        <v>41.9823351845033</v>
      </c>
      <c r="AL476" s="0" t="n">
        <v>-0.118155012761149</v>
      </c>
      <c r="AM476" s="0" t="n">
        <f aca="false">IF(AW$8=A476,AV$5+AV$8,AL476+AV$5)</f>
        <v>6.97355641844279</v>
      </c>
      <c r="AP476" s="10" t="n">
        <v>142.2</v>
      </c>
      <c r="AQ476" s="0" t="n">
        <v>3.02130352489097</v>
      </c>
      <c r="AR476" s="10" t="n">
        <f aca="false">IF(AW$16=A476,AV$16,0)+AQ476+AV$13+AP476*AV$14</f>
        <v>41.9823351845033</v>
      </c>
      <c r="AS476" s="10"/>
    </row>
    <row r="477" customFormat="false" ht="12.75" hidden="false" customHeight="true" outlineLevel="0" collapsed="false">
      <c r="A477" s="0" t="n">
        <v>475</v>
      </c>
      <c r="B477" s="36" t="n">
        <f aca="false">AM477</f>
        <v>7.29833355064744</v>
      </c>
      <c r="G477" s="10" t="n">
        <v>142.5</v>
      </c>
      <c r="H477" s="10" t="n">
        <f aca="false">AR477</f>
        <v>36.8296139414881</v>
      </c>
      <c r="AL477" s="0" t="n">
        <v>0.206622119443502</v>
      </c>
      <c r="AM477" s="0" t="n">
        <f aca="false">IF(AW$8=A477,AV$5+AV$8,AL477+AV$5)</f>
        <v>7.29833355064744</v>
      </c>
      <c r="AP477" s="10" t="n">
        <v>142.5</v>
      </c>
      <c r="AQ477" s="0" t="n">
        <v>-2.19863002486651</v>
      </c>
      <c r="AR477" s="10" t="n">
        <f aca="false">IF(AW$16=A477,AV$16,0)+AQ477+AV$13+AP477*AV$14</f>
        <v>36.8296139414881</v>
      </c>
      <c r="AS477" s="10"/>
    </row>
    <row r="478" customFormat="false" ht="12.75" hidden="false" customHeight="true" outlineLevel="0" collapsed="false">
      <c r="A478" s="0" t="n">
        <v>476</v>
      </c>
      <c r="B478" s="36" t="n">
        <f aca="false">AM478</f>
        <v>7.02623437339225</v>
      </c>
      <c r="G478" s="10" t="n">
        <v>142.8</v>
      </c>
      <c r="H478" s="10" t="n">
        <f aca="false">AR478</f>
        <v>24.478451261632</v>
      </c>
      <c r="AL478" s="0" t="n">
        <v>-0.0654770578116887</v>
      </c>
      <c r="AM478" s="0" t="n">
        <f aca="false">IF(AW$8=A478,AV$5+AV$8,AL478+AV$5)</f>
        <v>7.02623437339225</v>
      </c>
      <c r="AP478" s="10" t="n">
        <v>142.8</v>
      </c>
      <c r="AQ478" s="0" t="n">
        <v>-14.6170050114648</v>
      </c>
      <c r="AR478" s="10" t="n">
        <f aca="false">IF(AW$16=A478,AV$16,0)+AQ478+AV$13+AP478*AV$14</f>
        <v>24.478451261632</v>
      </c>
      <c r="AS478" s="10"/>
    </row>
    <row r="479" customFormat="false" ht="12.75" hidden="false" customHeight="true" outlineLevel="0" collapsed="false">
      <c r="A479" s="0" t="n">
        <v>477</v>
      </c>
      <c r="B479" s="36" t="n">
        <f aca="false">AM479</f>
        <v>6.37986388121084</v>
      </c>
      <c r="G479" s="10" t="n">
        <v>143.1</v>
      </c>
      <c r="H479" s="10" t="n">
        <f aca="false">AR479</f>
        <v>28.9041788792253</v>
      </c>
      <c r="AL479" s="0" t="n">
        <v>-0.711847549993099</v>
      </c>
      <c r="AM479" s="0" t="n">
        <f aca="false">IF(AW$8=A479,AV$5+AV$8,AL479+AV$5)</f>
        <v>6.37986388121084</v>
      </c>
      <c r="AP479" s="10" t="n">
        <v>143.1</v>
      </c>
      <c r="AQ479" s="0" t="n">
        <v>-10.2584897006138</v>
      </c>
      <c r="AR479" s="10" t="n">
        <f aca="false">IF(AW$16=A479,AV$16,0)+AQ479+AV$13+AP479*AV$14</f>
        <v>28.9041788792253</v>
      </c>
      <c r="AS479" s="10"/>
    </row>
    <row r="480" customFormat="false" ht="12.75" hidden="false" customHeight="true" outlineLevel="0" collapsed="false">
      <c r="A480" s="0" t="n">
        <v>478</v>
      </c>
      <c r="B480" s="36" t="n">
        <f aca="false">AM480</f>
        <v>6.66832782785311</v>
      </c>
      <c r="G480" s="10" t="n">
        <v>143.4</v>
      </c>
      <c r="H480" s="10" t="n">
        <f aca="false">AR480</f>
        <v>54.0933989133467</v>
      </c>
      <c r="AL480" s="0" t="n">
        <v>-0.423383603350834</v>
      </c>
      <c r="AM480" s="0" t="n">
        <f aca="false">IF(AW$8=A480,AV$5+AV$8,AL480+AV$5)</f>
        <v>6.66832782785311</v>
      </c>
      <c r="AP480" s="10" t="n">
        <v>143.4</v>
      </c>
      <c r="AQ480" s="0" t="n">
        <v>14.8635180267655</v>
      </c>
      <c r="AR480" s="10" t="n">
        <f aca="false">IF(AW$16=A480,AV$16,0)+AQ480+AV$13+AP480*AV$14</f>
        <v>54.0933989133467</v>
      </c>
      <c r="AS480" s="10"/>
    </row>
    <row r="481" customFormat="false" ht="12.75" hidden="false" customHeight="true" outlineLevel="0" collapsed="false">
      <c r="A481" s="0" t="n">
        <v>479</v>
      </c>
      <c r="B481" s="36" t="n">
        <f aca="false">AM481</f>
        <v>6.75719967273123</v>
      </c>
      <c r="G481" s="10" t="n">
        <v>143.7</v>
      </c>
      <c r="H481" s="10" t="n">
        <f aca="false">AR481</f>
        <v>46.7180792209497</v>
      </c>
      <c r="AL481" s="0" t="n">
        <v>-0.334511758472717</v>
      </c>
      <c r="AM481" s="0" t="n">
        <f aca="false">IF(AW$8=A481,AV$5+AV$8,AL481+AV$5)</f>
        <v>6.75719967273123</v>
      </c>
      <c r="AP481" s="10" t="n">
        <v>143.7</v>
      </c>
      <c r="AQ481" s="0" t="n">
        <v>7.42098602762625</v>
      </c>
      <c r="AR481" s="10" t="n">
        <f aca="false">IF(AW$16=A481,AV$16,0)+AQ481+AV$13+AP481*AV$14</f>
        <v>46.7180792209497</v>
      </c>
      <c r="AS481" s="10"/>
    </row>
    <row r="482" customFormat="false" ht="12.75" hidden="false" customHeight="true" outlineLevel="0" collapsed="false">
      <c r="A482" s="0" t="n">
        <v>480</v>
      </c>
      <c r="B482" s="36" t="n">
        <f aca="false">AM482</f>
        <v>7.07213009372396</v>
      </c>
      <c r="G482" s="10" t="n">
        <v>144</v>
      </c>
      <c r="H482" s="10" t="n">
        <f aca="false">AR482</f>
        <v>29.7029425788419</v>
      </c>
      <c r="AL482" s="0" t="n">
        <v>-0.0195813374799863</v>
      </c>
      <c r="AM482" s="0" t="n">
        <f aca="false">IF(AW$8=A482,AV$5+AV$8,AL482+AV$5)</f>
        <v>7.07213009372396</v>
      </c>
      <c r="AP482" s="10" t="n">
        <v>144</v>
      </c>
      <c r="AQ482" s="0" t="n">
        <v>-9.66136292122379</v>
      </c>
      <c r="AR482" s="10" t="n">
        <f aca="false">IF(AW$16=A482,AV$16,0)+AQ482+AV$13+AP482*AV$14</f>
        <v>29.7029425788419</v>
      </c>
      <c r="AS482" s="10"/>
    </row>
    <row r="483" customFormat="false" ht="12.75" hidden="false" customHeight="true" outlineLevel="0" collapsed="false">
      <c r="A483" s="0" t="n">
        <v>481</v>
      </c>
      <c r="B483" s="36" t="n">
        <f aca="false">AM483</f>
        <v>7.51449274387961</v>
      </c>
      <c r="G483" s="10" t="n">
        <v>144.3</v>
      </c>
      <c r="H483" s="10" t="n">
        <f aca="false">AR483</f>
        <v>50.4820875691386</v>
      </c>
      <c r="AL483" s="0" t="n">
        <v>0.422781312675665</v>
      </c>
      <c r="AM483" s="0" t="n">
        <f aca="false">IF(AW$8=A483,AV$5+AV$8,AL483+AV$5)</f>
        <v>7.51449274387961</v>
      </c>
      <c r="AP483" s="10" t="n">
        <v>144.3</v>
      </c>
      <c r="AQ483" s="0" t="n">
        <v>11.0505697623306</v>
      </c>
      <c r="AR483" s="10" t="n">
        <f aca="false">IF(AW$16=A483,AV$16,0)+AQ483+AV$13+AP483*AV$14</f>
        <v>50.4820875691386</v>
      </c>
      <c r="AS483" s="10"/>
    </row>
    <row r="484" customFormat="false" ht="12.75" hidden="false" customHeight="true" outlineLevel="0" collapsed="false">
      <c r="A484" s="0" t="n">
        <v>482</v>
      </c>
      <c r="B484" s="36" t="n">
        <f aca="false">AM484</f>
        <v>7.05349058344222</v>
      </c>
      <c r="G484" s="10" t="n">
        <v>144.6</v>
      </c>
      <c r="H484" s="10" t="n">
        <f aca="false">AR484</f>
        <v>41.5768952260468</v>
      </c>
      <c r="AL484" s="0" t="n">
        <v>-0.0382208477617243</v>
      </c>
      <c r="AM484" s="0" t="n">
        <f aca="false">IF(AW$8=A484,AV$5+AV$8,AL484+AV$5)</f>
        <v>7.05349058344222</v>
      </c>
      <c r="AP484" s="10" t="n">
        <v>144.6</v>
      </c>
      <c r="AQ484" s="0" t="n">
        <v>2.07816511249664</v>
      </c>
      <c r="AR484" s="10" t="n">
        <f aca="false">IF(AW$16=A484,AV$16,0)+AQ484+AV$13+AP484*AV$14</f>
        <v>41.5768952260468</v>
      </c>
      <c r="AS484" s="10"/>
    </row>
    <row r="485" customFormat="false" ht="12.75" hidden="false" customHeight="true" outlineLevel="0" collapsed="false">
      <c r="A485" s="0" t="n">
        <v>483</v>
      </c>
      <c r="B485" s="36" t="n">
        <f aca="false">AM485</f>
        <v>7.32216892806453</v>
      </c>
      <c r="G485" s="10" t="n">
        <v>144.9</v>
      </c>
      <c r="H485" s="10" t="n">
        <f aca="false">AR485</f>
        <v>31.036977987592</v>
      </c>
      <c r="AL485" s="0" t="n">
        <v>0.230457496860589</v>
      </c>
      <c r="AM485" s="0" t="n">
        <f aca="false">IF(AW$8=A485,AV$5+AV$8,AL485+AV$5)</f>
        <v>7.32216892806453</v>
      </c>
      <c r="AP485" s="10" t="n">
        <v>144.9</v>
      </c>
      <c r="AQ485" s="0" t="n">
        <v>-8.5289644327004</v>
      </c>
      <c r="AR485" s="10" t="n">
        <f aca="false">IF(AW$16=A485,AV$16,0)+AQ485+AV$13+AP485*AV$14</f>
        <v>31.036977987592</v>
      </c>
      <c r="AS485" s="10"/>
    </row>
    <row r="486" customFormat="false" ht="12.75" hidden="false" customHeight="true" outlineLevel="0" collapsed="false">
      <c r="A486" s="0" t="n">
        <v>484</v>
      </c>
      <c r="B486" s="36" t="n">
        <f aca="false">AM486</f>
        <v>7.0500331401255</v>
      </c>
      <c r="G486" s="10" t="n">
        <v>145.2</v>
      </c>
      <c r="H486" s="10" t="n">
        <f aca="false">AR486</f>
        <v>31.7383935948223</v>
      </c>
      <c r="AL486" s="0" t="n">
        <v>-0.0416782910784387</v>
      </c>
      <c r="AM486" s="0" t="n">
        <f aca="false">IF(AW$8=A486,AV$5+AV$8,AL486+AV$5)</f>
        <v>7.0500331401255</v>
      </c>
      <c r="AP486" s="10" t="n">
        <v>145.2</v>
      </c>
      <c r="AQ486" s="0" t="n">
        <v>-7.89476113221227</v>
      </c>
      <c r="AR486" s="10" t="n">
        <f aca="false">IF(AW$16=A486,AV$16,0)+AQ486+AV$13+AP486*AV$14</f>
        <v>31.7383935948223</v>
      </c>
      <c r="AS486" s="10"/>
    </row>
    <row r="487" customFormat="false" ht="12.75" hidden="false" customHeight="true" outlineLevel="0" collapsed="false">
      <c r="A487" s="0" t="n">
        <v>485</v>
      </c>
      <c r="B487" s="36" t="n">
        <f aca="false">AM487</f>
        <v>6.97856558924627</v>
      </c>
      <c r="G487" s="10" t="n">
        <v>145.5</v>
      </c>
      <c r="H487" s="10" t="n">
        <f aca="false">AR487</f>
        <v>18.4863420861453</v>
      </c>
      <c r="AL487" s="0" t="n">
        <v>-0.113145841957675</v>
      </c>
      <c r="AM487" s="0" t="n">
        <f aca="false">IF(AW$8=A487,AV$5+AV$8,AL487+AV$5)</f>
        <v>6.97856558924627</v>
      </c>
      <c r="AP487" s="10" t="n">
        <v>145.5</v>
      </c>
      <c r="AQ487" s="0" t="n">
        <v>-21.2140249476315</v>
      </c>
      <c r="AR487" s="10" t="n">
        <f aca="false">IF(AW$16=A487,AV$16,0)+AQ487+AV$13+AP487*AV$14</f>
        <v>18.4863420861453</v>
      </c>
      <c r="AS487" s="10"/>
    </row>
    <row r="488" customFormat="false" ht="12.75" hidden="false" customHeight="true" outlineLevel="0" collapsed="false">
      <c r="A488" s="0" t="n">
        <v>486</v>
      </c>
      <c r="B488" s="36" t="n">
        <f aca="false">AM488</f>
        <v>6.77459944360592</v>
      </c>
      <c r="G488" s="10" t="n">
        <v>145.8</v>
      </c>
      <c r="H488" s="10" t="n">
        <f aca="false">AR488</f>
        <v>61.147248859186</v>
      </c>
      <c r="AL488" s="0" t="n">
        <v>-0.317111987598019</v>
      </c>
      <c r="AM488" s="0" t="n">
        <f aca="false">IF(AW$8=A488,AV$5+AV$8,AL488+AV$5)</f>
        <v>6.77459944360592</v>
      </c>
      <c r="AP488" s="10" t="n">
        <v>145.8</v>
      </c>
      <c r="AQ488" s="0" t="n">
        <v>21.3796695186669</v>
      </c>
      <c r="AR488" s="10" t="n">
        <f aca="false">IF(AW$16=A488,AV$16,0)+AQ488+AV$13+AP488*AV$14</f>
        <v>61.147248859186</v>
      </c>
      <c r="AS488" s="10"/>
    </row>
    <row r="489" customFormat="false" ht="12.75" hidden="false" customHeight="true" outlineLevel="0" collapsed="false">
      <c r="A489" s="0" t="n">
        <v>487</v>
      </c>
      <c r="B489" s="36" t="n">
        <f aca="false">AM489</f>
        <v>7.64883815836073</v>
      </c>
      <c r="G489" s="10" t="n">
        <v>146.1</v>
      </c>
      <c r="H489" s="10" t="n">
        <f aca="false">AR489</f>
        <v>29.7602991276086</v>
      </c>
      <c r="AL489" s="0" t="n">
        <v>0.557126727156791</v>
      </c>
      <c r="AM489" s="0" t="n">
        <f aca="false">IF(AW$8=A489,AV$5+AV$8,AL489+AV$5)</f>
        <v>7.64883815836073</v>
      </c>
      <c r="AP489" s="10" t="n">
        <v>146.1</v>
      </c>
      <c r="AQ489" s="0" t="n">
        <v>-10.0744925196526</v>
      </c>
      <c r="AR489" s="10" t="n">
        <f aca="false">IF(AW$16=A489,AV$16,0)+AQ489+AV$13+AP489*AV$14</f>
        <v>29.7602991276086</v>
      </c>
      <c r="AS489" s="10"/>
    </row>
    <row r="490" customFormat="false" ht="12.75" hidden="false" customHeight="true" outlineLevel="0" collapsed="false">
      <c r="A490" s="0" t="n">
        <v>488</v>
      </c>
      <c r="B490" s="36" t="n">
        <f aca="false">AM490</f>
        <v>6.94220267933368</v>
      </c>
      <c r="G490" s="10" t="n">
        <v>146.4</v>
      </c>
      <c r="H490" s="10" t="n">
        <f aca="false">AR490</f>
        <v>31.1949092532279</v>
      </c>
      <c r="AL490" s="0" t="n">
        <v>-0.149508751870262</v>
      </c>
      <c r="AM490" s="0" t="n">
        <f aca="false">IF(AW$8=A490,AV$5+AV$8,AL490+AV$5)</f>
        <v>6.94220267933368</v>
      </c>
      <c r="AP490" s="10" t="n">
        <v>146.4</v>
      </c>
      <c r="AQ490" s="0" t="n">
        <v>-8.7070947007756</v>
      </c>
      <c r="AR490" s="10" t="n">
        <f aca="false">IF(AW$16=A490,AV$16,0)+AQ490+AV$13+AP490*AV$14</f>
        <v>31.1949092532279</v>
      </c>
      <c r="AS490" s="10"/>
    </row>
    <row r="491" customFormat="false" ht="12.75" hidden="false" customHeight="true" outlineLevel="0" collapsed="false">
      <c r="A491" s="0" t="n">
        <v>489</v>
      </c>
      <c r="B491" s="36" t="n">
        <f aca="false">AM491</f>
        <v>7.0692371143585</v>
      </c>
      <c r="G491" s="10" t="n">
        <v>146.7</v>
      </c>
      <c r="H491" s="10" t="n">
        <f aca="false">AR491</f>
        <v>33.9956478705456</v>
      </c>
      <c r="AL491" s="0" t="n">
        <v>-0.0224743168454435</v>
      </c>
      <c r="AM491" s="0" t="n">
        <f aca="false">IF(AW$8=A491,AV$5+AV$8,AL491+AV$5)</f>
        <v>7.0692371143585</v>
      </c>
      <c r="AP491" s="10" t="n">
        <v>146.7</v>
      </c>
      <c r="AQ491" s="0" t="n">
        <v>-5.97356839020009</v>
      </c>
      <c r="AR491" s="10" t="n">
        <f aca="false">IF(AW$16=A491,AV$16,0)+AQ491+AV$13+AP491*AV$14</f>
        <v>33.9956478705456</v>
      </c>
      <c r="AS491" s="10"/>
    </row>
    <row r="492" customFormat="false" ht="12.75" hidden="false" customHeight="true" outlineLevel="0" collapsed="false">
      <c r="A492" s="0" t="n">
        <v>490</v>
      </c>
      <c r="B492" s="36" t="n">
        <f aca="false">AM492</f>
        <v>7.80730953540949</v>
      </c>
      <c r="G492" s="10" t="n">
        <v>147</v>
      </c>
      <c r="H492" s="10" t="n">
        <f aca="false">AR492</f>
        <v>10.4408888126542</v>
      </c>
      <c r="AL492" s="0" t="n">
        <v>0.715598104205545</v>
      </c>
      <c r="AM492" s="0" t="n">
        <f aca="false">IF(AW$8=A492,AV$5+AV$8,AL492+AV$5)</f>
        <v>7.80730953540949</v>
      </c>
      <c r="AP492" s="10" t="n">
        <v>147</v>
      </c>
      <c r="AQ492" s="0" t="n">
        <v>-29.5955397548338</v>
      </c>
      <c r="AR492" s="10" t="n">
        <f aca="false">IF(AW$16=A492,AV$16,0)+AQ492+AV$13+AP492*AV$14</f>
        <v>10.4408888126542</v>
      </c>
      <c r="AS492" s="10"/>
    </row>
    <row r="493" customFormat="false" ht="12.75" hidden="false" customHeight="true" outlineLevel="0" collapsed="false">
      <c r="A493" s="0" t="n">
        <v>491</v>
      </c>
      <c r="B493" s="36" t="n">
        <f aca="false">AM493</f>
        <v>6.81807173503207</v>
      </c>
      <c r="G493" s="10" t="n">
        <v>147.3</v>
      </c>
      <c r="H493" s="10" t="n">
        <f aca="false">AR493</f>
        <v>38.9260382636467</v>
      </c>
      <c r="AL493" s="0" t="n">
        <v>-0.27363969617187</v>
      </c>
      <c r="AM493" s="0" t="n">
        <f aca="false">IF(AW$8=A493,AV$5+AV$8,AL493+AV$5)</f>
        <v>6.81807173503207</v>
      </c>
      <c r="AP493" s="10" t="n">
        <v>147.3</v>
      </c>
      <c r="AQ493" s="0" t="n">
        <v>-1.17760261058351</v>
      </c>
      <c r="AR493" s="10" t="n">
        <f aca="false">IF(AW$16=A493,AV$16,0)+AQ493+AV$13+AP493*AV$14</f>
        <v>38.9260382636467</v>
      </c>
      <c r="AS493" s="10"/>
    </row>
    <row r="494" customFormat="false" ht="12.75" hidden="false" customHeight="true" outlineLevel="0" collapsed="false">
      <c r="A494" s="0" t="n">
        <v>492</v>
      </c>
      <c r="B494" s="36" t="n">
        <f aca="false">AM494</f>
        <v>6.93509461598738</v>
      </c>
      <c r="G494" s="10" t="n">
        <v>147.6</v>
      </c>
      <c r="H494" s="10" t="n">
        <f aca="false">AR494</f>
        <v>52.8021433284969</v>
      </c>
      <c r="AL494" s="0" t="n">
        <v>-0.15661681521656</v>
      </c>
      <c r="AM494" s="0" t="n">
        <f aca="false">IF(AW$8=A494,AV$5+AV$8,AL494+AV$5)</f>
        <v>6.93509461598738</v>
      </c>
      <c r="AP494" s="10" t="n">
        <v>147.6</v>
      </c>
      <c r="AQ494" s="0" t="n">
        <v>12.6312901475244</v>
      </c>
      <c r="AR494" s="10" t="n">
        <f aca="false">IF(AW$16=A494,AV$16,0)+AQ494+AV$13+AP494*AV$14</f>
        <v>52.8021433284969</v>
      </c>
      <c r="AS494" s="10"/>
    </row>
    <row r="495" customFormat="false" ht="12.75" hidden="false" customHeight="true" outlineLevel="0" collapsed="false">
      <c r="A495" s="0" t="n">
        <v>493</v>
      </c>
      <c r="B495" s="36" t="n">
        <f aca="false">AM495</f>
        <v>7.18166367234276</v>
      </c>
      <c r="G495" s="10" t="n">
        <v>147.9</v>
      </c>
      <c r="H495" s="10" t="n">
        <f aca="false">AR495</f>
        <v>40.1771119065465</v>
      </c>
      <c r="AL495" s="0" t="n">
        <v>0.089952241138816</v>
      </c>
      <c r="AM495" s="0" t="n">
        <f aca="false">IF(AW$8=A495,AV$5+AV$8,AL495+AV$5)</f>
        <v>7.18166367234276</v>
      </c>
      <c r="AP495" s="10" t="n">
        <v>147.9</v>
      </c>
      <c r="AQ495" s="0" t="n">
        <v>-0.0609535811681536</v>
      </c>
      <c r="AR495" s="10" t="n">
        <f aca="false">IF(AW$16=A495,AV$16,0)+AQ495+AV$13+AP495*AV$14</f>
        <v>40.1771119065465</v>
      </c>
      <c r="AS495" s="10"/>
    </row>
    <row r="496" customFormat="false" ht="12.75" hidden="false" customHeight="true" outlineLevel="0" collapsed="false">
      <c r="A496" s="0" t="n">
        <v>494</v>
      </c>
      <c r="B496" s="36" t="n">
        <f aca="false">AM496</f>
        <v>7.80629329564869</v>
      </c>
      <c r="G496" s="10" t="n">
        <v>148.2</v>
      </c>
      <c r="H496" s="10" t="n">
        <f aca="false">AR496</f>
        <v>52.3471724739273</v>
      </c>
      <c r="AL496" s="0" t="n">
        <v>0.714581864444749</v>
      </c>
      <c r="AM496" s="0" t="n">
        <f aca="false">IF(AW$8=A496,AV$5+AV$8,AL496+AV$5)</f>
        <v>7.80629329564869</v>
      </c>
      <c r="AP496" s="10" t="n">
        <v>148.2</v>
      </c>
      <c r="AQ496" s="0" t="n">
        <v>12.0418946794704</v>
      </c>
      <c r="AR496" s="10" t="n">
        <f aca="false">IF(AW$16=A496,AV$16,0)+AQ496+AV$13+AP496*AV$14</f>
        <v>52.3471724739273</v>
      </c>
      <c r="AS496" s="10"/>
    </row>
    <row r="497" customFormat="false" ht="12.75" hidden="false" customHeight="true" outlineLevel="0" collapsed="false">
      <c r="A497" s="0" t="n">
        <v>495</v>
      </c>
      <c r="B497" s="36" t="n">
        <f aca="false">AM497</f>
        <v>6.97732607280417</v>
      </c>
      <c r="G497" s="10" t="n">
        <v>148.5</v>
      </c>
      <c r="H497" s="10" t="n">
        <f aca="false">AR497</f>
        <v>41.7590265050936</v>
      </c>
      <c r="AL497" s="0" t="n">
        <v>-0.114385358399771</v>
      </c>
      <c r="AM497" s="0" t="n">
        <f aca="false">IF(AW$8=A497,AV$5+AV$8,AL497+AV$5)</f>
        <v>6.97732607280417</v>
      </c>
      <c r="AP497" s="10" t="n">
        <v>148.5</v>
      </c>
      <c r="AQ497" s="0" t="n">
        <v>1.38653640389446</v>
      </c>
      <c r="AR497" s="10" t="n">
        <f aca="false">IF(AW$16=A497,AV$16,0)+AQ497+AV$13+AP497*AV$14</f>
        <v>41.7590265050936</v>
      </c>
      <c r="AS497" s="10"/>
    </row>
    <row r="498" customFormat="false" ht="12.75" hidden="false" customHeight="true" outlineLevel="0" collapsed="false">
      <c r="A498" s="0" t="n">
        <v>496</v>
      </c>
      <c r="B498" s="36" t="n">
        <f aca="false">AM498</f>
        <v>7.00342100562125</v>
      </c>
      <c r="G498" s="10" t="n">
        <v>148.8</v>
      </c>
      <c r="H498" s="10" t="n">
        <f aca="false">AR498</f>
        <v>46.3540485599179</v>
      </c>
      <c r="AL498" s="0" t="n">
        <v>-0.0882904255826891</v>
      </c>
      <c r="AM498" s="0" t="n">
        <f aca="false">IF(AW$8=A498,AV$5+AV$8,AL498+AV$5)</f>
        <v>7.00342100562125</v>
      </c>
      <c r="AP498" s="10" t="n">
        <v>148.8</v>
      </c>
      <c r="AQ498" s="0" t="n">
        <v>5.91434615197655</v>
      </c>
      <c r="AR498" s="10" t="n">
        <f aca="false">IF(AW$16=A498,AV$16,0)+AQ498+AV$13+AP498*AV$14</f>
        <v>46.3540485599179</v>
      </c>
      <c r="AS498" s="10"/>
    </row>
    <row r="499" customFormat="false" ht="12.75" hidden="false" customHeight="true" outlineLevel="0" collapsed="false">
      <c r="A499" s="0" t="n">
        <v>497</v>
      </c>
      <c r="B499" s="36" t="n">
        <f aca="false">AM499</f>
        <v>7.9614062791866</v>
      </c>
      <c r="G499" s="10" t="n">
        <v>149.1</v>
      </c>
      <c r="H499" s="10" t="n">
        <f aca="false">AR499</f>
        <v>41.6041720934419</v>
      </c>
      <c r="AL499" s="0" t="n">
        <v>0.869694847982654</v>
      </c>
      <c r="AM499" s="0" t="n">
        <f aca="false">IF(AW$8=A499,AV$5+AV$8,AL499+AV$5)</f>
        <v>7.9614062791866</v>
      </c>
      <c r="AP499" s="10" t="n">
        <v>149.1</v>
      </c>
      <c r="AQ499" s="0" t="n">
        <v>1.09725737875837</v>
      </c>
      <c r="AR499" s="10" t="n">
        <f aca="false">IF(AW$16=A499,AV$16,0)+AQ499+AV$13+AP499*AV$14</f>
        <v>41.6041720934419</v>
      </c>
      <c r="AS499" s="10"/>
    </row>
    <row r="500" customFormat="false" ht="12.75" hidden="false" customHeight="true" outlineLevel="0" collapsed="false">
      <c r="A500" s="0" t="n">
        <v>498</v>
      </c>
      <c r="B500" s="36" t="n">
        <f aca="false">AM500</f>
        <v>6.98621053323834</v>
      </c>
      <c r="G500" s="10" t="n">
        <v>149.4</v>
      </c>
      <c r="H500" s="10" t="n">
        <f aca="false">AR500</f>
        <v>20.8163380762635</v>
      </c>
      <c r="AL500" s="0" t="n">
        <v>-0.105500897965598</v>
      </c>
      <c r="AM500" s="0" t="n">
        <f aca="false">IF(AW$8=A500,AV$5+AV$8,AL500+AV$5)</f>
        <v>6.98621053323834</v>
      </c>
      <c r="AP500" s="10" t="n">
        <v>149.4</v>
      </c>
      <c r="AQ500" s="0" t="n">
        <v>-19.7577889451623</v>
      </c>
      <c r="AR500" s="10" t="n">
        <f aca="false">IF(AW$16=A500,AV$16,0)+AQ500+AV$13+AP500*AV$14</f>
        <v>20.8163380762635</v>
      </c>
      <c r="AS500" s="10"/>
    </row>
    <row r="501" customFormat="false" ht="12.75" hidden="false" customHeight="true" outlineLevel="0" collapsed="false">
      <c r="A501" s="0" t="n">
        <v>499</v>
      </c>
      <c r="B501" s="36" t="n">
        <f aca="false">AM501</f>
        <v>7.42875321226998</v>
      </c>
      <c r="G501" s="10" t="n">
        <v>149.7</v>
      </c>
      <c r="H501" s="10" t="n">
        <f aca="false">AR501</f>
        <v>51.6610159588212</v>
      </c>
      <c r="AL501" s="0" t="n">
        <v>0.337041781066037</v>
      </c>
      <c r="AM501" s="0" t="n">
        <f aca="false">IF(AW$8=A501,AV$5+AV$8,AL501+AV$5)</f>
        <v>7.42875321226998</v>
      </c>
      <c r="AP501" s="10" t="n">
        <v>149.7</v>
      </c>
      <c r="AQ501" s="0" t="n">
        <v>11.0196766306532</v>
      </c>
      <c r="AR501" s="10" t="n">
        <f aca="false">IF(AW$16=A501,AV$16,0)+AQ501+AV$13+AP501*AV$14</f>
        <v>51.6610159588212</v>
      </c>
      <c r="AS501" s="10"/>
    </row>
    <row r="502" customFormat="false" ht="12.75" hidden="false" customHeight="true" outlineLevel="0" collapsed="false">
      <c r="A502" s="0" t="n">
        <v>500</v>
      </c>
      <c r="B502" s="36" t="n">
        <f aca="false">AM502</f>
        <v>6.82989081176279</v>
      </c>
      <c r="G502" s="10" t="n">
        <v>150</v>
      </c>
      <c r="H502" s="10" t="n">
        <f aca="false">AR502</f>
        <v>68.2117357382472</v>
      </c>
      <c r="AL502" s="0" t="n">
        <v>-0.261820619441154</v>
      </c>
      <c r="AM502" s="0" t="n">
        <f aca="false">IF(AW$8=A502,AV$5+AV$8,AL502+AV$5)</f>
        <v>6.82989081176279</v>
      </c>
      <c r="AP502" s="10" t="n">
        <v>150</v>
      </c>
      <c r="AQ502" s="0" t="n">
        <v>27.5031841033369</v>
      </c>
      <c r="AR502" s="10" t="n">
        <f aca="false">AQ502+AV$13+AP502*AV$14</f>
        <v>68.2117357382472</v>
      </c>
      <c r="AS502" s="10"/>
    </row>
    <row r="503" customFormat="false" ht="12.75" hidden="false" customHeight="true" outlineLevel="0" collapsed="false">
      <c r="A503" s="0" t="n">
        <v>501</v>
      </c>
      <c r="B503" s="36" t="n">
        <f aca="false">AM503</f>
        <v>7.1862946311695</v>
      </c>
      <c r="G503" s="10" t="n">
        <v>150.3</v>
      </c>
      <c r="H503" s="10" t="n">
        <f aca="false">AR503</f>
        <v>34.6987319360728</v>
      </c>
      <c r="AL503" s="0" t="n">
        <v>0.0945831999655578</v>
      </c>
      <c r="AM503" s="0" t="n">
        <f aca="false">IF(AW$8=A503,AV$5+AV$8,AL503+AV$5)</f>
        <v>7.1862946311695</v>
      </c>
      <c r="AP503" s="10" t="n">
        <v>150.3</v>
      </c>
      <c r="AQ503" s="0" t="n">
        <v>-6.07703200557964</v>
      </c>
      <c r="AR503" s="10" t="n">
        <f aca="false">AQ503+AV$13+AP503*AV$14</f>
        <v>34.6987319360728</v>
      </c>
      <c r="AS503" s="10"/>
    </row>
    <row r="504" customFormat="false" ht="12.75" hidden="false" customHeight="true" outlineLevel="0" collapsed="false">
      <c r="A504" s="0" t="n">
        <v>502</v>
      </c>
      <c r="B504" s="36" t="n">
        <f aca="false">AM504</f>
        <v>6.42834312859827</v>
      </c>
      <c r="G504" s="10" t="n">
        <v>150.6</v>
      </c>
      <c r="H504" s="10" t="n">
        <f aca="false">AR504</f>
        <v>33.7764710332806</v>
      </c>
      <c r="AL504" s="0" t="n">
        <v>-0.663368302605674</v>
      </c>
      <c r="AM504" s="0" t="n">
        <f aca="false">IF(AW$8=A504,AV$5+AV$8,AL504+AV$5)</f>
        <v>6.42834312859827</v>
      </c>
      <c r="AP504" s="10" t="n">
        <v>150.6</v>
      </c>
      <c r="AQ504" s="0" t="n">
        <v>-7.06650521511403</v>
      </c>
      <c r="AR504" s="10" t="n">
        <f aca="false">AQ504+AV$13+AP504*AV$14</f>
        <v>33.7764710332806</v>
      </c>
      <c r="AS504" s="10"/>
    </row>
    <row r="505" customFormat="false" ht="12.75" hidden="false" customHeight="true" outlineLevel="0" collapsed="false">
      <c r="A505" s="0" t="n">
        <v>503</v>
      </c>
      <c r="B505" s="36" t="n">
        <f aca="false">AM505</f>
        <v>8.02720709511649</v>
      </c>
      <c r="G505" s="10" t="n">
        <v>150.9</v>
      </c>
      <c r="H505" s="10" t="n">
        <f aca="false">AR505</f>
        <v>42.9409741199102</v>
      </c>
      <c r="AL505" s="0" t="n">
        <v>0.935495663912546</v>
      </c>
      <c r="AM505" s="0" t="n">
        <f aca="false">IF(AW$8=A505,AV$5+AV$8,AL505+AV$5)</f>
        <v>8.02720709511649</v>
      </c>
      <c r="AP505" s="10" t="n">
        <v>150.9</v>
      </c>
      <c r="AQ505" s="0" t="n">
        <v>2.03078556477332</v>
      </c>
      <c r="AR505" s="10" t="n">
        <f aca="false">AQ505+AV$13+AP505*AV$14</f>
        <v>42.9409741199102</v>
      </c>
      <c r="AS505" s="10"/>
    </row>
    <row r="506" customFormat="false" ht="12.75" hidden="false" customHeight="true" outlineLevel="0" collapsed="false">
      <c r="A506" s="0" t="n">
        <v>504</v>
      </c>
      <c r="B506" s="36" t="n">
        <f aca="false">AM506</f>
        <v>6.87119243528217</v>
      </c>
      <c r="G506" s="10" t="n">
        <v>151.2</v>
      </c>
      <c r="H506" s="10" t="n">
        <f aca="false">AR506</f>
        <v>29.2365952065818</v>
      </c>
      <c r="AL506" s="0" t="n">
        <v>-0.220518995921777</v>
      </c>
      <c r="AM506" s="0" t="n">
        <f aca="false">IF(AW$8=A506,AV$5+AV$8,AL506+AV$5)</f>
        <v>6.87119243528217</v>
      </c>
      <c r="AP506" s="10" t="n">
        <v>151.2</v>
      </c>
      <c r="AQ506" s="0" t="n">
        <v>-11.7408056552973</v>
      </c>
      <c r="AR506" s="10" t="n">
        <f aca="false">AQ506+AV$13+AP506*AV$14</f>
        <v>29.2365952065818</v>
      </c>
      <c r="AS506" s="10"/>
    </row>
    <row r="507" customFormat="false" ht="12.75" hidden="false" customHeight="true" outlineLevel="0" collapsed="false">
      <c r="A507" s="0" t="n">
        <v>505</v>
      </c>
      <c r="B507" s="36" t="n">
        <f aca="false">AM507</f>
        <v>6.98533690583617</v>
      </c>
      <c r="G507" s="10" t="n">
        <v>151.5</v>
      </c>
      <c r="H507" s="10" t="n">
        <f aca="false">AR507</f>
        <v>23.939378477474</v>
      </c>
      <c r="AL507" s="0" t="n">
        <v>-0.106374525367774</v>
      </c>
      <c r="AM507" s="0" t="n">
        <f aca="false">IF(AW$8=A507,AV$5+AV$8,AL507+AV$5)</f>
        <v>6.98533690583617</v>
      </c>
      <c r="AP507" s="10" t="n">
        <v>151.5</v>
      </c>
      <c r="AQ507" s="0" t="n">
        <v>-17.1052346911473</v>
      </c>
      <c r="AR507" s="10" t="n">
        <f aca="false">AQ507+AV$13+AP507*AV$14</f>
        <v>23.939378477474</v>
      </c>
      <c r="AS507" s="10"/>
    </row>
    <row r="508" customFormat="false" ht="12.75" hidden="false" customHeight="true" outlineLevel="0" collapsed="false">
      <c r="A508" s="0" t="n">
        <v>506</v>
      </c>
      <c r="B508" s="36" t="n">
        <f aca="false">AM508</f>
        <v>7.02257485691777</v>
      </c>
      <c r="G508" s="10" t="n">
        <v>151.8</v>
      </c>
      <c r="H508" s="10" t="n">
        <f aca="false">AR508</f>
        <v>51.875225856966</v>
      </c>
      <c r="AL508" s="0" t="n">
        <v>-0.0691365742861699</v>
      </c>
      <c r="AM508" s="0" t="n">
        <f aca="false">IF(AW$8=A508,AV$5+AV$8,AL508+AV$5)</f>
        <v>7.02257485691777</v>
      </c>
      <c r="AP508" s="10" t="n">
        <v>151.8</v>
      </c>
      <c r="AQ508" s="0" t="n">
        <v>10.7634003816025</v>
      </c>
      <c r="AR508" s="10" t="n">
        <f aca="false">AQ508+AV$13+AP508*AV$14</f>
        <v>51.875225856966</v>
      </c>
      <c r="AS508" s="10"/>
    </row>
    <row r="509" customFormat="false" ht="12.75" hidden="false" customHeight="true" outlineLevel="0" collapsed="false">
      <c r="A509" s="0" t="n">
        <v>507</v>
      </c>
      <c r="B509" s="36" t="n">
        <f aca="false">AM509</f>
        <v>8.14045307097882</v>
      </c>
      <c r="G509" s="10" t="n">
        <v>152.1</v>
      </c>
      <c r="H509" s="10" t="n">
        <f aca="false">AR509</f>
        <v>40.6787572427305</v>
      </c>
      <c r="AL509" s="0" t="n">
        <v>1.04874163977488</v>
      </c>
      <c r="AM509" s="0" t="n">
        <f aca="false">IF(AW$8=A509,AV$5+AV$8,AL509+AV$5)</f>
        <v>8.14045307097882</v>
      </c>
      <c r="AP509" s="10" t="n">
        <v>152.1</v>
      </c>
      <c r="AQ509" s="0" t="n">
        <v>-0.50028053937526</v>
      </c>
      <c r="AR509" s="10" t="n">
        <f aca="false">AQ509+AV$13+AP509*AV$14</f>
        <v>40.6787572427305</v>
      </c>
      <c r="AS509" s="10"/>
    </row>
    <row r="510" customFormat="false" ht="12.75" hidden="false" customHeight="true" outlineLevel="0" collapsed="false">
      <c r="A510" s="0" t="n">
        <v>508</v>
      </c>
      <c r="B510" s="36" t="n">
        <f aca="false">AM510</f>
        <v>7.27326656590395</v>
      </c>
      <c r="G510" s="10" t="n">
        <v>152.4</v>
      </c>
      <c r="H510" s="10" t="n">
        <f aca="false">AR510</f>
        <v>50.9964500287291</v>
      </c>
      <c r="AL510" s="0" t="n">
        <v>0.181555134700013</v>
      </c>
      <c r="AM510" s="0" t="n">
        <f aca="false">IF(AW$8=A510,AV$5+AV$8,AL510+AV$5)</f>
        <v>7.27326656590395</v>
      </c>
      <c r="AP510" s="10" t="n">
        <v>152.4</v>
      </c>
      <c r="AQ510" s="0" t="n">
        <v>9.75019993988105</v>
      </c>
      <c r="AR510" s="10" t="n">
        <f aca="false">AQ510+AV$13+AP510*AV$14</f>
        <v>50.9964500287291</v>
      </c>
      <c r="AS510" s="10"/>
    </row>
    <row r="511" customFormat="false" ht="12.75" hidden="false" customHeight="true" outlineLevel="0" collapsed="false">
      <c r="A511" s="0" t="n">
        <v>509</v>
      </c>
      <c r="B511" s="36" t="n">
        <f aca="false">AM511</f>
        <v>6.8984322243989</v>
      </c>
      <c r="G511" s="10" t="n">
        <v>152.7</v>
      </c>
      <c r="H511" s="10" t="n">
        <f aca="false">AR511</f>
        <v>38.142066437702</v>
      </c>
      <c r="AL511" s="0" t="n">
        <v>-0.193279206805045</v>
      </c>
      <c r="AM511" s="0" t="n">
        <f aca="false">IF(AW$8=A511,AV$5+AV$8,AL511+AV$5)</f>
        <v>6.8984322243989</v>
      </c>
      <c r="AP511" s="10" t="n">
        <v>152.7</v>
      </c>
      <c r="AQ511" s="0" t="n">
        <v>-3.17139595788825</v>
      </c>
      <c r="AR511" s="10" t="n">
        <f aca="false">AQ511+AV$13+AP511*AV$14</f>
        <v>38.142066437702</v>
      </c>
      <c r="AS511" s="10"/>
    </row>
    <row r="512" customFormat="false" ht="12.75" hidden="false" customHeight="true" outlineLevel="0" collapsed="false">
      <c r="A512" s="0" t="n">
        <v>510</v>
      </c>
      <c r="B512" s="36" t="n">
        <f aca="false">AM512</f>
        <v>7.30595710993618</v>
      </c>
      <c r="G512" s="10" t="n">
        <v>153</v>
      </c>
      <c r="H512" s="10" t="n">
        <f aca="false">AR512</f>
        <v>35.5207526918528</v>
      </c>
      <c r="AL512" s="0" t="n">
        <v>0.214245678732237</v>
      </c>
      <c r="AM512" s="0" t="n">
        <f aca="false">IF(AW$8=A512,AV$5+AV$8,AL512+AV$5)</f>
        <v>7.30595710993618</v>
      </c>
      <c r="AP512" s="10" t="n">
        <v>153</v>
      </c>
      <c r="AQ512" s="0" t="n">
        <v>-5.85992201047972</v>
      </c>
      <c r="AR512" s="10" t="n">
        <f aca="false">AQ512+AV$13+AP512*AV$14</f>
        <v>35.5207526918528</v>
      </c>
      <c r="AS512" s="10"/>
    </row>
    <row r="513" customFormat="false" ht="12.75" hidden="false" customHeight="true" outlineLevel="0" collapsed="false">
      <c r="A513" s="0" t="n">
        <v>511</v>
      </c>
      <c r="B513" s="36" t="n">
        <f aca="false">AM513</f>
        <v>6.55806082032338</v>
      </c>
      <c r="G513" s="10" t="n">
        <v>153.3</v>
      </c>
      <c r="H513" s="10" t="n">
        <f aca="false">AR513</f>
        <v>21.7318193500335</v>
      </c>
      <c r="AL513" s="0" t="n">
        <v>-0.533650610880564</v>
      </c>
      <c r="AM513" s="0" t="n">
        <f aca="false">IF(AW$8=A513,AV$5+AV$8,AL513+AV$5)</f>
        <v>6.55806082032338</v>
      </c>
      <c r="AP513" s="10" t="n">
        <v>153.3</v>
      </c>
      <c r="AQ513" s="0" t="n">
        <v>-19.7160676590412</v>
      </c>
      <c r="AR513" s="10" t="n">
        <f aca="false">AQ513+AV$13+AP513*AV$14</f>
        <v>21.7318193500335</v>
      </c>
      <c r="AS513" s="10"/>
    </row>
    <row r="514" customFormat="false" ht="12.75" hidden="false" customHeight="true" outlineLevel="0" collapsed="false">
      <c r="A514" s="0" t="n">
        <v>512</v>
      </c>
      <c r="B514" s="36" t="n">
        <f aca="false">AM514</f>
        <v>7.10906319200913</v>
      </c>
      <c r="G514" s="10" t="n">
        <v>153.6</v>
      </c>
      <c r="H514" s="10" t="n">
        <f aca="false">AR514</f>
        <v>30.9907236033448</v>
      </c>
      <c r="AL514" s="0" t="n">
        <v>0.0173517608051826</v>
      </c>
      <c r="AM514" s="0" t="n">
        <f aca="false">IF(AW$8=A514,AV$5+AV$8,AL514+AV$5)</f>
        <v>7.10906319200913</v>
      </c>
      <c r="AP514" s="10" t="n">
        <v>153.6</v>
      </c>
      <c r="AQ514" s="0" t="n">
        <v>-10.5243757124721</v>
      </c>
      <c r="AR514" s="10" t="n">
        <f aca="false">AQ514+AV$13+AP514*AV$14</f>
        <v>30.9907236033448</v>
      </c>
      <c r="AS514" s="10"/>
    </row>
    <row r="515" customFormat="false" ht="12.75" hidden="false" customHeight="true" outlineLevel="0" collapsed="false">
      <c r="A515" s="0" t="n">
        <v>513</v>
      </c>
      <c r="B515" s="36" t="n">
        <f aca="false">AM515</f>
        <v>7.23359834121756</v>
      </c>
      <c r="G515" s="10" t="n">
        <v>153.9</v>
      </c>
      <c r="H515" s="10" t="n">
        <f aca="false">AR515</f>
        <v>38.9905326629906</v>
      </c>
      <c r="AL515" s="0" t="n">
        <v>0.141886910013613</v>
      </c>
      <c r="AM515" s="0" t="n">
        <f aca="false">IF(AW$8=A515,AV$5+AV$8,AL515+AV$5)</f>
        <v>7.23359834121756</v>
      </c>
      <c r="AP515" s="10" t="n">
        <v>153.9</v>
      </c>
      <c r="AQ515" s="0" t="n">
        <v>-2.59177895956852</v>
      </c>
      <c r="AR515" s="10" t="n">
        <f aca="false">AQ515+AV$13+AP515*AV$14</f>
        <v>38.9905326629906</v>
      </c>
      <c r="AS515" s="10"/>
    </row>
    <row r="516" customFormat="false" ht="12.75" hidden="false" customHeight="true" outlineLevel="0" collapsed="false">
      <c r="A516" s="0" t="n">
        <v>514</v>
      </c>
      <c r="B516" s="36" t="n">
        <f aca="false">AM516</f>
        <v>7.43280119411676</v>
      </c>
      <c r="G516" s="10" t="n">
        <v>154.2</v>
      </c>
      <c r="H516" s="10" t="n">
        <f aca="false">AR516</f>
        <v>28.1181969408385</v>
      </c>
      <c r="AL516" s="0" t="n">
        <v>0.341089762912822</v>
      </c>
      <c r="AM516" s="0" t="n">
        <f aca="false">IF(AW$8=A516,AV$5+AV$8,AL516+AV$5)</f>
        <v>7.43280119411676</v>
      </c>
      <c r="AP516" s="10" t="n">
        <v>154.2</v>
      </c>
      <c r="AQ516" s="0" t="n">
        <v>-13.5313269884629</v>
      </c>
      <c r="AR516" s="10" t="n">
        <f aca="false">AQ516+AV$13+AP516*AV$14</f>
        <v>28.1181969408385</v>
      </c>
      <c r="AS516" s="10"/>
    </row>
    <row r="517" customFormat="false" ht="12.75" hidden="false" customHeight="true" outlineLevel="0" collapsed="false">
      <c r="A517" s="0" t="n">
        <v>515</v>
      </c>
      <c r="B517" s="36" t="n">
        <f aca="false">AM517</f>
        <v>6.64465791740801</v>
      </c>
      <c r="G517" s="10" t="n">
        <v>154.5</v>
      </c>
      <c r="H517" s="10" t="n">
        <f aca="false">AR517</f>
        <v>56.8065496552485</v>
      </c>
      <c r="AL517" s="0" t="n">
        <v>-0.447053513795932</v>
      </c>
      <c r="AM517" s="0" t="n">
        <f aca="false">IF(AW$8=A517,AV$5+AV$8,AL517+AV$5)</f>
        <v>6.64465791740801</v>
      </c>
      <c r="AP517" s="10" t="n">
        <v>154.5</v>
      </c>
      <c r="AQ517" s="0" t="n">
        <v>15.0898134192049</v>
      </c>
      <c r="AR517" s="10" t="n">
        <f aca="false">AQ517+AV$13+AP517*AV$14</f>
        <v>56.8065496552485</v>
      </c>
      <c r="AS517" s="10"/>
    </row>
    <row r="518" customFormat="false" ht="12.75" hidden="false" customHeight="true" outlineLevel="0" collapsed="false">
      <c r="A518" s="0" t="n">
        <v>516</v>
      </c>
      <c r="B518" s="36" t="n">
        <f aca="false">AM518</f>
        <v>7.04840350688233</v>
      </c>
      <c r="G518" s="10" t="n">
        <v>154.8</v>
      </c>
      <c r="H518" s="10" t="n">
        <f aca="false">AR518</f>
        <v>62.8921096955404</v>
      </c>
      <c r="AL518" s="0" t="n">
        <v>-0.0433079243216134</v>
      </c>
      <c r="AM518" s="0" t="n">
        <f aca="false">IF(AW$8=A518,AV$5+AV$8,AL518+AV$5)</f>
        <v>7.04840350688233</v>
      </c>
      <c r="AP518" s="10" t="n">
        <v>154.8</v>
      </c>
      <c r="AQ518" s="0" t="n">
        <v>21.1081611527545</v>
      </c>
      <c r="AR518" s="10" t="n">
        <f aca="false">AQ518+AV$13+AP518*AV$14</f>
        <v>62.8921096955404</v>
      </c>
      <c r="AS518" s="10"/>
    </row>
    <row r="519" customFormat="false" ht="12.75" hidden="false" customHeight="true" outlineLevel="0" collapsed="false">
      <c r="A519" s="0" t="n">
        <v>517</v>
      </c>
      <c r="B519" s="36" t="n">
        <f aca="false">AM519</f>
        <v>7.56719119259045</v>
      </c>
      <c r="G519" s="10" t="n">
        <v>155.1</v>
      </c>
      <c r="H519" s="10" t="n">
        <f aca="false">AR519</f>
        <v>31.3110437823557</v>
      </c>
      <c r="AL519" s="0" t="n">
        <v>0.475479761386505</v>
      </c>
      <c r="AM519" s="0" t="n">
        <f aca="false">IF(AW$8=A519,AV$5+AV$8,AL519+AV$5)</f>
        <v>7.56719119259045</v>
      </c>
      <c r="AP519" s="10" t="n">
        <v>155.1</v>
      </c>
      <c r="AQ519" s="0" t="n">
        <v>-10.5401170671724</v>
      </c>
      <c r="AR519" s="10" t="n">
        <f aca="false">AQ519+AV$13+AP519*AV$14</f>
        <v>31.3110437823557</v>
      </c>
      <c r="AS519" s="10"/>
    </row>
    <row r="520" customFormat="false" ht="12.75" hidden="false" customHeight="true" outlineLevel="0" collapsed="false">
      <c r="A520" s="0" t="n">
        <v>518</v>
      </c>
      <c r="B520" s="36" t="n">
        <f aca="false">AM520</f>
        <v>7.12628612146849</v>
      </c>
      <c r="G520" s="10" t="n">
        <v>155.4</v>
      </c>
      <c r="H520" s="10" t="n">
        <f aca="false">AR520</f>
        <v>41.3359356841112</v>
      </c>
      <c r="AL520" s="0" t="n">
        <v>0.0345746902645455</v>
      </c>
      <c r="AM520" s="0" t="n">
        <f aca="false">IF(AW$8=A520,AV$5+AV$8,AL520+AV$5)</f>
        <v>7.12628612146849</v>
      </c>
      <c r="AP520" s="10" t="n">
        <v>155.4</v>
      </c>
      <c r="AQ520" s="0" t="n">
        <v>-0.582437472159077</v>
      </c>
      <c r="AR520" s="10" t="n">
        <f aca="false">AQ520+AV$13+AP520*AV$14</f>
        <v>41.3359356841112</v>
      </c>
      <c r="AS520" s="10"/>
    </row>
    <row r="521" customFormat="false" ht="12.75" hidden="false" customHeight="true" outlineLevel="0" collapsed="false">
      <c r="A521" s="0" t="n">
        <v>519</v>
      </c>
      <c r="B521" s="36" t="n">
        <f aca="false">AM521</f>
        <v>7.30606630137092</v>
      </c>
      <c r="G521" s="10" t="n">
        <v>155.7</v>
      </c>
      <c r="H521" s="10" t="n">
        <f aca="false">AR521</f>
        <v>27.0408734570563</v>
      </c>
      <c r="AL521" s="0" t="n">
        <v>0.214354870166982</v>
      </c>
      <c r="AM521" s="0" t="n">
        <f aca="false">IF(AW$8=A521,AV$5+AV$8,AL521+AV$5)</f>
        <v>7.30606630137092</v>
      </c>
      <c r="AP521" s="10" t="n">
        <v>155.7</v>
      </c>
      <c r="AQ521" s="0" t="n">
        <v>-14.9447120059562</v>
      </c>
      <c r="AR521" s="10" t="n">
        <f aca="false">AQ521+AV$13+AP521*AV$14</f>
        <v>27.0408734570563</v>
      </c>
      <c r="AS521" s="10"/>
    </row>
    <row r="522" customFormat="false" ht="12.75" hidden="false" customHeight="true" outlineLevel="0" collapsed="false">
      <c r="A522" s="0" t="n">
        <v>520</v>
      </c>
      <c r="B522" s="36" t="n">
        <f aca="false">AM522</f>
        <v>6.48727288518989</v>
      </c>
      <c r="G522" s="10" t="n">
        <v>156</v>
      </c>
      <c r="H522" s="10" t="n">
        <f aca="false">AR522</f>
        <v>22.6144659780948</v>
      </c>
      <c r="AL522" s="0" t="n">
        <v>-0.604438546014049</v>
      </c>
      <c r="AM522" s="0" t="n">
        <f aca="false">IF(AW$8=A522,AV$5+AV$8,AL522+AV$5)</f>
        <v>6.48727288518989</v>
      </c>
      <c r="AP522" s="10" t="n">
        <v>156</v>
      </c>
      <c r="AQ522" s="0" t="n">
        <v>-19.4383317916599</v>
      </c>
      <c r="AR522" s="10" t="n">
        <f aca="false">AQ522+AV$13+AP522*AV$14</f>
        <v>22.6144659780948</v>
      </c>
      <c r="AS522" s="10"/>
    </row>
    <row r="523" customFormat="false" ht="12.75" hidden="false" customHeight="true" outlineLevel="0" collapsed="false">
      <c r="A523" s="0" t="n">
        <v>521</v>
      </c>
      <c r="B523" s="36" t="n">
        <f aca="false">AM523</f>
        <v>7.09024307256961</v>
      </c>
      <c r="G523" s="10" t="n">
        <v>156.3</v>
      </c>
      <c r="H523" s="10" t="n">
        <f aca="false">AR523</f>
        <v>36.3817166620961</v>
      </c>
      <c r="AL523" s="0" t="n">
        <v>-0.00146835863432802</v>
      </c>
      <c r="AM523" s="0" t="n">
        <f aca="false">IF(AW$8=A523,AV$5+AV$8,AL523+AV$5)</f>
        <v>7.09024307256961</v>
      </c>
      <c r="AP523" s="10" t="n">
        <v>156.3</v>
      </c>
      <c r="AQ523" s="0" t="n">
        <v>-5.73829341440085</v>
      </c>
      <c r="AR523" s="10" t="n">
        <f aca="false">AQ523+AV$13+AP523*AV$14</f>
        <v>36.3817166620961</v>
      </c>
      <c r="AS523" s="10"/>
    </row>
    <row r="524" customFormat="false" ht="12.75" hidden="false" customHeight="true" outlineLevel="0" collapsed="false">
      <c r="A524" s="0" t="n">
        <v>522</v>
      </c>
      <c r="B524" s="36" t="n">
        <f aca="false">AM524</f>
        <v>6.90930795286422</v>
      </c>
      <c r="G524" s="10" t="n">
        <v>156.6</v>
      </c>
      <c r="H524" s="10" t="n">
        <f aca="false">AR524</f>
        <v>40.7060881437599</v>
      </c>
      <c r="AL524" s="0" t="n">
        <v>-0.182403478339721</v>
      </c>
      <c r="AM524" s="0" t="n">
        <f aca="false">IF(AW$8=A524,AV$5+AV$8,AL524+AV$5)</f>
        <v>6.90930795286422</v>
      </c>
      <c r="AP524" s="10" t="n">
        <v>156.6</v>
      </c>
      <c r="AQ524" s="0" t="n">
        <v>-1.48113423947932</v>
      </c>
      <c r="AR524" s="10" t="n">
        <f aca="false">AQ524+AV$13+AP524*AV$14</f>
        <v>40.7060881437599</v>
      </c>
      <c r="AS524" s="10"/>
    </row>
    <row r="525" customFormat="false" ht="12.75" hidden="false" customHeight="true" outlineLevel="0" collapsed="false">
      <c r="A525" s="0" t="n">
        <v>523</v>
      </c>
      <c r="B525" s="36" t="n">
        <f aca="false">AM525</f>
        <v>7.33682230393177</v>
      </c>
      <c r="G525" s="10" t="n">
        <v>156.9</v>
      </c>
      <c r="H525" s="10" t="n">
        <f aca="false">AR525</f>
        <v>36.465506926276</v>
      </c>
      <c r="AL525" s="0" t="n">
        <v>0.245110872727829</v>
      </c>
      <c r="AM525" s="0" t="n">
        <f aca="false">IF(AW$8=A525,AV$5+AV$8,AL525+AV$5)</f>
        <v>7.33682230393177</v>
      </c>
      <c r="AP525" s="10" t="n">
        <v>156.9</v>
      </c>
      <c r="AQ525" s="0" t="n">
        <v>-5.78892776370539</v>
      </c>
      <c r="AR525" s="10" t="n">
        <f aca="false">AQ525+AV$13+AP525*AV$14</f>
        <v>36.465506926276</v>
      </c>
      <c r="AS525" s="10"/>
    </row>
    <row r="526" customFormat="false" ht="12.75" hidden="false" customHeight="true" outlineLevel="0" collapsed="false">
      <c r="A526" s="0" t="n">
        <v>524</v>
      </c>
      <c r="B526" s="36" t="n">
        <f aca="false">AM526</f>
        <v>6.92118517791846</v>
      </c>
      <c r="G526" s="10" t="n">
        <v>157.2</v>
      </c>
      <c r="H526" s="10" t="n">
        <f aca="false">AR526</f>
        <v>45.4092940624071</v>
      </c>
      <c r="AL526" s="0" t="n">
        <v>-0.170526253285486</v>
      </c>
      <c r="AM526" s="0" t="n">
        <f aca="false">IF(AW$8=A526,AV$5+AV$8,AL526+AV$5)</f>
        <v>6.92118517791846</v>
      </c>
      <c r="AP526" s="10" t="n">
        <v>157.2</v>
      </c>
      <c r="AQ526" s="0" t="n">
        <v>3.08764706568344</v>
      </c>
      <c r="AR526" s="10" t="n">
        <f aca="false">AQ526+AV$13+AP526*AV$14</f>
        <v>45.4092940624071</v>
      </c>
      <c r="AS526" s="10"/>
    </row>
    <row r="527" customFormat="false" ht="12.75" hidden="false" customHeight="true" outlineLevel="0" collapsed="false">
      <c r="A527" s="0" t="n">
        <v>525</v>
      </c>
      <c r="B527" s="36" t="n">
        <f aca="false">AM527</f>
        <v>6.97956478112607</v>
      </c>
      <c r="G527" s="10" t="n">
        <v>157.5</v>
      </c>
      <c r="H527" s="10" t="n">
        <f aca="false">AR527</f>
        <v>40.4739434349421</v>
      </c>
      <c r="AL527" s="0" t="n">
        <v>-0.112146650077872</v>
      </c>
      <c r="AM527" s="0" t="n">
        <f aca="false">IF(AW$8=A527,AV$5+AV$8,AL527+AV$5)</f>
        <v>6.97956478112607</v>
      </c>
      <c r="AP527" s="10" t="n">
        <v>157.5</v>
      </c>
      <c r="AQ527" s="0" t="n">
        <v>-1.9149158685238</v>
      </c>
      <c r="AR527" s="10" t="n">
        <f aca="false">AQ527+AV$13+AP527*AV$14</f>
        <v>40.4739434349421</v>
      </c>
      <c r="AS527" s="10"/>
    </row>
    <row r="528" customFormat="false" ht="12.75" hidden="false" customHeight="true" outlineLevel="0" collapsed="false">
      <c r="A528" s="0" t="n">
        <v>526</v>
      </c>
      <c r="B528" s="36" t="n">
        <f aca="false">AM528</f>
        <v>7.74161979289585</v>
      </c>
      <c r="G528" s="10" t="n">
        <v>157.8</v>
      </c>
      <c r="H528" s="10" t="n">
        <f aca="false">AR528</f>
        <v>52.1609656084061</v>
      </c>
      <c r="AL528" s="0" t="n">
        <v>0.649908361691909</v>
      </c>
      <c r="AM528" s="0" t="n">
        <f aca="false">IF(AW$8=A528,AV$5+AV$8,AL528+AV$5)</f>
        <v>7.74161979289585</v>
      </c>
      <c r="AP528" s="10" t="n">
        <v>157.8</v>
      </c>
      <c r="AQ528" s="0" t="n">
        <v>9.704893998198</v>
      </c>
      <c r="AR528" s="10" t="n">
        <f aca="false">AQ528+AV$13+AP528*AV$14</f>
        <v>52.1609656084061</v>
      </c>
      <c r="AS528" s="10"/>
    </row>
    <row r="529" customFormat="false" ht="12.75" hidden="false" customHeight="true" outlineLevel="0" collapsed="false">
      <c r="A529" s="0" t="n">
        <v>527</v>
      </c>
      <c r="B529" s="36" t="n">
        <f aca="false">AM529</f>
        <v>7.17162883952327</v>
      </c>
      <c r="G529" s="10" t="n">
        <v>158.1</v>
      </c>
      <c r="H529" s="10" t="n">
        <f aca="false">AR529</f>
        <v>54.55996735558</v>
      </c>
      <c r="AL529" s="0" t="n">
        <v>0.0799174083193229</v>
      </c>
      <c r="AM529" s="0" t="n">
        <f aca="false">IF(AW$8=A529,AV$5+AV$8,AL529+AV$5)</f>
        <v>7.17162883952327</v>
      </c>
      <c r="AP529" s="10" t="n">
        <v>158.1</v>
      </c>
      <c r="AQ529" s="0" t="n">
        <v>12.0366834386297</v>
      </c>
      <c r="AR529" s="10" t="n">
        <f aca="false">AQ529+AV$13+AP529*AV$14</f>
        <v>54.55996735558</v>
      </c>
      <c r="AS529" s="10"/>
    </row>
    <row r="530" customFormat="false" ht="12.75" hidden="false" customHeight="true" outlineLevel="0" collapsed="false">
      <c r="A530" s="0" t="n">
        <v>528</v>
      </c>
      <c r="B530" s="36" t="n">
        <f aca="false">AM530</f>
        <v>6.80903521935341</v>
      </c>
      <c r="G530" s="10" t="n">
        <v>158.4</v>
      </c>
      <c r="H530" s="10" t="n">
        <f aca="false">AR530</f>
        <v>52.0983441210687</v>
      </c>
      <c r="AL530" s="0" t="n">
        <v>-0.28267621185053</v>
      </c>
      <c r="AM530" s="0" t="n">
        <f aca="false">IF(AW$8=A530,AV$5+AV$8,AL530+AV$5)</f>
        <v>6.80903521935341</v>
      </c>
      <c r="AP530" s="10" t="n">
        <v>158.4</v>
      </c>
      <c r="AQ530" s="0" t="n">
        <v>9.50784789737615</v>
      </c>
      <c r="AR530" s="10" t="n">
        <f aca="false">AQ530+AV$13+AP530*AV$14</f>
        <v>52.0983441210687</v>
      </c>
      <c r="AS530" s="10"/>
    </row>
    <row r="531" customFormat="false" ht="12.75" hidden="false" customHeight="true" outlineLevel="0" collapsed="false">
      <c r="A531" s="0" t="n">
        <v>529</v>
      </c>
      <c r="B531" s="36" t="n">
        <f aca="false">AM531</f>
        <v>6.73348407628238</v>
      </c>
      <c r="G531" s="10" t="n">
        <v>158.7</v>
      </c>
      <c r="H531" s="10" t="n">
        <f aca="false">AR531</f>
        <v>27.6056060097719</v>
      </c>
      <c r="AL531" s="0" t="n">
        <v>-0.358227354921565</v>
      </c>
      <c r="AM531" s="0" t="n">
        <f aca="false">IF(AW$8=A531,AV$5+AV$8,AL531+AV$5)</f>
        <v>6.73348407628238</v>
      </c>
      <c r="AP531" s="10" t="n">
        <v>158.7</v>
      </c>
      <c r="AQ531" s="0" t="n">
        <v>-15.0521025206629</v>
      </c>
      <c r="AR531" s="10" t="n">
        <f aca="false">AQ531+AV$13+AP531*AV$14</f>
        <v>27.6056060097719</v>
      </c>
      <c r="AS531" s="10"/>
    </row>
    <row r="532" customFormat="false" ht="12.75" hidden="false" customHeight="true" outlineLevel="0" collapsed="false">
      <c r="A532" s="0" t="n">
        <v>530</v>
      </c>
      <c r="B532" s="36" t="n">
        <f aca="false">AM532</f>
        <v>6.98051637560259</v>
      </c>
      <c r="G532" s="10" t="n">
        <v>159</v>
      </c>
      <c r="H532" s="10" t="n">
        <f aca="false">AR532</f>
        <v>39.6586298100908</v>
      </c>
      <c r="AL532" s="0" t="n">
        <v>-0.111195055601356</v>
      </c>
      <c r="AM532" s="0" t="n">
        <f aca="false">IF(AW$8=A532,AV$5+AV$8,AL532+AV$5)</f>
        <v>6.98051637560259</v>
      </c>
      <c r="AP532" s="10" t="n">
        <v>159</v>
      </c>
      <c r="AQ532" s="0" t="n">
        <v>-3.0662910270862</v>
      </c>
      <c r="AR532" s="10" t="n">
        <f aca="false">AQ532+AV$13+AP532*AV$14</f>
        <v>39.6586298100908</v>
      </c>
      <c r="AS532" s="10"/>
    </row>
    <row r="533" customFormat="false" ht="12.75" hidden="false" customHeight="true" outlineLevel="0" collapsed="false">
      <c r="A533" s="0" t="n">
        <v>531</v>
      </c>
      <c r="B533" s="36" t="n">
        <f aca="false">AM533</f>
        <v>7.06361202869373</v>
      </c>
      <c r="G533" s="10" t="n">
        <v>159.3</v>
      </c>
      <c r="H533" s="10" t="n">
        <f aca="false">AR533</f>
        <v>59.7790874807611</v>
      </c>
      <c r="AL533" s="0" t="n">
        <v>-0.0280994025102076</v>
      </c>
      <c r="AM533" s="0" t="n">
        <f aca="false">IF(AW$8=A533,AV$5+AV$8,AL533+AV$5)</f>
        <v>7.06361202869373</v>
      </c>
      <c r="AP533" s="10" t="n">
        <v>159.3</v>
      </c>
      <c r="AQ533" s="0" t="n">
        <v>16.9869543368419</v>
      </c>
      <c r="AR533" s="10" t="n">
        <f aca="false">AQ533+AV$13+AP533*AV$14</f>
        <v>59.7790874807611</v>
      </c>
      <c r="AS533" s="10"/>
    </row>
    <row r="534" customFormat="false" ht="12.75" hidden="false" customHeight="true" outlineLevel="0" collapsed="false">
      <c r="A534" s="0" t="n">
        <v>532</v>
      </c>
      <c r="B534" s="36" t="n">
        <f aca="false">AM534</f>
        <v>6.83158109364614</v>
      </c>
      <c r="G534" s="10" t="n">
        <v>159.6</v>
      </c>
      <c r="H534" s="10" t="n">
        <f aca="false">AR534</f>
        <v>19.9585974870326</v>
      </c>
      <c r="AL534" s="0" t="n">
        <v>-0.260130337557805</v>
      </c>
      <c r="AM534" s="0" t="n">
        <f aca="false">IF(AW$8=A534,AV$5+AV$8,AL534+AV$5)</f>
        <v>6.83158109364614</v>
      </c>
      <c r="AP534" s="10" t="n">
        <v>159.6</v>
      </c>
      <c r="AQ534" s="0" t="n">
        <v>-22.9007479636288</v>
      </c>
      <c r="AR534" s="10" t="n">
        <f aca="false">AQ534+AV$13+AP534*AV$14</f>
        <v>19.9585974870326</v>
      </c>
      <c r="AS534" s="10"/>
    </row>
    <row r="535" customFormat="false" ht="12.75" hidden="false" customHeight="true" outlineLevel="0" collapsed="false">
      <c r="A535" s="0" t="n">
        <v>533</v>
      </c>
      <c r="B535" s="36" t="n">
        <f aca="false">AM535</f>
        <v>7.44216810246927</v>
      </c>
      <c r="G535" s="10" t="n">
        <v>159.9</v>
      </c>
      <c r="H535" s="10" t="n">
        <f aca="false">AR535</f>
        <v>48.07839955194</v>
      </c>
      <c r="AL535" s="0" t="n">
        <v>0.35045667126533</v>
      </c>
      <c r="AM535" s="0" t="n">
        <f aca="false">IF(AW$8=A535,AV$5+AV$8,AL535+AV$5)</f>
        <v>7.44216810246927</v>
      </c>
      <c r="AP535" s="10" t="n">
        <v>159.9</v>
      </c>
      <c r="AQ535" s="0" t="n">
        <v>5.15184179453629</v>
      </c>
      <c r="AR535" s="10" t="n">
        <f aca="false">AQ535+AV$13+AP535*AV$14</f>
        <v>48.07839955194</v>
      </c>
      <c r="AS535" s="10"/>
    </row>
    <row r="536" customFormat="false" ht="12.75" hidden="false" customHeight="true" outlineLevel="0" collapsed="false">
      <c r="A536" s="0" t="n">
        <v>534</v>
      </c>
      <c r="B536" s="36" t="n">
        <f aca="false">AM536</f>
        <v>7.61584833027056</v>
      </c>
      <c r="G536" s="10" t="n">
        <v>160.2</v>
      </c>
      <c r="H536" s="10" t="n">
        <f aca="false">AR536</f>
        <v>55.3376562550939</v>
      </c>
      <c r="AL536" s="0" t="n">
        <v>0.524136899066615</v>
      </c>
      <c r="AM536" s="0" t="n">
        <f aca="false">IF(AW$8=A536,AV$5+AV$8,AL536+AV$5)</f>
        <v>7.61584833027056</v>
      </c>
      <c r="AP536" s="10" t="n">
        <v>160.2</v>
      </c>
      <c r="AQ536" s="0" t="n">
        <v>12.343886190948</v>
      </c>
      <c r="AR536" s="10" t="n">
        <f aca="false">AQ536+AV$13+AP536*AV$14</f>
        <v>55.3376562550939</v>
      </c>
      <c r="AS536" s="10"/>
    </row>
    <row r="537" customFormat="false" ht="12.75" hidden="false" customHeight="true" outlineLevel="0" collapsed="false">
      <c r="A537" s="0" t="n">
        <v>535</v>
      </c>
      <c r="B537" s="36" t="n">
        <f aca="false">AM537</f>
        <v>7.22922359899135</v>
      </c>
      <c r="G537" s="10" t="n">
        <v>160.5</v>
      </c>
      <c r="H537" s="10" t="n">
        <f aca="false">AR537</f>
        <v>43.838144760473</v>
      </c>
      <c r="AL537" s="0" t="n">
        <v>0.137512167787403</v>
      </c>
      <c r="AM537" s="0" t="n">
        <f aca="false">IF(AW$8=A537,AV$5+AV$8,AL537+AV$5)</f>
        <v>7.22922359899135</v>
      </c>
      <c r="AP537" s="10" t="n">
        <v>160.5</v>
      </c>
      <c r="AQ537" s="0" t="n">
        <v>0.777162389584909</v>
      </c>
      <c r="AR537" s="10" t="n">
        <f aca="false">AQ537+AV$13+AP537*AV$14</f>
        <v>43.838144760473</v>
      </c>
      <c r="AS537" s="10"/>
    </row>
    <row r="538" customFormat="false" ht="12.75" hidden="false" customHeight="true" outlineLevel="0" collapsed="false">
      <c r="A538" s="0" t="n">
        <v>536</v>
      </c>
      <c r="B538" s="36" t="n">
        <f aca="false">AM538</f>
        <v>6.98108247724212</v>
      </c>
      <c r="G538" s="10" t="n">
        <v>160.8</v>
      </c>
      <c r="H538" s="10" t="n">
        <f aca="false">AR538</f>
        <v>18.0357525331336</v>
      </c>
      <c r="AL538" s="0" t="n">
        <v>-0.110628953961824</v>
      </c>
      <c r="AM538" s="0" t="n">
        <f aca="false">IF(AW$8=A538,AV$5+AV$8,AL538+AV$5)</f>
        <v>6.98108247724212</v>
      </c>
      <c r="AP538" s="10" t="n">
        <v>160.8</v>
      </c>
      <c r="AQ538" s="0" t="n">
        <v>-25.0924421444967</v>
      </c>
      <c r="AR538" s="10" t="n">
        <f aca="false">AQ538+AV$13+AP538*AV$14</f>
        <v>18.0357525331336</v>
      </c>
      <c r="AS538" s="10"/>
    </row>
    <row r="539" customFormat="false" ht="12.75" hidden="false" customHeight="true" outlineLevel="0" collapsed="false">
      <c r="A539" s="0" t="n">
        <v>537</v>
      </c>
      <c r="B539" s="36" t="n">
        <f aca="false">AM539</f>
        <v>7.39544094755455</v>
      </c>
      <c r="G539" s="10" t="n">
        <v>161.1</v>
      </c>
      <c r="H539" s="10" t="n">
        <f aca="false">AR539</f>
        <v>61.45102426194</v>
      </c>
      <c r="AL539" s="0" t="n">
        <v>0.303729516350603</v>
      </c>
      <c r="AM539" s="0" t="n">
        <f aca="false">IF(AW$8=A539,AV$5+AV$8,AL539+AV$5)</f>
        <v>7.39544094755455</v>
      </c>
      <c r="AP539" s="10" t="n">
        <v>161.1</v>
      </c>
      <c r="AQ539" s="0" t="n">
        <v>18.2556172775674</v>
      </c>
      <c r="AR539" s="10" t="n">
        <f aca="false">AQ539+AV$13+AP539*AV$14</f>
        <v>61.45102426194</v>
      </c>
      <c r="AS539" s="10"/>
    </row>
    <row r="540" customFormat="false" ht="12.75" hidden="false" customHeight="true" outlineLevel="0" collapsed="false">
      <c r="A540" s="0" t="n">
        <v>538</v>
      </c>
      <c r="B540" s="36" t="n">
        <f aca="false">AM540</f>
        <v>7.20831477158299</v>
      </c>
      <c r="G540" s="10" t="n">
        <v>161.4</v>
      </c>
      <c r="H540" s="10" t="n">
        <f aca="false">AR540</f>
        <v>45.6843751631317</v>
      </c>
      <c r="AL540" s="0" t="n">
        <v>0.11660334037905</v>
      </c>
      <c r="AM540" s="0" t="n">
        <f aca="false">IF(AW$8=A540,AV$5+AV$8,AL540+AV$5)</f>
        <v>7.20831477158299</v>
      </c>
      <c r="AP540" s="10" t="n">
        <v>161.4</v>
      </c>
      <c r="AQ540" s="0" t="n">
        <v>2.42175587201685</v>
      </c>
      <c r="AR540" s="10" t="n">
        <f aca="false">AQ540+AV$13+AP540*AV$14</f>
        <v>45.6843751631317</v>
      </c>
      <c r="AS540" s="10"/>
    </row>
    <row r="541" customFormat="false" ht="12.75" hidden="false" customHeight="true" outlineLevel="0" collapsed="false">
      <c r="A541" s="0" t="n">
        <v>539</v>
      </c>
      <c r="B541" s="36" t="n">
        <f aca="false">AM541</f>
        <v>6.41870713017331</v>
      </c>
      <c r="G541" s="10" t="n">
        <v>161.7</v>
      </c>
      <c r="H541" s="10" t="n">
        <f aca="false">AR541</f>
        <v>42.2809594984728</v>
      </c>
      <c r="AL541" s="0" t="n">
        <v>-0.673004301030632</v>
      </c>
      <c r="AM541" s="0" t="n">
        <f aca="false">IF(AW$8=A541,AV$5+AV$8,AL541+AV$5)</f>
        <v>6.41870713017331</v>
      </c>
      <c r="AP541" s="10" t="n">
        <v>161.7</v>
      </c>
      <c r="AQ541" s="0" t="n">
        <v>-1.04887209938421</v>
      </c>
      <c r="AR541" s="10" t="n">
        <f aca="false">AQ541+AV$13+AP541*AV$14</f>
        <v>42.2809594984728</v>
      </c>
      <c r="AS541" s="10"/>
    </row>
    <row r="542" customFormat="false" ht="12.75" hidden="false" customHeight="true" outlineLevel="0" collapsed="false">
      <c r="A542" s="0" t="n">
        <v>540</v>
      </c>
      <c r="B542" s="36" t="n">
        <f aca="false">AM542</f>
        <v>7.30830961462655</v>
      </c>
      <c r="G542" s="10" t="n">
        <v>162</v>
      </c>
      <c r="H542" s="10" t="n">
        <f aca="false">AR542</f>
        <v>55.0872402098625</v>
      </c>
      <c r="AL542" s="0" t="n">
        <v>0.216598183422603</v>
      </c>
      <c r="AM542" s="0" t="n">
        <f aca="false">IF(AW$8=A542,AV$5+AV$8,AL542+AV$5)</f>
        <v>7.30830961462655</v>
      </c>
      <c r="AP542" s="10" t="n">
        <v>162</v>
      </c>
      <c r="AQ542" s="0" t="n">
        <v>11.6901963052633</v>
      </c>
      <c r="AR542" s="10" t="n">
        <f aca="false">AQ542+AV$13+AP542*AV$14</f>
        <v>55.0872402098625</v>
      </c>
      <c r="AS542" s="10"/>
    </row>
    <row r="543" customFormat="false" ht="12.75" hidden="false" customHeight="true" outlineLevel="0" collapsed="false">
      <c r="A543" s="0" t="n">
        <v>541</v>
      </c>
      <c r="B543" s="36" t="n">
        <f aca="false">AM543</f>
        <v>7.10119595571607</v>
      </c>
      <c r="G543" s="10" t="n">
        <v>162.3</v>
      </c>
      <c r="H543" s="10" t="n">
        <f aca="false">AR543</f>
        <v>32.0296036181244</v>
      </c>
      <c r="AL543" s="0" t="n">
        <v>0.00948452451212923</v>
      </c>
      <c r="AM543" s="0" t="n">
        <f aca="false">IF(AW$8=A543,AV$5+AV$8,AL543+AV$5)</f>
        <v>7.10119595571607</v>
      </c>
      <c r="AP543" s="10" t="n">
        <v>162.3</v>
      </c>
      <c r="AQ543" s="0" t="n">
        <v>-11.4346525932171</v>
      </c>
      <c r="AR543" s="10" t="n">
        <f aca="false">AQ543+AV$13+AP543*AV$14</f>
        <v>32.0296036181244</v>
      </c>
      <c r="AS543" s="10"/>
    </row>
    <row r="544" customFormat="false" ht="12.75" hidden="false" customHeight="true" outlineLevel="0" collapsed="false">
      <c r="A544" s="0" t="n">
        <v>542</v>
      </c>
      <c r="B544" s="36" t="n">
        <f aca="false">AM544</f>
        <v>7.34683779793005</v>
      </c>
      <c r="G544" s="10" t="n">
        <v>162.6</v>
      </c>
      <c r="H544" s="10" t="n">
        <f aca="false">AR544</f>
        <v>40.2325535654718</v>
      </c>
      <c r="AL544" s="0" t="n">
        <v>0.255126366726109</v>
      </c>
      <c r="AM544" s="0" t="n">
        <f aca="false">IF(AW$8=A544,AV$5+AV$8,AL544+AV$5)</f>
        <v>7.34683779793005</v>
      </c>
      <c r="AP544" s="10" t="n">
        <v>162.6</v>
      </c>
      <c r="AQ544" s="0" t="n">
        <v>-3.29891495261191</v>
      </c>
      <c r="AR544" s="10" t="n">
        <f aca="false">AQ544+AV$13+AP544*AV$14</f>
        <v>40.2325535654718</v>
      </c>
      <c r="AS544" s="10"/>
    </row>
    <row r="545" customFormat="false" ht="12.75" hidden="false" customHeight="true" outlineLevel="0" collapsed="false">
      <c r="A545" s="0" t="n">
        <v>543</v>
      </c>
      <c r="B545" s="36" t="n">
        <f aca="false">AM545</f>
        <v>7.61735942966751</v>
      </c>
      <c r="G545" s="10" t="n">
        <v>162.9</v>
      </c>
      <c r="H545" s="10" t="n">
        <f aca="false">AR545</f>
        <v>53.9066416268183</v>
      </c>
      <c r="AL545" s="0" t="n">
        <v>0.525647998463567</v>
      </c>
      <c r="AM545" s="0" t="n">
        <f aca="false">IF(AW$8=A545,AV$5+AV$8,AL545+AV$5)</f>
        <v>7.61735942966751</v>
      </c>
      <c r="AP545" s="10" t="n">
        <v>162.9</v>
      </c>
      <c r="AQ545" s="0" t="n">
        <v>10.3079608019924</v>
      </c>
      <c r="AR545" s="10" t="n">
        <f aca="false">AQ545+AV$13+AP545*AV$14</f>
        <v>53.9066416268183</v>
      </c>
      <c r="AS545" s="10"/>
    </row>
    <row r="546" customFormat="false" ht="12.75" hidden="false" customHeight="true" outlineLevel="0" collapsed="false">
      <c r="A546" s="0" t="n">
        <v>544</v>
      </c>
      <c r="B546" s="36" t="n">
        <f aca="false">AM546</f>
        <v>7.24416175412713</v>
      </c>
      <c r="G546" s="10" t="n">
        <v>163.2</v>
      </c>
      <c r="H546" s="10" t="n">
        <f aca="false">AR546</f>
        <v>44.1120742642844</v>
      </c>
      <c r="AL546" s="0" t="n">
        <v>0.152450322923188</v>
      </c>
      <c r="AM546" s="0" t="n">
        <f aca="false">IF(AW$8=A546,AV$5+AV$8,AL546+AV$5)</f>
        <v>7.24416175412713</v>
      </c>
      <c r="AP546" s="10" t="n">
        <v>163.2</v>
      </c>
      <c r="AQ546" s="0" t="n">
        <v>0.446181132716263</v>
      </c>
      <c r="AR546" s="10" t="n">
        <f aca="false">AQ546+AV$13+AP546*AV$14</f>
        <v>44.1120742642844</v>
      </c>
      <c r="AS546" s="10"/>
    </row>
    <row r="547" customFormat="false" ht="12.75" hidden="false" customHeight="true" outlineLevel="0" collapsed="false">
      <c r="A547" s="0" t="n">
        <v>545</v>
      </c>
      <c r="B547" s="36" t="n">
        <f aca="false">AM547</f>
        <v>7.15402995378081</v>
      </c>
      <c r="G547" s="10" t="n">
        <v>163.5</v>
      </c>
      <c r="H547" s="10" t="n">
        <f aca="false">AR547</f>
        <v>42.7398515519201</v>
      </c>
      <c r="AL547" s="0" t="n">
        <v>0.0623185225768706</v>
      </c>
      <c r="AM547" s="0" t="n">
        <f aca="false">IF(AW$8=A547,AV$5+AV$8,AL547+AV$5)</f>
        <v>7.15402995378081</v>
      </c>
      <c r="AP547" s="10" t="n">
        <v>163.5</v>
      </c>
      <c r="AQ547" s="0" t="n">
        <v>-0.99325388639025</v>
      </c>
      <c r="AR547" s="10" t="n">
        <f aca="false">AQ547+AV$13+AP547*AV$14</f>
        <v>42.7398515519201</v>
      </c>
      <c r="AS547" s="10"/>
    </row>
    <row r="548" customFormat="false" ht="12.75" hidden="false" customHeight="true" outlineLevel="0" collapsed="false">
      <c r="A548" s="0" t="n">
        <v>546</v>
      </c>
      <c r="B548" s="36" t="n">
        <f aca="false">AM548</f>
        <v>7.06969253900066</v>
      </c>
      <c r="G548" s="10" t="n">
        <v>163.8</v>
      </c>
      <c r="H548" s="10" t="n">
        <f aca="false">AR548</f>
        <v>53.8995740383183</v>
      </c>
      <c r="AL548" s="0" t="n">
        <v>-0.0220188922032836</v>
      </c>
      <c r="AM548" s="0" t="n">
        <f aca="false">IF(AW$8=A548,AV$5+AV$8,AL548+AV$5)</f>
        <v>7.06969253900066</v>
      </c>
      <c r="AP548" s="10" t="n">
        <v>163.8</v>
      </c>
      <c r="AQ548" s="0" t="n">
        <v>10.0992562932657</v>
      </c>
      <c r="AR548" s="10" t="n">
        <f aca="false">AQ548+AV$13+AP548*AV$14</f>
        <v>53.8995740383183</v>
      </c>
      <c r="AS548" s="10"/>
    </row>
    <row r="549" customFormat="false" ht="12.75" hidden="false" customHeight="true" outlineLevel="0" collapsed="false">
      <c r="A549" s="0" t="n">
        <v>547</v>
      </c>
      <c r="B549" s="36" t="n">
        <f aca="false">AM549</f>
        <v>7.72117752068697</v>
      </c>
      <c r="G549" s="10" t="n">
        <v>164.1</v>
      </c>
      <c r="H549" s="10" t="n">
        <f aca="false">AR549</f>
        <v>57.2510143783061</v>
      </c>
      <c r="AL549" s="0" t="n">
        <v>0.629466089483026</v>
      </c>
      <c r="AM549" s="0" t="n">
        <f aca="false">IF(AW$8=A549,AV$5+AV$8,AL549+AV$5)</f>
        <v>7.72117752068697</v>
      </c>
      <c r="AP549" s="10" t="n">
        <v>164.1</v>
      </c>
      <c r="AQ549" s="0" t="n">
        <v>13.3834843265113</v>
      </c>
      <c r="AR549" s="10" t="n">
        <f aca="false">AQ549+AV$13+AP549*AV$14</f>
        <v>57.2510143783061</v>
      </c>
      <c r="AS549" s="10"/>
    </row>
    <row r="550" customFormat="false" ht="12.75" hidden="false" customHeight="true" outlineLevel="0" collapsed="false">
      <c r="A550" s="0" t="n">
        <v>548</v>
      </c>
      <c r="B550" s="36" t="n">
        <f aca="false">AM550</f>
        <v>7.16528579088494</v>
      </c>
      <c r="G550" s="10" t="n">
        <v>164.4</v>
      </c>
      <c r="H550" s="10" t="n">
        <f aca="false">AR550</f>
        <v>51.1607369079943</v>
      </c>
      <c r="AL550" s="0" t="n">
        <v>0.073574359680998</v>
      </c>
      <c r="AM550" s="0" t="n">
        <f aca="false">IF(AW$8=A550,AV$5+AV$8,AL550+AV$5)</f>
        <v>7.16528579088494</v>
      </c>
      <c r="AP550" s="10" t="n">
        <v>164.4</v>
      </c>
      <c r="AQ550" s="0" t="n">
        <v>7.2259945494572</v>
      </c>
      <c r="AR550" s="10" t="n">
        <f aca="false">AQ550+AV$13+AP550*AV$14</f>
        <v>51.1607369079943</v>
      </c>
      <c r="AS550" s="10"/>
    </row>
    <row r="551" customFormat="false" ht="12.75" hidden="false" customHeight="true" outlineLevel="0" collapsed="false">
      <c r="A551" s="0" t="n">
        <v>549</v>
      </c>
      <c r="B551" s="36" t="n">
        <f aca="false">AM551</f>
        <v>7.08268286480529</v>
      </c>
      <c r="G551" s="10" t="n">
        <v>164.7</v>
      </c>
      <c r="H551" s="10" t="n">
        <f aca="false">AR551</f>
        <v>46.2703148491414</v>
      </c>
      <c r="AL551" s="0" t="n">
        <v>-0.00902856639865102</v>
      </c>
      <c r="AM551" s="0" t="n">
        <f aca="false">IF(AW$8=A551,AV$5+AV$8,AL551+AV$5)</f>
        <v>7.08268286480529</v>
      </c>
      <c r="AP551" s="10" t="n">
        <v>164.7</v>
      </c>
      <c r="AQ551" s="0" t="n">
        <v>2.2683601838621</v>
      </c>
      <c r="AR551" s="10" t="n">
        <f aca="false">AQ551+AV$13+AP551*AV$14</f>
        <v>46.2703148491414</v>
      </c>
      <c r="AS551" s="10"/>
    </row>
    <row r="552" customFormat="false" ht="12.75" hidden="false" customHeight="true" outlineLevel="0" collapsed="false">
      <c r="A552" s="0" t="n">
        <v>550</v>
      </c>
      <c r="B552" s="36" t="n">
        <f aca="false">AM552</f>
        <v>7.23196410964314</v>
      </c>
      <c r="G552" s="10" t="n">
        <v>165</v>
      </c>
      <c r="H552" s="10" t="n">
        <f aca="false">AR552</f>
        <v>48.7928922191452</v>
      </c>
      <c r="AL552" s="0" t="n">
        <v>0.140252678439197</v>
      </c>
      <c r="AM552" s="0" t="n">
        <f aca="false">IF(AW$8=A552,AV$5+AV$8,AL552+AV$5)</f>
        <v>7.23196410964314</v>
      </c>
      <c r="AP552" s="10" t="n">
        <v>165</v>
      </c>
      <c r="AQ552" s="0" t="n">
        <v>4.72372524712367</v>
      </c>
      <c r="AR552" s="10" t="n">
        <f aca="false">AQ552+AV$13+AP552*AV$14</f>
        <v>48.7928922191452</v>
      </c>
      <c r="AS552" s="10"/>
    </row>
    <row r="553" customFormat="false" ht="12.75" hidden="false" customHeight="true" outlineLevel="0" collapsed="false">
      <c r="A553" s="0" t="n">
        <v>551</v>
      </c>
      <c r="B553" s="36" t="n">
        <f aca="false">AM553</f>
        <v>6.85255385771389</v>
      </c>
      <c r="G553" s="10" t="n">
        <v>165.3</v>
      </c>
      <c r="H553" s="10" t="n">
        <f aca="false">AR553</f>
        <v>50.964041125699</v>
      </c>
      <c r="AL553" s="0" t="n">
        <v>-0.239157573490056</v>
      </c>
      <c r="AM553" s="0" t="n">
        <f aca="false">IF(AW$8=A553,AV$5+AV$8,AL553+AV$5)</f>
        <v>6.85255385771389</v>
      </c>
      <c r="AP553" s="10" t="n">
        <v>165.3</v>
      </c>
      <c r="AQ553" s="0" t="n">
        <v>6.82766184693526</v>
      </c>
      <c r="AR553" s="10" t="n">
        <f aca="false">AQ553+AV$13+AP553*AV$14</f>
        <v>50.964041125699</v>
      </c>
      <c r="AS553" s="10"/>
    </row>
    <row r="554" customFormat="false" ht="12.75" hidden="false" customHeight="true" outlineLevel="0" collapsed="false">
      <c r="A554" s="0" t="n">
        <v>552</v>
      </c>
      <c r="B554" s="36" t="n">
        <f aca="false">AM554</f>
        <v>6.30076943802842</v>
      </c>
      <c r="G554" s="10" t="n">
        <v>165.6</v>
      </c>
      <c r="H554" s="10" t="n">
        <f aca="false">AR554</f>
        <v>40.6263947285183</v>
      </c>
      <c r="AL554" s="0" t="n">
        <v>-0.790941993175527</v>
      </c>
      <c r="AM554" s="0" t="n">
        <f aca="false">IF(AW$8=A554,AV$5+AV$8,AL554+AV$5)</f>
        <v>6.30076943802842</v>
      </c>
      <c r="AP554" s="10" t="n">
        <v>165.6</v>
      </c>
      <c r="AQ554" s="0" t="n">
        <v>-3.57719685698768</v>
      </c>
      <c r="AR554" s="10" t="n">
        <f aca="false">AQ554+AV$13+AP554*AV$14</f>
        <v>40.6263947285183</v>
      </c>
      <c r="AS554" s="10"/>
    </row>
    <row r="555" customFormat="false" ht="12.75" hidden="false" customHeight="true" outlineLevel="0" collapsed="false">
      <c r="A555" s="0" t="n">
        <v>553</v>
      </c>
      <c r="B555" s="36" t="n">
        <f aca="false">AM555</f>
        <v>6.03015432674262</v>
      </c>
      <c r="G555" s="10" t="n">
        <v>165.9</v>
      </c>
      <c r="H555" s="10" t="n">
        <f aca="false">AR555</f>
        <v>40.5536032209856</v>
      </c>
      <c r="AL555" s="0" t="n">
        <v>-1.06155710446132</v>
      </c>
      <c r="AM555" s="0" t="n">
        <f aca="false">IF(AW$8=A555,AV$5+AV$8,AL555+AV$5)</f>
        <v>6.03015432674262</v>
      </c>
      <c r="AP555" s="10" t="n">
        <v>165.9</v>
      </c>
      <c r="AQ555" s="0" t="n">
        <v>-3.71720067126256</v>
      </c>
      <c r="AR555" s="10" t="n">
        <f aca="false">AQ555+AV$13+AP555*AV$14</f>
        <v>40.5536032209856</v>
      </c>
      <c r="AS555" s="10"/>
    </row>
    <row r="556" customFormat="false" ht="12.75" hidden="false" customHeight="true" outlineLevel="0" collapsed="false">
      <c r="A556" s="0" t="n">
        <v>554</v>
      </c>
      <c r="B556" s="36" t="n">
        <f aca="false">AM556</f>
        <v>7.47994120449804</v>
      </c>
      <c r="G556" s="10" t="n">
        <v>166.2</v>
      </c>
      <c r="H556" s="10" t="n">
        <f aca="false">AR556</f>
        <v>72.5455159510308</v>
      </c>
      <c r="AL556" s="0" t="n">
        <v>0.388229773294096</v>
      </c>
      <c r="AM556" s="0" t="n">
        <f aca="false">IF(AW$8=A556,AV$5+AV$8,AL556+AV$5)</f>
        <v>7.47994120449804</v>
      </c>
      <c r="AP556" s="10" t="n">
        <v>166.2</v>
      </c>
      <c r="AQ556" s="0" t="n">
        <v>28.2074997520403</v>
      </c>
      <c r="AR556" s="10" t="n">
        <f aca="false">AQ556+AV$13+AP556*AV$14</f>
        <v>72.5455159510308</v>
      </c>
      <c r="AS556" s="10"/>
    </row>
    <row r="557" customFormat="false" ht="12.75" hidden="false" customHeight="true" outlineLevel="0" collapsed="false">
      <c r="A557" s="0" t="n">
        <v>555</v>
      </c>
      <c r="B557" s="36" t="n">
        <f aca="false">AM557</f>
        <v>6.51316276665389</v>
      </c>
      <c r="G557" s="10" t="n">
        <v>166.5</v>
      </c>
      <c r="H557" s="10" t="n">
        <f aca="false">AR557</f>
        <v>48.2029529782129</v>
      </c>
      <c r="AL557" s="0" t="n">
        <v>-0.578548664550051</v>
      </c>
      <c r="AM557" s="0" t="n">
        <f aca="false">IF(AW$8=A557,AV$5+AV$8,AL557+AV$5)</f>
        <v>6.51316276665389</v>
      </c>
      <c r="AP557" s="10" t="n">
        <v>166.5</v>
      </c>
      <c r="AQ557" s="0" t="n">
        <v>3.79772447248028</v>
      </c>
      <c r="AR557" s="10" t="n">
        <f aca="false">AQ557+AV$13+AP557*AV$14</f>
        <v>48.2029529782129</v>
      </c>
      <c r="AS557" s="10"/>
    </row>
    <row r="558" customFormat="false" ht="12.75" hidden="false" customHeight="true" outlineLevel="0" collapsed="false">
      <c r="A558" s="0" t="n">
        <v>556</v>
      </c>
      <c r="B558" s="36" t="n">
        <f aca="false">AM558</f>
        <v>6.58963450711227</v>
      </c>
      <c r="G558" s="10" t="n">
        <v>166.8</v>
      </c>
      <c r="H558" s="10" t="n">
        <f aca="false">AR558</f>
        <v>28.8426369502424</v>
      </c>
      <c r="AL558" s="0" t="n">
        <v>-0.502076924091671</v>
      </c>
      <c r="AM558" s="0" t="n">
        <f aca="false">IF(AW$8=A558,AV$5+AV$8,AL558+AV$5)</f>
        <v>6.58963450711227</v>
      </c>
      <c r="AP558" s="10" t="n">
        <v>166.8</v>
      </c>
      <c r="AQ558" s="0" t="n">
        <v>-15.6298038622325</v>
      </c>
      <c r="AR558" s="10" t="n">
        <f aca="false">AQ558+AV$13+AP558*AV$14</f>
        <v>28.8426369502424</v>
      </c>
      <c r="AS558" s="10"/>
    </row>
    <row r="559" customFormat="false" ht="12.75" hidden="false" customHeight="true" outlineLevel="0" collapsed="false">
      <c r="A559" s="0" t="n">
        <v>557</v>
      </c>
      <c r="B559" s="36" t="n">
        <f aca="false">AM559</f>
        <v>6.82379360020415</v>
      </c>
      <c r="G559" s="10" t="n">
        <v>167.1</v>
      </c>
      <c r="H559" s="10" t="n">
        <f aca="false">AR559</f>
        <v>44.0611024609348</v>
      </c>
      <c r="AL559" s="0" t="n">
        <v>-0.267917830999792</v>
      </c>
      <c r="AM559" s="0" t="n">
        <f aca="false">IF(AW$8=A559,AV$5+AV$8,AL559+AV$5)</f>
        <v>6.82379360020415</v>
      </c>
      <c r="AP559" s="10" t="n">
        <v>167.1</v>
      </c>
      <c r="AQ559" s="0" t="n">
        <v>-0.478550658282274</v>
      </c>
      <c r="AR559" s="10" t="n">
        <f aca="false">AQ559+AV$13+AP559*AV$14</f>
        <v>44.0611024609348</v>
      </c>
      <c r="AS559" s="10"/>
    </row>
    <row r="560" customFormat="false" ht="12.75" hidden="false" customHeight="true" outlineLevel="0" collapsed="false">
      <c r="A560" s="0" t="n">
        <v>558</v>
      </c>
      <c r="B560" s="36" t="n">
        <f aca="false">AM560</f>
        <v>7.2557327265791</v>
      </c>
      <c r="G560" s="10" t="n">
        <v>167.4</v>
      </c>
      <c r="H560" s="10" t="n">
        <f aca="false">AR560</f>
        <v>54.1895845448984</v>
      </c>
      <c r="AL560" s="0" t="n">
        <v>0.164021295375162</v>
      </c>
      <c r="AM560" s="0" t="n">
        <f aca="false">IF(AW$8=A560,AV$5+AV$8,AL560+AV$5)</f>
        <v>7.2557327265791</v>
      </c>
      <c r="AP560" s="10" t="n">
        <v>167.4</v>
      </c>
      <c r="AQ560" s="0" t="n">
        <v>9.58271911893908</v>
      </c>
      <c r="AR560" s="10" t="n">
        <f aca="false">AQ560+AV$13+AP560*AV$14</f>
        <v>54.1895845448984</v>
      </c>
      <c r="AS560" s="10"/>
    </row>
    <row r="561" customFormat="false" ht="12.75" hidden="false" customHeight="true" outlineLevel="0" collapsed="false">
      <c r="A561" s="0" t="n">
        <v>559</v>
      </c>
      <c r="B561" s="36" t="n">
        <f aca="false">AM561</f>
        <v>7.13272062915685</v>
      </c>
      <c r="G561" s="10" t="n">
        <v>167.7</v>
      </c>
      <c r="H561" s="10" t="n">
        <f aca="false">AR561</f>
        <v>37.5001176896402</v>
      </c>
      <c r="AL561" s="0" t="n">
        <v>0.041009197952903</v>
      </c>
      <c r="AM561" s="0" t="n">
        <f aca="false">IF(AW$8=A561,AV$5+AV$8,AL561+AV$5)</f>
        <v>7.13272062915685</v>
      </c>
      <c r="AP561" s="10" t="n">
        <v>167.7</v>
      </c>
      <c r="AQ561" s="0" t="n">
        <v>-7.17396004306134</v>
      </c>
      <c r="AR561" s="10" t="n">
        <f aca="false">AQ561+AV$13+AP561*AV$14</f>
        <v>37.5001176896402</v>
      </c>
      <c r="AS561" s="10"/>
    </row>
    <row r="562" customFormat="false" ht="12.75" hidden="false" customHeight="true" outlineLevel="0" collapsed="false">
      <c r="A562" s="0" t="n">
        <v>560</v>
      </c>
      <c r="B562" s="36" t="n">
        <f aca="false">AM562</f>
        <v>7.63775938011386</v>
      </c>
      <c r="G562" s="10" t="n">
        <v>168</v>
      </c>
      <c r="H562" s="10" t="n">
        <f aca="false">AR562</f>
        <v>49.9803484959571</v>
      </c>
      <c r="AL562" s="0" t="n">
        <v>0.546047948909922</v>
      </c>
      <c r="AM562" s="0" t="n">
        <f aca="false">IF(AW$8=A562,AV$5+AV$8,AL562+AV$5)</f>
        <v>7.63775938011386</v>
      </c>
      <c r="AP562" s="10" t="n">
        <v>168</v>
      </c>
      <c r="AQ562" s="0" t="n">
        <v>5.23905845651333</v>
      </c>
      <c r="AR562" s="10" t="n">
        <f aca="false">AQ562+AV$13+AP562*AV$14</f>
        <v>49.9803484959571</v>
      </c>
      <c r="AS562" s="10"/>
    </row>
    <row r="563" customFormat="false" ht="12.75" hidden="false" customHeight="true" outlineLevel="0" collapsed="false">
      <c r="A563" s="0" t="n">
        <v>561</v>
      </c>
      <c r="B563" s="36" t="n">
        <f aca="false">AM563</f>
        <v>6.59166945027746</v>
      </c>
      <c r="G563" s="10" t="n">
        <v>168.3</v>
      </c>
      <c r="H563" s="10" t="n">
        <f aca="false">AR563</f>
        <v>23.4481512589659</v>
      </c>
      <c r="AL563" s="0" t="n">
        <v>-0.500041980926484</v>
      </c>
      <c r="AM563" s="0" t="n">
        <f aca="false">IF(AW$8=A563,AV$5+AV$8,AL563+AV$5)</f>
        <v>6.59166945027746</v>
      </c>
      <c r="AP563" s="10" t="n">
        <v>168.3</v>
      </c>
      <c r="AQ563" s="0" t="n">
        <v>-21.36035108722</v>
      </c>
      <c r="AR563" s="10" t="n">
        <f aca="false">AQ563+AV$13+AP563*AV$14</f>
        <v>23.4481512589659</v>
      </c>
      <c r="AS563" s="10"/>
    </row>
    <row r="564" customFormat="false" ht="12.75" hidden="false" customHeight="true" outlineLevel="0" collapsed="false">
      <c r="A564" s="0" t="n">
        <v>562</v>
      </c>
      <c r="B564" s="36" t="n">
        <f aca="false">AM564</f>
        <v>7.13371465379754</v>
      </c>
      <c r="G564" s="10" t="n">
        <v>168.6</v>
      </c>
      <c r="H564" s="10" t="n">
        <f aca="false">AR564</f>
        <v>64.8745183024472</v>
      </c>
      <c r="AL564" s="0" t="n">
        <v>0.0420032225935993</v>
      </c>
      <c r="AM564" s="0" t="n">
        <f aca="false">IF(AW$8=A564,AV$5+AV$8,AL564+AV$5)</f>
        <v>7.13371465379754</v>
      </c>
      <c r="AP564" s="10" t="n">
        <v>168.6</v>
      </c>
      <c r="AQ564" s="0" t="n">
        <v>19.998803649519</v>
      </c>
      <c r="AR564" s="10" t="n">
        <f aca="false">AQ564+AV$13+AP564*AV$14</f>
        <v>64.8745183024472</v>
      </c>
      <c r="AS564" s="10"/>
    </row>
    <row r="565" customFormat="false" ht="12.75" hidden="false" customHeight="true" outlineLevel="0" collapsed="false">
      <c r="A565" s="0" t="n">
        <v>563</v>
      </c>
      <c r="B565" s="36" t="n">
        <f aca="false">AM565</f>
        <v>7.31205225996667</v>
      </c>
      <c r="G565" s="10" t="n">
        <v>168.9</v>
      </c>
      <c r="H565" s="10" t="n">
        <f aca="false">AR565</f>
        <v>41.2457775330207</v>
      </c>
      <c r="AL565" s="0" t="n">
        <v>0.220340828762724</v>
      </c>
      <c r="AM565" s="0" t="n">
        <f aca="false">IF(AW$8=A565,AV$5+AV$8,AL565+AV$5)</f>
        <v>7.31205225996667</v>
      </c>
      <c r="AP565" s="10" t="n">
        <v>168.9</v>
      </c>
      <c r="AQ565" s="0" t="n">
        <v>-3.69714942664977</v>
      </c>
      <c r="AR565" s="10" t="n">
        <f aca="false">AQ565+AV$13+AP565*AV$14</f>
        <v>41.2457775330207</v>
      </c>
      <c r="AS565" s="10"/>
    </row>
    <row r="566" customFormat="false" ht="12.75" hidden="false" customHeight="true" outlineLevel="0" collapsed="false">
      <c r="A566" s="0" t="n">
        <v>564</v>
      </c>
      <c r="B566" s="36" t="n">
        <f aca="false">AM566</f>
        <v>6.66398737238349</v>
      </c>
      <c r="G566" s="10" t="n">
        <v>169.2</v>
      </c>
      <c r="H566" s="10" t="n">
        <f aca="false">AR566</f>
        <v>49.8250510071789</v>
      </c>
      <c r="AL566" s="0" t="n">
        <v>-0.427724058820451</v>
      </c>
      <c r="AM566" s="0" t="n">
        <f aca="false">IF(AW$8=A566,AV$5+AV$8,AL566+AV$5)</f>
        <v>6.66398737238349</v>
      </c>
      <c r="AP566" s="10" t="n">
        <v>169.2</v>
      </c>
      <c r="AQ566" s="0" t="n">
        <v>4.81491174076619</v>
      </c>
      <c r="AR566" s="10" t="n">
        <f aca="false">AQ566+AV$13+AP566*AV$14</f>
        <v>49.8250510071789</v>
      </c>
      <c r="AS566" s="10"/>
    </row>
    <row r="567" customFormat="false" ht="12.75" hidden="false" customHeight="true" outlineLevel="0" collapsed="false">
      <c r="A567" s="0" t="n">
        <v>565</v>
      </c>
      <c r="B567" s="36" t="n">
        <f aca="false">AM567</f>
        <v>7.42142775290144</v>
      </c>
      <c r="G567" s="10" t="n">
        <v>169.5</v>
      </c>
      <c r="H567" s="10" t="n">
        <f aca="false">AR567</f>
        <v>40.1331678809983</v>
      </c>
      <c r="AL567" s="0" t="n">
        <v>0.329716321697499</v>
      </c>
      <c r="AM567" s="0" t="n">
        <f aca="false">IF(AW$8=A567,AV$5+AV$8,AL567+AV$5)</f>
        <v>7.42142775290144</v>
      </c>
      <c r="AP567" s="10" t="n">
        <v>169.5</v>
      </c>
      <c r="AQ567" s="0" t="n">
        <v>-4.9441836921566</v>
      </c>
      <c r="AR567" s="10" t="n">
        <f aca="false">AQ567+AV$13+AP567*AV$14</f>
        <v>40.1331678809983</v>
      </c>
      <c r="AS567" s="10"/>
    </row>
    <row r="568" customFormat="false" ht="12.75" hidden="false" customHeight="true" outlineLevel="0" collapsed="false">
      <c r="A568" s="0" t="n">
        <v>566</v>
      </c>
      <c r="B568" s="36" t="n">
        <f aca="false">AM568</f>
        <v>6.95109565904235</v>
      </c>
      <c r="G568" s="10" t="n">
        <v>169.8</v>
      </c>
      <c r="H568" s="10" t="n">
        <f aca="false">AR568</f>
        <v>45.9840589491387</v>
      </c>
      <c r="AL568" s="0" t="n">
        <v>-0.140615772161589</v>
      </c>
      <c r="AM568" s="0" t="n">
        <f aca="false">IF(AW$8=A568,AV$5+AV$8,AL568+AV$5)</f>
        <v>6.95109565904235</v>
      </c>
      <c r="AP568" s="10" t="n">
        <v>169.8</v>
      </c>
      <c r="AQ568" s="0" t="n">
        <v>0.839495069241547</v>
      </c>
      <c r="AR568" s="10" t="n">
        <f aca="false">AQ568+AV$13+AP568*AV$14</f>
        <v>45.9840589491387</v>
      </c>
      <c r="AS568" s="10"/>
    </row>
    <row r="569" customFormat="false" ht="12.75" hidden="false" customHeight="true" outlineLevel="0" collapsed="false">
      <c r="A569" s="0" t="n">
        <v>567</v>
      </c>
      <c r="B569" s="36" t="n">
        <f aca="false">AM569</f>
        <v>6.38412824823858</v>
      </c>
      <c r="G569" s="10" t="n">
        <v>170.1</v>
      </c>
      <c r="H569" s="10" t="n">
        <f aca="false">AR569</f>
        <v>58.0548934501014</v>
      </c>
      <c r="AL569" s="0" t="n">
        <v>-0.707583182965367</v>
      </c>
      <c r="AM569" s="0" t="n">
        <f aca="false">IF(AW$8=A569,AV$5+AV$8,AL569+AV$5)</f>
        <v>6.38412824823858</v>
      </c>
      <c r="AP569" s="10" t="n">
        <v>170.1</v>
      </c>
      <c r="AQ569" s="0" t="n">
        <v>12.843117263462</v>
      </c>
      <c r="AR569" s="10" t="n">
        <f aca="false">AQ569+AV$13+AP569*AV$14</f>
        <v>58.0548934501014</v>
      </c>
      <c r="AS569" s="10"/>
    </row>
    <row r="570" customFormat="false" ht="12.75" hidden="false" customHeight="true" outlineLevel="0" collapsed="false">
      <c r="A570" s="0" t="n">
        <v>568</v>
      </c>
      <c r="B570" s="36" t="n">
        <f aca="false">AM570</f>
        <v>7.00249866368114</v>
      </c>
      <c r="G570" s="10" t="n">
        <v>170.4</v>
      </c>
      <c r="H570" s="10" t="n">
        <f aca="false">AR570</f>
        <v>26.8200392262266</v>
      </c>
      <c r="AL570" s="0" t="n">
        <v>-0.0892127675228014</v>
      </c>
      <c r="AM570" s="0" t="n">
        <f aca="false">IF(AW$8=A570,AV$5+AV$8,AL570+AV$5)</f>
        <v>7.00249866368114</v>
      </c>
      <c r="AP570" s="10" t="n">
        <v>170.4</v>
      </c>
      <c r="AQ570" s="0" t="n">
        <v>-18.458949267155</v>
      </c>
      <c r="AR570" s="10" t="n">
        <f aca="false">AQ570+AV$13+AP570*AV$14</f>
        <v>26.8200392262266</v>
      </c>
      <c r="AS570" s="10"/>
    </row>
    <row r="571" customFormat="false" ht="12.75" hidden="false" customHeight="true" outlineLevel="0" collapsed="false">
      <c r="A571" s="0" t="n">
        <v>569</v>
      </c>
      <c r="B571" s="36" t="n">
        <f aca="false">AM571</f>
        <v>7.21360215266526</v>
      </c>
      <c r="G571" s="10" t="n">
        <v>170.7</v>
      </c>
      <c r="H571" s="10" t="n">
        <f aca="false">AR571</f>
        <v>35.397356509142</v>
      </c>
      <c r="AL571" s="0" t="n">
        <v>0.121890721461317</v>
      </c>
      <c r="AM571" s="0" t="n">
        <f aca="false">IF(AW$8=A571,AV$5+AV$8,AL571+AV$5)</f>
        <v>7.21360215266526</v>
      </c>
      <c r="AP571" s="10" t="n">
        <v>170.7</v>
      </c>
      <c r="AQ571" s="0" t="n">
        <v>-9.94884429098175</v>
      </c>
      <c r="AR571" s="10" t="n">
        <f aca="false">AQ571+AV$13+AP571*AV$14</f>
        <v>35.397356509142</v>
      </c>
      <c r="AS571" s="10"/>
    </row>
    <row r="572" customFormat="false" ht="12.75" hidden="false" customHeight="true" outlineLevel="0" collapsed="false">
      <c r="A572" s="0" t="n">
        <v>570</v>
      </c>
      <c r="B572" s="36" t="n">
        <f aca="false">AM572</f>
        <v>6.7728850033101</v>
      </c>
      <c r="G572" s="10" t="n">
        <v>171</v>
      </c>
      <c r="H572" s="10" t="n">
        <f aca="false">AR572</f>
        <v>57.2006347901127</v>
      </c>
      <c r="AL572" s="0" t="n">
        <v>-0.318826427893841</v>
      </c>
      <c r="AM572" s="0" t="n">
        <f aca="false">IF(AW$8=A572,AV$5+AV$8,AL572+AV$5)</f>
        <v>6.7728850033101</v>
      </c>
      <c r="AP572" s="10" t="n">
        <v>171</v>
      </c>
      <c r="AQ572" s="0" t="n">
        <v>11.7872216832467</v>
      </c>
      <c r="AR572" s="10" t="n">
        <f aca="false">AQ572+AV$13+AP572*AV$14</f>
        <v>57.2006347901127</v>
      </c>
      <c r="AS572" s="10"/>
    </row>
    <row r="573" customFormat="false" ht="12.75" hidden="false" customHeight="true" outlineLevel="0" collapsed="false">
      <c r="A573" s="0" t="n">
        <v>571</v>
      </c>
      <c r="B573" s="36" t="n">
        <f aca="false">AM573</f>
        <v>7.19483799872755</v>
      </c>
      <c r="G573" s="10" t="n">
        <v>171.3</v>
      </c>
      <c r="H573" s="10" t="n">
        <f aca="false">AR573</f>
        <v>51.5407059947715</v>
      </c>
      <c r="AL573" s="0" t="n">
        <v>0.103126567523609</v>
      </c>
      <c r="AM573" s="0" t="n">
        <f aca="false">IF(AW$8=A573,AV$5+AV$8,AL573+AV$5)</f>
        <v>7.19483799872755</v>
      </c>
      <c r="AP573" s="10" t="n">
        <v>171.3</v>
      </c>
      <c r="AQ573" s="0" t="n">
        <v>6.0600805811633</v>
      </c>
      <c r="AR573" s="10" t="n">
        <f aca="false">AQ573+AV$13+AP573*AV$14</f>
        <v>51.5407059947715</v>
      </c>
      <c r="AS573" s="10"/>
    </row>
    <row r="574" customFormat="false" ht="12.75" hidden="false" customHeight="true" outlineLevel="0" collapsed="false">
      <c r="A574" s="0" t="n">
        <v>572</v>
      </c>
      <c r="B574" s="36" t="n">
        <f aca="false">AM574</f>
        <v>7.32885427773514</v>
      </c>
      <c r="G574" s="10" t="n">
        <v>171.6</v>
      </c>
      <c r="H574" s="10" t="n">
        <f aca="false">AR574</f>
        <v>27.9451191129346</v>
      </c>
      <c r="AL574" s="0" t="n">
        <v>0.237142846531202</v>
      </c>
      <c r="AM574" s="0" t="n">
        <f aca="false">IF(AW$8=A574,AV$5+AV$8,AL574+AV$5)</f>
        <v>7.32885427773514</v>
      </c>
      <c r="AP574" s="10" t="n">
        <v>171.6</v>
      </c>
      <c r="AQ574" s="0" t="n">
        <v>-17.6027186074159</v>
      </c>
      <c r="AR574" s="10" t="n">
        <f aca="false">AQ574+AV$13+AP574*AV$14</f>
        <v>27.9451191129346</v>
      </c>
      <c r="AS574" s="10"/>
    </row>
    <row r="575" customFormat="false" ht="12.75" hidden="false" customHeight="true" outlineLevel="0" collapsed="false">
      <c r="A575" s="0" t="n">
        <v>573</v>
      </c>
      <c r="B575" s="36" t="n">
        <f aca="false">AM575</f>
        <v>7.21683127808175</v>
      </c>
      <c r="G575" s="10" t="n">
        <v>171.9</v>
      </c>
      <c r="H575" s="10" t="n">
        <f aca="false">AR575</f>
        <v>44.7650174257246</v>
      </c>
      <c r="AL575" s="0" t="n">
        <v>0.125119846877806</v>
      </c>
      <c r="AM575" s="0" t="n">
        <f aca="false">IF(AW$8=A575,AV$5+AV$8,AL575+AV$5)</f>
        <v>7.21683127808175</v>
      </c>
      <c r="AP575" s="10" t="n">
        <v>171.9</v>
      </c>
      <c r="AQ575" s="0" t="n">
        <v>-0.850032601368141</v>
      </c>
      <c r="AR575" s="10" t="n">
        <f aca="false">AQ575+AV$13+AP575*AV$14</f>
        <v>44.7650174257246</v>
      </c>
      <c r="AS575" s="10"/>
    </row>
    <row r="576" customFormat="false" ht="12.75" hidden="false" customHeight="true" outlineLevel="0" collapsed="false">
      <c r="A576" s="0" t="n">
        <v>574</v>
      </c>
      <c r="B576" s="36" t="n">
        <f aca="false">AM576</f>
        <v>6.79819441324955</v>
      </c>
      <c r="G576" s="10" t="n">
        <v>172.2</v>
      </c>
      <c r="H576" s="10" t="n">
        <f aca="false">AR576</f>
        <v>61.4882034945338</v>
      </c>
      <c r="AL576" s="0" t="n">
        <v>-0.293517017954391</v>
      </c>
      <c r="AM576" s="0" t="n">
        <f aca="false">IF(AW$8=A576,AV$5+AV$8,AL576+AV$5)</f>
        <v>6.79819441324955</v>
      </c>
      <c r="AP576" s="10" t="n">
        <v>172.2</v>
      </c>
      <c r="AQ576" s="0" t="n">
        <v>15.8059411606989</v>
      </c>
      <c r="AR576" s="10" t="n">
        <f aca="false">AQ576+AV$13+AP576*AV$14</f>
        <v>61.4882034945338</v>
      </c>
      <c r="AS576" s="10"/>
    </row>
    <row r="577" customFormat="false" ht="12.75" hidden="false" customHeight="true" outlineLevel="0" collapsed="false">
      <c r="A577" s="0" t="n">
        <v>575</v>
      </c>
      <c r="B577" s="36" t="n">
        <f aca="false">AM577</f>
        <v>6.87484060998074</v>
      </c>
      <c r="G577" s="10" t="n">
        <v>172.5</v>
      </c>
      <c r="H577" s="10" t="n">
        <f aca="false">AR577</f>
        <v>37.3309704430459</v>
      </c>
      <c r="AL577" s="0" t="n">
        <v>-0.216870821223207</v>
      </c>
      <c r="AM577" s="0" t="n">
        <f aca="false">IF(AW$8=A577,AV$5+AV$8,AL577+AV$5)</f>
        <v>6.87484060998074</v>
      </c>
      <c r="AP577" s="10" t="n">
        <v>172.5</v>
      </c>
      <c r="AQ577" s="0" t="n">
        <v>-8.41850419753128</v>
      </c>
      <c r="AR577" s="10" t="n">
        <f aca="false">AQ577+AV$13+AP577*AV$14</f>
        <v>37.3309704430459</v>
      </c>
      <c r="AS577" s="10"/>
    </row>
    <row r="578" customFormat="false" ht="12.75" hidden="false" customHeight="true" outlineLevel="0" collapsed="false">
      <c r="A578" s="0" t="n">
        <v>576</v>
      </c>
      <c r="B578" s="36" t="n">
        <f aca="false">AM578</f>
        <v>7.24547821916514</v>
      </c>
      <c r="G578" s="10" t="n">
        <v>172.8</v>
      </c>
      <c r="H578" s="10" t="n">
        <f aca="false">AR578</f>
        <v>27.4953097705664</v>
      </c>
      <c r="AL578" s="0" t="n">
        <v>0.153766787961202</v>
      </c>
      <c r="AM578" s="0" t="n">
        <f aca="false">IF(AW$8=A578,AV$5+AV$8,AL578+AV$5)</f>
        <v>7.24547821916514</v>
      </c>
      <c r="AP578" s="10" t="n">
        <v>172.8</v>
      </c>
      <c r="AQ578" s="0" t="n">
        <v>-18.321377176753</v>
      </c>
      <c r="AR578" s="10" t="n">
        <f aca="false">AQ578+AV$13+AP578*AV$14</f>
        <v>27.4953097705664</v>
      </c>
      <c r="AS578" s="10"/>
    </row>
    <row r="579" customFormat="false" ht="12.75" hidden="false" customHeight="true" outlineLevel="0" collapsed="false">
      <c r="A579" s="0" t="n">
        <v>577</v>
      </c>
      <c r="B579" s="36" t="n">
        <f aca="false">AM579</f>
        <v>6.51134633952485</v>
      </c>
      <c r="G579" s="10" t="n">
        <v>173.1</v>
      </c>
      <c r="H579" s="10" t="n">
        <f aca="false">AR579</f>
        <v>54.3617935250171</v>
      </c>
      <c r="AL579" s="0" t="n">
        <v>-0.580365091679093</v>
      </c>
      <c r="AM579" s="0" t="n">
        <f aca="false">IF(AW$8=A579,AV$5+AV$8,AL579+AV$5)</f>
        <v>6.51134633952485</v>
      </c>
      <c r="AP579" s="10" t="n">
        <v>173.1</v>
      </c>
      <c r="AQ579" s="0" t="n">
        <v>8.47789427095548</v>
      </c>
      <c r="AR579" s="10" t="n">
        <f aca="false">AQ579+AV$13+AP579*AV$14</f>
        <v>54.3617935250171</v>
      </c>
      <c r="AS579" s="10"/>
    </row>
    <row r="580" customFormat="false" ht="12.75" hidden="false" customHeight="true" outlineLevel="0" collapsed="false">
      <c r="A580" s="0" t="n">
        <v>578</v>
      </c>
      <c r="B580" s="36" t="n">
        <f aca="false">AM580</f>
        <v>6.4238540613094</v>
      </c>
      <c r="G580" s="10" t="n">
        <v>173.4</v>
      </c>
      <c r="H580" s="10" t="n">
        <f aca="false">AR580</f>
        <v>64.7035920608811</v>
      </c>
      <c r="AL580" s="0" t="n">
        <v>-0.66785736989454</v>
      </c>
      <c r="AM580" s="0" t="n">
        <f aca="false">IF(AW$8=A580,AV$5+AV$8,AL580+AV$5)</f>
        <v>6.4238540613094</v>
      </c>
      <c r="AP580" s="10" t="n">
        <v>173.4</v>
      </c>
      <c r="AQ580" s="0" t="n">
        <v>18.7524805000773</v>
      </c>
      <c r="AR580" s="10" t="n">
        <f aca="false">AQ580+AV$13+AP580*AV$14</f>
        <v>64.7035920608811</v>
      </c>
      <c r="AS580" s="10"/>
    </row>
    <row r="581" customFormat="false" ht="12.75" hidden="false" customHeight="true" outlineLevel="0" collapsed="false">
      <c r="A581" s="0" t="n">
        <v>579</v>
      </c>
      <c r="B581" s="36" t="n">
        <f aca="false">AM581</f>
        <v>7.30051998494322</v>
      </c>
      <c r="G581" s="10" t="n">
        <v>173.7</v>
      </c>
      <c r="H581" s="10" t="n">
        <f aca="false">AR581</f>
        <v>46.240124623134</v>
      </c>
      <c r="AL581" s="0" t="n">
        <v>0.208808553739277</v>
      </c>
      <c r="AM581" s="0" t="n">
        <f aca="false">IF(AW$8=A581,AV$5+AV$8,AL581+AV$5)</f>
        <v>7.30051998494322</v>
      </c>
      <c r="AP581" s="10" t="n">
        <v>173.7</v>
      </c>
      <c r="AQ581" s="0" t="n">
        <v>0.221800755587978</v>
      </c>
      <c r="AR581" s="10" t="n">
        <f aca="false">AQ581+AV$13+AP581*AV$14</f>
        <v>46.240124623134</v>
      </c>
      <c r="AS581" s="10"/>
    </row>
    <row r="582" customFormat="false" ht="12.75" hidden="false" customHeight="true" outlineLevel="0" collapsed="false">
      <c r="A582" s="0" t="n">
        <v>580</v>
      </c>
      <c r="B582" s="36" t="n">
        <f aca="false">AM582</f>
        <v>7.29149158706334</v>
      </c>
      <c r="G582" s="10" t="n">
        <v>174</v>
      </c>
      <c r="H582" s="10" t="n">
        <f aca="false">AR582</f>
        <v>32.2199277137858</v>
      </c>
      <c r="AL582" s="0" t="n">
        <v>0.199780155859398</v>
      </c>
      <c r="AM582" s="0" t="n">
        <f aca="false">IF(AW$8=A582,AV$5+AV$8,AL582+AV$5)</f>
        <v>7.29149158706334</v>
      </c>
      <c r="AP582" s="10" t="n">
        <v>174</v>
      </c>
      <c r="AQ582" s="0" t="n">
        <v>-13.8656084605025</v>
      </c>
      <c r="AR582" s="10" t="n">
        <f aca="false">AQ582+AV$13+AP582*AV$14</f>
        <v>32.2199277137858</v>
      </c>
      <c r="AS582" s="10"/>
    </row>
    <row r="583" customFormat="false" ht="12.75" hidden="false" customHeight="true" outlineLevel="0" collapsed="false">
      <c r="A583" s="0" t="n">
        <v>581</v>
      </c>
      <c r="B583" s="36" t="n">
        <f aca="false">AM583</f>
        <v>7.099382944113</v>
      </c>
      <c r="G583" s="10" t="n">
        <v>174.3</v>
      </c>
      <c r="H583" s="10" t="n">
        <f aca="false">AR583</f>
        <v>62.4940901649637</v>
      </c>
      <c r="AL583" s="0" t="n">
        <v>0.00767151290906133</v>
      </c>
      <c r="AM583" s="0" t="n">
        <f aca="false">IF(AW$8=A583,AV$5+AV$8,AL583+AV$5)</f>
        <v>7.099382944113</v>
      </c>
      <c r="AP583" s="10" t="n">
        <v>174.3</v>
      </c>
      <c r="AQ583" s="0" t="n">
        <v>16.3413416839332</v>
      </c>
      <c r="AR583" s="10" t="n">
        <f aca="false">AQ583+AV$13+AP583*AV$14</f>
        <v>62.4940901649637</v>
      </c>
      <c r="AS583" s="10"/>
    </row>
    <row r="584" customFormat="false" ht="12.75" hidden="false" customHeight="true" outlineLevel="0" collapsed="false">
      <c r="A584" s="0" t="n">
        <v>582</v>
      </c>
      <c r="B584" s="36" t="n">
        <f aca="false">AM584</f>
        <v>7.15667937767602</v>
      </c>
      <c r="G584" s="10" t="n">
        <v>174.6</v>
      </c>
      <c r="H584" s="10" t="n">
        <f aca="false">AR584</f>
        <v>26.7198780465178</v>
      </c>
      <c r="AL584" s="0" t="n">
        <v>0.0649679464720761</v>
      </c>
      <c r="AM584" s="0" t="n">
        <f aca="false">IF(AW$8=A584,AV$5+AV$8,AL584+AV$5)</f>
        <v>7.15667937767602</v>
      </c>
      <c r="AP584" s="10" t="n">
        <v>174.6</v>
      </c>
      <c r="AQ584" s="0" t="n">
        <v>-19.5000827412549</v>
      </c>
      <c r="AR584" s="10" t="n">
        <f aca="false">AQ584+AV$13+AP584*AV$14</f>
        <v>26.7198780465178</v>
      </c>
      <c r="AS584" s="10"/>
    </row>
    <row r="585" customFormat="false" ht="12.75" hidden="false" customHeight="true" outlineLevel="0" collapsed="false">
      <c r="A585" s="0" t="n">
        <v>583</v>
      </c>
      <c r="B585" s="36" t="n">
        <f aca="false">AM585</f>
        <v>7.28005254569306</v>
      </c>
      <c r="G585" s="10" t="n">
        <v>174.9</v>
      </c>
      <c r="H585" s="10" t="n">
        <f aca="false">AR585</f>
        <v>38.3086000426535</v>
      </c>
      <c r="AL585" s="0" t="n">
        <v>0.188341114489112</v>
      </c>
      <c r="AM585" s="0" t="n">
        <f aca="false">IF(AW$8=A585,AV$5+AV$8,AL585+AV$5)</f>
        <v>7.28005254569306</v>
      </c>
      <c r="AP585" s="10" t="n">
        <v>174.9</v>
      </c>
      <c r="AQ585" s="0" t="n">
        <v>-7.97857305186142</v>
      </c>
      <c r="AR585" s="10" t="n">
        <f aca="false">AQ585+AV$13+AP585*AV$14</f>
        <v>38.3086000426535</v>
      </c>
      <c r="AS585" s="10"/>
    </row>
    <row r="586" customFormat="false" ht="12.75" hidden="false" customHeight="true" outlineLevel="0" collapsed="false">
      <c r="A586" s="0" t="n">
        <v>584</v>
      </c>
      <c r="B586" s="36" t="n">
        <f aca="false">AM586</f>
        <v>7.02982669643343</v>
      </c>
      <c r="G586" s="10" t="n">
        <v>175.2</v>
      </c>
      <c r="H586" s="10" t="n">
        <f aca="false">AR586</f>
        <v>39.4330888202154</v>
      </c>
      <c r="AL586" s="0" t="n">
        <v>-0.0618847347705153</v>
      </c>
      <c r="AM586" s="0" t="n">
        <f aca="false">IF(AW$8=A586,AV$5+AV$8,AL586+AV$5)</f>
        <v>7.02982669643343</v>
      </c>
      <c r="AP586" s="10" t="n">
        <v>175.2</v>
      </c>
      <c r="AQ586" s="0" t="n">
        <v>-6.92129658104178</v>
      </c>
      <c r="AR586" s="10" t="n">
        <f aca="false">AQ586+AV$13+AP586*AV$14</f>
        <v>39.4330888202154</v>
      </c>
      <c r="AS586" s="10"/>
    </row>
    <row r="587" customFormat="false" ht="12.75" hidden="false" customHeight="true" outlineLevel="0" collapsed="false">
      <c r="A587" s="0" t="n">
        <v>585</v>
      </c>
      <c r="B587" s="36" t="n">
        <f aca="false">AM587</f>
        <v>7.01592749149502</v>
      </c>
      <c r="G587" s="10" t="n">
        <v>175.5</v>
      </c>
      <c r="H587" s="10" t="n">
        <f aca="false">AR587</f>
        <v>62.4758037136835</v>
      </c>
      <c r="AL587" s="0" t="n">
        <v>-0.0757839397089198</v>
      </c>
      <c r="AM587" s="0" t="n">
        <f aca="false">IF(AW$8=A587,AV$5+AV$8,AL587+AV$5)</f>
        <v>7.01592749149502</v>
      </c>
      <c r="AP587" s="10" t="n">
        <v>175.5</v>
      </c>
      <c r="AQ587" s="0" t="n">
        <v>16.0542060056841</v>
      </c>
      <c r="AR587" s="10" t="n">
        <f aca="false">AQ587+AV$13+AP587*AV$14</f>
        <v>62.4758037136835</v>
      </c>
      <c r="AS587" s="10"/>
    </row>
    <row r="588" customFormat="false" ht="12.75" hidden="false" customHeight="true" outlineLevel="0" collapsed="false">
      <c r="A588" s="0" t="n">
        <v>586</v>
      </c>
      <c r="B588" s="36" t="n">
        <f aca="false">AM588</f>
        <v>7.04876628889548</v>
      </c>
      <c r="G588" s="10" t="n">
        <v>175.8</v>
      </c>
      <c r="H588" s="10" t="n">
        <f aca="false">AR588</f>
        <v>47.9361597325594</v>
      </c>
      <c r="AL588" s="0" t="n">
        <v>-0.0429451423084615</v>
      </c>
      <c r="AM588" s="0" t="n">
        <f aca="false">IF(AW$8=A588,AV$5+AV$8,AL588+AV$5)</f>
        <v>7.04876628889548</v>
      </c>
      <c r="AP588" s="10" t="n">
        <v>175.8</v>
      </c>
      <c r="AQ588" s="0" t="n">
        <v>1.44734971781777</v>
      </c>
      <c r="AR588" s="10" t="n">
        <f aca="false">AQ588+AV$13+AP588*AV$14</f>
        <v>47.9361597325594</v>
      </c>
      <c r="AS588" s="10"/>
    </row>
    <row r="589" customFormat="false" ht="12.75" hidden="false" customHeight="true" outlineLevel="0" collapsed="false">
      <c r="A589" s="0" t="n">
        <v>587</v>
      </c>
      <c r="B589" s="36" t="n">
        <f aca="false">AM589</f>
        <v>7.08624820181249</v>
      </c>
      <c r="G589" s="10" t="n">
        <v>176.1</v>
      </c>
      <c r="H589" s="10" t="n">
        <f aca="false">AR589</f>
        <v>29.7058566726003</v>
      </c>
      <c r="AL589" s="0" t="n">
        <v>-0.00546322939145474</v>
      </c>
      <c r="AM589" s="0" t="n">
        <f aca="false">IF(AW$8=A589,AV$5+AV$8,AL589+AV$5)</f>
        <v>7.08624820181249</v>
      </c>
      <c r="AP589" s="10" t="n">
        <v>176.1</v>
      </c>
      <c r="AQ589" s="0" t="n">
        <v>-16.8501656488836</v>
      </c>
      <c r="AR589" s="10" t="n">
        <f aca="false">AQ589+AV$13+AP589*AV$14</f>
        <v>29.7058566726003</v>
      </c>
      <c r="AS589" s="10"/>
    </row>
    <row r="590" customFormat="false" ht="12.75" hidden="false" customHeight="true" outlineLevel="0" collapsed="false">
      <c r="A590" s="0" t="n">
        <v>588</v>
      </c>
      <c r="B590" s="36" t="n">
        <f aca="false">AM590</f>
        <v>7.80418946490979</v>
      </c>
      <c r="G590" s="10" t="n">
        <v>176.4</v>
      </c>
      <c r="H590" s="10" t="n">
        <f aca="false">AR590</f>
        <v>61.7835894212109</v>
      </c>
      <c r="AL590" s="0" t="n">
        <v>0.712478033705851</v>
      </c>
      <c r="AM590" s="0" t="n">
        <f aca="false">IF(AW$8=A590,AV$5+AV$8,AL590+AV$5)</f>
        <v>7.80418946490979</v>
      </c>
      <c r="AP590" s="10" t="n">
        <v>176.4</v>
      </c>
      <c r="AQ590" s="0" t="n">
        <v>15.1603547929848</v>
      </c>
      <c r="AR590" s="10" t="n">
        <f aca="false">AQ590+AV$13+AP590*AV$14</f>
        <v>61.7835894212109</v>
      </c>
      <c r="AS590" s="10"/>
    </row>
    <row r="591" customFormat="false" ht="12.75" hidden="false" customHeight="true" outlineLevel="0" collapsed="false">
      <c r="A591" s="0" t="n">
        <v>589</v>
      </c>
      <c r="B591" s="36" t="n">
        <f aca="false">AM591</f>
        <v>7.36026339589913</v>
      </c>
      <c r="G591" s="10" t="n">
        <v>176.7</v>
      </c>
      <c r="H591" s="10" t="n">
        <f aca="false">AR591</f>
        <v>37.4155788242389</v>
      </c>
      <c r="AL591" s="0" t="n">
        <v>0.268551964695184</v>
      </c>
      <c r="AM591" s="0" t="n">
        <f aca="false">IF(AW$8=A591,AV$5+AV$8,AL591+AV$5)</f>
        <v>7.36026339589913</v>
      </c>
      <c r="AP591" s="10" t="n">
        <v>176.7</v>
      </c>
      <c r="AQ591" s="0" t="n">
        <v>-9.27486811072943</v>
      </c>
      <c r="AR591" s="10" t="n">
        <f aca="false">AQ591+AV$13+AP591*AV$14</f>
        <v>37.4155788242389</v>
      </c>
      <c r="AS591" s="10"/>
    </row>
    <row r="592" customFormat="false" ht="12.75" hidden="false" customHeight="true" outlineLevel="0" collapsed="false">
      <c r="A592" s="0" t="n">
        <v>590</v>
      </c>
      <c r="B592" s="36" t="n">
        <f aca="false">AM592</f>
        <v>7.37552933941448</v>
      </c>
      <c r="G592" s="10" t="n">
        <v>177</v>
      </c>
      <c r="H592" s="10" t="n">
        <f aca="false">AR592</f>
        <v>55.3009135945828</v>
      </c>
      <c r="AL592" s="0" t="n">
        <v>0.283817908210541</v>
      </c>
      <c r="AM592" s="0" t="n">
        <f aca="false">IF(AW$8=A592,AV$5+AV$8,AL592+AV$5)</f>
        <v>7.37552933941448</v>
      </c>
      <c r="AP592" s="10" t="n">
        <v>177</v>
      </c>
      <c r="AQ592" s="0" t="n">
        <v>8.54325435287231</v>
      </c>
      <c r="AR592" s="10" t="n">
        <f aca="false">AQ592+AV$13+AP592*AV$14</f>
        <v>55.3009135945828</v>
      </c>
      <c r="AS592" s="10"/>
    </row>
    <row r="593" customFormat="false" ht="12.75" hidden="false" customHeight="true" outlineLevel="0" collapsed="false">
      <c r="A593" s="0" t="n">
        <v>591</v>
      </c>
      <c r="B593" s="36" t="n">
        <f aca="false">AM593</f>
        <v>6.64997563796455</v>
      </c>
      <c r="G593" s="10" t="n">
        <v>177.3</v>
      </c>
      <c r="H593" s="10" t="n">
        <f aca="false">AR593</f>
        <v>30.1628677647641</v>
      </c>
      <c r="AL593" s="0" t="n">
        <v>-0.441735793239397</v>
      </c>
      <c r="AM593" s="0" t="n">
        <f aca="false">IF(AW$8=A593,AV$5+AV$8,AL593+AV$5)</f>
        <v>6.64997563796455</v>
      </c>
      <c r="AP593" s="10" t="n">
        <v>177.3</v>
      </c>
      <c r="AQ593" s="0" t="n">
        <v>-16.6620037836887</v>
      </c>
      <c r="AR593" s="10" t="n">
        <f aca="false">AQ593+AV$13+AP593*AV$14</f>
        <v>30.1628677647641</v>
      </c>
      <c r="AS593" s="10"/>
    </row>
    <row r="594" customFormat="false" ht="12.75" hidden="false" customHeight="true" outlineLevel="0" collapsed="false">
      <c r="A594" s="0" t="n">
        <v>592</v>
      </c>
      <c r="B594" s="36" t="n">
        <f aca="false">AM594</f>
        <v>7.00654932274104</v>
      </c>
      <c r="G594" s="10" t="n">
        <v>177.6</v>
      </c>
      <c r="H594" s="10" t="n">
        <f aca="false">AR594</f>
        <v>34.7507665711381</v>
      </c>
      <c r="AL594" s="0" t="n">
        <v>-0.0851621084628994</v>
      </c>
      <c r="AM594" s="0" t="n">
        <f aca="false">IF(AW$8=A594,AV$5+AV$8,AL594+AV$5)</f>
        <v>7.00654932274104</v>
      </c>
      <c r="AP594" s="10" t="n">
        <v>177.6</v>
      </c>
      <c r="AQ594" s="0" t="n">
        <v>-12.1413172840569</v>
      </c>
      <c r="AR594" s="10" t="n">
        <f aca="false">AQ594+AV$13+AP594*AV$14</f>
        <v>34.7507665711381</v>
      </c>
      <c r="AS594" s="10"/>
    </row>
    <row r="595" customFormat="false" ht="12.75" hidden="false" customHeight="true" outlineLevel="0" collapsed="false">
      <c r="A595" s="0" t="n">
        <v>593</v>
      </c>
      <c r="B595" s="36" t="n">
        <f aca="false">AM595</f>
        <v>6.86644562031143</v>
      </c>
      <c r="G595" s="10" t="n">
        <v>177.9</v>
      </c>
      <c r="H595" s="10" t="n">
        <f aca="false">AR595</f>
        <v>45.8984009371815</v>
      </c>
      <c r="AL595" s="0" t="n">
        <v>-0.225265810892512</v>
      </c>
      <c r="AM595" s="0" t="n">
        <f aca="false">IF(AW$8=A595,AV$5+AV$8,AL595+AV$5)</f>
        <v>6.86644562031143</v>
      </c>
      <c r="AP595" s="10" t="n">
        <v>177.9</v>
      </c>
      <c r="AQ595" s="0" t="n">
        <v>-1.06089522475573</v>
      </c>
      <c r="AR595" s="10" t="n">
        <f aca="false">AQ595+AV$13+AP595*AV$14</f>
        <v>45.8984009371815</v>
      </c>
      <c r="AS595" s="10"/>
    </row>
    <row r="596" customFormat="false" ht="12.75" hidden="false" customHeight="true" outlineLevel="0" collapsed="false">
      <c r="A596" s="0" t="n">
        <v>594</v>
      </c>
      <c r="B596" s="36" t="n">
        <f aca="false">AM596</f>
        <v>7.33908925714556</v>
      </c>
      <c r="G596" s="10" t="n">
        <v>178.2</v>
      </c>
      <c r="H596" s="10" t="n">
        <f aca="false">AR596</f>
        <v>35.6720388782385</v>
      </c>
      <c r="AL596" s="0" t="n">
        <v>0.247377825941618</v>
      </c>
      <c r="AM596" s="0" t="n">
        <f aca="false">IF(AW$8=A596,AV$5+AV$8,AL596+AV$5)</f>
        <v>7.33908925714556</v>
      </c>
      <c r="AP596" s="10" t="n">
        <v>178.2</v>
      </c>
      <c r="AQ596" s="0" t="n">
        <v>-11.3544695904409</v>
      </c>
      <c r="AR596" s="10" t="n">
        <f aca="false">AQ596+AV$13+AP596*AV$14</f>
        <v>35.6720388782385</v>
      </c>
      <c r="AS596" s="10"/>
    </row>
    <row r="597" customFormat="false" ht="12.75" hidden="false" customHeight="true" outlineLevel="0" collapsed="false">
      <c r="A597" s="0" t="n">
        <v>595</v>
      </c>
      <c r="B597" s="36" t="n">
        <f aca="false">AM597</f>
        <v>6.82326333229286</v>
      </c>
      <c r="G597" s="10" t="n">
        <v>178.5</v>
      </c>
      <c r="H597" s="10" t="n">
        <f aca="false">AR597</f>
        <v>50.6521265391883</v>
      </c>
      <c r="AL597" s="0" t="n">
        <v>-0.268448098911084</v>
      </c>
      <c r="AM597" s="0" t="n">
        <f aca="false">IF(AW$8=A597,AV$5+AV$8,AL597+AV$5)</f>
        <v>6.82326333229286</v>
      </c>
      <c r="AP597" s="10" t="n">
        <v>178.5</v>
      </c>
      <c r="AQ597" s="0" t="n">
        <v>3.55840576376661</v>
      </c>
      <c r="AR597" s="10" t="n">
        <f aca="false">AQ597+AV$13+AP597*AV$14</f>
        <v>50.6521265391883</v>
      </c>
      <c r="AS597" s="10"/>
    </row>
    <row r="598" customFormat="false" ht="12.75" hidden="false" customHeight="true" outlineLevel="0" collapsed="false">
      <c r="A598" s="0" t="n">
        <v>596</v>
      </c>
      <c r="B598" s="36" t="n">
        <f aca="false">AM598</f>
        <v>7.14507644447879</v>
      </c>
      <c r="G598" s="10" t="n">
        <v>178.8</v>
      </c>
      <c r="H598" s="10" t="n">
        <f aca="false">AR598</f>
        <v>50.8175862377919</v>
      </c>
      <c r="AL598" s="0" t="n">
        <v>0.0533650132748459</v>
      </c>
      <c r="AM598" s="0" t="n">
        <f aca="false">IF(AW$8=A598,AV$5+AV$8,AL598+AV$5)</f>
        <v>7.14507644447879</v>
      </c>
      <c r="AP598" s="10" t="n">
        <v>178.8</v>
      </c>
      <c r="AQ598" s="0" t="n">
        <v>3.65665315562802</v>
      </c>
      <c r="AR598" s="10" t="n">
        <f aca="false">AQ598+AV$13+AP598*AV$14</f>
        <v>50.8175862377919</v>
      </c>
      <c r="AS598" s="10"/>
    </row>
    <row r="599" customFormat="false" ht="12.75" hidden="false" customHeight="true" outlineLevel="0" collapsed="false">
      <c r="A599" s="0" t="n">
        <v>597</v>
      </c>
      <c r="B599" s="36" t="n">
        <f aca="false">AM599</f>
        <v>6.69859031009148</v>
      </c>
      <c r="G599" s="10" t="n">
        <v>179.1</v>
      </c>
      <c r="H599" s="10" t="n">
        <f aca="false">AR599</f>
        <v>64.7800734194982</v>
      </c>
      <c r="AL599" s="0" t="n">
        <v>-0.393121121112466</v>
      </c>
      <c r="AM599" s="0" t="n">
        <f aca="false">IF(AW$8=A599,AV$5+AV$8,AL599+AV$5)</f>
        <v>6.69859031009148</v>
      </c>
      <c r="AP599" s="10" t="n">
        <v>179.1</v>
      </c>
      <c r="AQ599" s="0" t="n">
        <v>17.5519280305921</v>
      </c>
      <c r="AR599" s="10" t="n">
        <f aca="false">AQ599+AV$13+AP599*AV$14</f>
        <v>64.7800734194982</v>
      </c>
      <c r="AS599" s="10"/>
    </row>
    <row r="600" customFormat="false" ht="12.75" hidden="false" customHeight="true" outlineLevel="0" collapsed="false">
      <c r="A600" s="0" t="n">
        <v>598</v>
      </c>
      <c r="B600" s="36" t="n">
        <f aca="false">AM600</f>
        <v>6.76034524173675</v>
      </c>
      <c r="G600" s="10" t="n">
        <v>179.4</v>
      </c>
      <c r="H600" s="10" t="n">
        <f aca="false">AR600</f>
        <v>41.3721208255</v>
      </c>
      <c r="AL600" s="0" t="n">
        <v>-0.331366189467192</v>
      </c>
      <c r="AM600" s="0" t="n">
        <f aca="false">IF(AW$8=A600,AV$5+AV$8,AL600+AV$5)</f>
        <v>6.76034524173675</v>
      </c>
      <c r="AP600" s="10" t="n">
        <v>179.4</v>
      </c>
      <c r="AQ600" s="0" t="n">
        <v>-5.92323687014833</v>
      </c>
      <c r="AR600" s="10" t="n">
        <f aca="false">AQ600+AV$13+AP600*AV$14</f>
        <v>41.3721208255</v>
      </c>
      <c r="AS600" s="10"/>
    </row>
    <row r="601" customFormat="false" ht="12.75" hidden="false" customHeight="true" outlineLevel="0" collapsed="false">
      <c r="A601" s="0" t="n">
        <v>599</v>
      </c>
      <c r="B601" s="36" t="n">
        <f aca="false">AM601</f>
        <v>7.15595335122389</v>
      </c>
      <c r="G601" s="10" t="n">
        <v>179.7</v>
      </c>
      <c r="H601" s="10" t="n">
        <f aca="false">AR601</f>
        <v>42.4506845546233</v>
      </c>
      <c r="AL601" s="0" t="n">
        <v>0.0642419200199476</v>
      </c>
      <c r="AM601" s="0" t="n">
        <f aca="false">IF(AW$8=A601,AV$5+AV$8,AL601+AV$5)</f>
        <v>7.15595335122389</v>
      </c>
      <c r="AP601" s="10" t="n">
        <v>179.7</v>
      </c>
      <c r="AQ601" s="0" t="n">
        <v>-4.91188544776727</v>
      </c>
      <c r="AR601" s="10" t="n">
        <f aca="false">AQ601+AV$13+AP601*AV$14</f>
        <v>42.4506845546233</v>
      </c>
      <c r="AS601" s="10"/>
    </row>
    <row r="602" customFormat="false" ht="12.75" hidden="false" customHeight="true" outlineLevel="0" collapsed="false">
      <c r="A602" s="0" t="n">
        <v>600</v>
      </c>
      <c r="B602" s="36" t="n">
        <f aca="false">AM602</f>
        <v>6.93636869871513</v>
      </c>
      <c r="G602" s="10" t="n">
        <v>180</v>
      </c>
      <c r="H602" s="10" t="n">
        <f aca="false">AR602</f>
        <v>55.8036734660863</v>
      </c>
      <c r="AL602" s="0" t="n">
        <v>-0.155342732488817</v>
      </c>
      <c r="AM602" s="0" t="n">
        <f aca="false">IF(AW$8=A602,AV$5+AV$8,AL602+AV$5)</f>
        <v>6.93636869871513</v>
      </c>
      <c r="AP602" s="10" t="n">
        <v>180</v>
      </c>
      <c r="AQ602" s="0" t="n">
        <v>8.37389115695348</v>
      </c>
      <c r="AR602" s="10" t="n">
        <f aca="false">AQ602+AV$13+AP602*AV$14</f>
        <v>55.8036734660863</v>
      </c>
      <c r="AS602" s="10"/>
    </row>
    <row r="603" customFormat="false" ht="12.75" hidden="false" customHeight="true" outlineLevel="0" collapsed="false">
      <c r="A603" s="0" t="n">
        <v>601</v>
      </c>
      <c r="B603" s="36" t="n">
        <f aca="false">AM603</f>
        <v>7.35551494916589</v>
      </c>
      <c r="G603" s="10" t="n">
        <v>180.3</v>
      </c>
      <c r="H603" s="10" t="n">
        <f aca="false">AR603</f>
        <v>50.442379449266</v>
      </c>
      <c r="AL603" s="0" t="n">
        <v>0.263803517961943</v>
      </c>
      <c r="AM603" s="0" t="n">
        <f aca="false">IF(AW$9=A603,AV$5+AV$9,AL603+AV$5)</f>
        <v>7.35551494916589</v>
      </c>
      <c r="AP603" s="10" t="n">
        <v>180.3</v>
      </c>
      <c r="AQ603" s="0" t="n">
        <v>2.94538483339095</v>
      </c>
      <c r="AR603" s="10" t="n">
        <f aca="false">AQ603+AV$13+AP603*AV$14</f>
        <v>50.442379449266</v>
      </c>
      <c r="AS603" s="10"/>
    </row>
    <row r="604" customFormat="false" ht="12.75" hidden="false" customHeight="true" outlineLevel="0" collapsed="false">
      <c r="A604" s="0" t="n">
        <v>602</v>
      </c>
      <c r="B604" s="36" t="n">
        <f aca="false">AM604</f>
        <v>7.10332071723903</v>
      </c>
      <c r="G604" s="10" t="n">
        <v>180.6</v>
      </c>
      <c r="H604" s="10" t="n">
        <f aca="false">AR604</f>
        <v>49.1388270467361</v>
      </c>
      <c r="AL604" s="0" t="n">
        <v>0.0116092860350852</v>
      </c>
      <c r="AM604" s="0" t="n">
        <f aca="false">IF(AW$9=A604,AV$5+AV$9,AL604+AV$5)</f>
        <v>7.10332071723903</v>
      </c>
      <c r="AP604" s="10" t="n">
        <v>180.6</v>
      </c>
      <c r="AQ604" s="0" t="n">
        <v>1.57462012411884</v>
      </c>
      <c r="AR604" s="10" t="n">
        <f aca="false">AQ604+AV$13+AP604*AV$14</f>
        <v>49.1388270467361</v>
      </c>
      <c r="AS604" s="10"/>
    </row>
    <row r="605" customFormat="false" ht="12.75" hidden="false" customHeight="true" outlineLevel="0" collapsed="false">
      <c r="A605" s="0" t="n">
        <v>603</v>
      </c>
      <c r="B605" s="36" t="n">
        <f aca="false">AM605</f>
        <v>7.38852596689337</v>
      </c>
      <c r="G605" s="10" t="n">
        <v>180.9</v>
      </c>
      <c r="H605" s="10" t="n">
        <f aca="false">AR605</f>
        <v>79.4432109688132</v>
      </c>
      <c r="AL605" s="0" t="n">
        <v>0.296814535689431</v>
      </c>
      <c r="AM605" s="0" t="n">
        <f aca="false">IF(AW$9=A605,AV$5+AV$9,AL605+AV$5)</f>
        <v>7.38852596689337</v>
      </c>
      <c r="AP605" s="10" t="n">
        <v>180.9</v>
      </c>
      <c r="AQ605" s="0" t="n">
        <v>31.8117917394537</v>
      </c>
      <c r="AR605" s="10" t="n">
        <f aca="false">AQ605+AV$13+AP605*AV$14</f>
        <v>79.4432109688132</v>
      </c>
      <c r="AS605" s="10"/>
    </row>
    <row r="606" customFormat="false" ht="12.75" hidden="false" customHeight="true" outlineLevel="0" collapsed="false">
      <c r="A606" s="0" t="n">
        <v>604</v>
      </c>
      <c r="B606" s="36" t="n">
        <f aca="false">AM606</f>
        <v>7.25753556647525</v>
      </c>
      <c r="G606" s="10" t="n">
        <v>181.2</v>
      </c>
      <c r="H606" s="10" t="n">
        <f aca="false">AR606</f>
        <v>28.2484085427925</v>
      </c>
      <c r="AL606" s="0" t="n">
        <v>0.165824135271307</v>
      </c>
      <c r="AM606" s="0" t="n">
        <f aca="false">IF(AW$9=A606,AV$5+AV$9,AL606+AV$5)</f>
        <v>7.25753556647525</v>
      </c>
      <c r="AP606" s="10" t="n">
        <v>181.2</v>
      </c>
      <c r="AQ606" s="0" t="n">
        <v>-19.4502229933092</v>
      </c>
      <c r="AR606" s="10" t="n">
        <f aca="false">AQ606+AV$13+AP606*AV$14</f>
        <v>28.2484085427925</v>
      </c>
      <c r="AS606" s="10"/>
    </row>
    <row r="607" customFormat="false" ht="12.75" hidden="false" customHeight="true" outlineLevel="0" collapsed="false">
      <c r="A607" s="0" t="n">
        <v>605</v>
      </c>
      <c r="B607" s="36" t="n">
        <f aca="false">AM607</f>
        <v>6.60396467194989</v>
      </c>
      <c r="G607" s="10" t="n">
        <v>181.5</v>
      </c>
      <c r="H607" s="10" t="n">
        <f aca="false">AR607</f>
        <v>43.2559333229004</v>
      </c>
      <c r="AL607" s="0" t="n">
        <v>-0.487746759254052</v>
      </c>
      <c r="AM607" s="0" t="n">
        <f aca="false">IF(AW$9=A607,AV$5+AV$9,AL607+AV$5)</f>
        <v>6.60396467194989</v>
      </c>
      <c r="AP607" s="10" t="n">
        <v>181.5</v>
      </c>
      <c r="AQ607" s="0" t="n">
        <v>-4.5099105199435</v>
      </c>
      <c r="AR607" s="10" t="n">
        <f aca="false">AQ607+AV$13+AP607*AV$14</f>
        <v>43.2559333229004</v>
      </c>
      <c r="AS607" s="10"/>
    </row>
    <row r="608" customFormat="false" ht="12.75" hidden="false" customHeight="true" outlineLevel="0" collapsed="false">
      <c r="A608" s="0" t="n">
        <v>606</v>
      </c>
      <c r="B608" s="36" t="n">
        <f aca="false">AM608</f>
        <v>6.31876202180662</v>
      </c>
      <c r="G608" s="10" t="n">
        <v>181.8</v>
      </c>
      <c r="H608" s="10" t="n">
        <f aca="false">AR608</f>
        <v>49.7046561907614</v>
      </c>
      <c r="AL608" s="0" t="n">
        <v>-0.772949409397322</v>
      </c>
      <c r="AM608" s="0" t="n">
        <f aca="false">IF(AW$9=A608,AV$5+AV$9,AL608+AV$5)</f>
        <v>6.31876202180662</v>
      </c>
      <c r="AP608" s="10" t="n">
        <v>181.8</v>
      </c>
      <c r="AQ608" s="0" t="n">
        <v>1.87160004117523</v>
      </c>
      <c r="AR608" s="10" t="n">
        <f aca="false">AQ608+AV$13+AP608*AV$14</f>
        <v>49.7046561907614</v>
      </c>
      <c r="AS608" s="10"/>
    </row>
    <row r="609" customFormat="false" ht="12.75" hidden="false" customHeight="true" outlineLevel="0" collapsed="false">
      <c r="A609" s="0" t="n">
        <v>607</v>
      </c>
      <c r="B609" s="36" t="n">
        <f aca="false">AM609</f>
        <v>6.8175434517927</v>
      </c>
      <c r="G609" s="10" t="n">
        <v>182.1</v>
      </c>
      <c r="H609" s="10" t="n">
        <f aca="false">AR609</f>
        <v>46.9602044151883</v>
      </c>
      <c r="AL609" s="0" t="n">
        <v>-0.274167979411238</v>
      </c>
      <c r="AM609" s="0" t="n">
        <f aca="false">IF(AW$9=A609,AV$5+AV$9,AL609+AV$5)</f>
        <v>6.8175434517927</v>
      </c>
      <c r="AP609" s="10" t="n">
        <v>182.1</v>
      </c>
      <c r="AQ609" s="0" t="n">
        <v>-0.940064041140032</v>
      </c>
      <c r="AR609" s="10" t="n">
        <f aca="false">AQ609+AV$13+AP609*AV$14</f>
        <v>46.9602044151883</v>
      </c>
      <c r="AS609" s="10"/>
    </row>
    <row r="610" customFormat="false" ht="12.75" hidden="false" customHeight="true" outlineLevel="0" collapsed="false">
      <c r="A610" s="0" t="n">
        <v>608</v>
      </c>
      <c r="B610" s="36" t="n">
        <f aca="false">AM610</f>
        <v>7.16590133250157</v>
      </c>
      <c r="G610" s="10" t="n">
        <v>182.4</v>
      </c>
      <c r="H610" s="10" t="n">
        <f aca="false">AR610</f>
        <v>43.2331074259437</v>
      </c>
      <c r="AL610" s="0" t="n">
        <v>0.074189901297628</v>
      </c>
      <c r="AM610" s="0" t="n">
        <f aca="false">IF(AW$9=A610,AV$5+AV$9,AL610+AV$5)</f>
        <v>7.16590133250157</v>
      </c>
      <c r="AP610" s="10" t="n">
        <v>182.4</v>
      </c>
      <c r="AQ610" s="0" t="n">
        <v>-4.73437333712689</v>
      </c>
      <c r="AR610" s="10" t="n">
        <f aca="false">AQ610+AV$13+AP610*AV$14</f>
        <v>43.2331074259437</v>
      </c>
      <c r="AS610" s="10"/>
    </row>
    <row r="611" customFormat="false" ht="12.75" hidden="false" customHeight="true" outlineLevel="0" collapsed="false">
      <c r="A611" s="0" t="n">
        <v>609</v>
      </c>
      <c r="B611" s="36" t="n">
        <f aca="false">AM611</f>
        <v>7.18667648504377</v>
      </c>
      <c r="G611" s="10" t="n">
        <v>182.7</v>
      </c>
      <c r="H611" s="10" t="n">
        <f aca="false">AR611</f>
        <v>38.4007709759194</v>
      </c>
      <c r="AL611" s="0" t="n">
        <v>0.0949650538398287</v>
      </c>
      <c r="AM611" s="0" t="n">
        <f aca="false">IF(AW$9=A611,AV$5+AV$9,AL611+AV$5)</f>
        <v>7.18667648504377</v>
      </c>
      <c r="AP611" s="10" t="n">
        <v>182.7</v>
      </c>
      <c r="AQ611" s="0" t="n">
        <v>-9.63392209389337</v>
      </c>
      <c r="AR611" s="10" t="n">
        <f aca="false">AQ611+AV$13+AP611*AV$14</f>
        <v>38.4007709759194</v>
      </c>
      <c r="AS611" s="10"/>
    </row>
    <row r="612" customFormat="false" ht="12.75" hidden="false" customHeight="true" outlineLevel="0" collapsed="false">
      <c r="A612" s="0" t="n">
        <v>610</v>
      </c>
      <c r="B612" s="36" t="n">
        <f aca="false">AM612</f>
        <v>6.52102979569966</v>
      </c>
      <c r="G612" s="10" t="n">
        <v>183</v>
      </c>
      <c r="H612" s="10" t="n">
        <f aca="false">AR612</f>
        <v>23.033751080327</v>
      </c>
      <c r="AL612" s="0" t="n">
        <v>-0.570681635504287</v>
      </c>
      <c r="AM612" s="0" t="n">
        <f aca="false">IF(AW$9=A612,AV$5+AV$9,AL612+AV$5)</f>
        <v>6.52102979569966</v>
      </c>
      <c r="AP612" s="10" t="n">
        <v>183</v>
      </c>
      <c r="AQ612" s="0" t="n">
        <v>-25.0681542962281</v>
      </c>
      <c r="AR612" s="10" t="n">
        <f aca="false">AQ612+AV$13+AP612*AV$14</f>
        <v>23.033751080327</v>
      </c>
      <c r="AS612" s="10"/>
    </row>
    <row r="613" customFormat="false" ht="12.75" hidden="false" customHeight="true" outlineLevel="0" collapsed="false">
      <c r="A613" s="0" t="n">
        <v>611</v>
      </c>
      <c r="B613" s="36" t="n">
        <f aca="false">AM613</f>
        <v>6.67305955936154</v>
      </c>
      <c r="G613" s="10" t="n">
        <v>183.3</v>
      </c>
      <c r="H613" s="10" t="n">
        <f aca="false">AR613</f>
        <v>32.3461696572006</v>
      </c>
      <c r="AL613" s="0" t="n">
        <v>-0.418651871842404</v>
      </c>
      <c r="AM613" s="0" t="n">
        <f aca="false">IF(AW$9=A613,AV$5+AV$9,AL613+AV$5)</f>
        <v>6.67305955936154</v>
      </c>
      <c r="AP613" s="10" t="n">
        <v>183.3</v>
      </c>
      <c r="AQ613" s="0" t="n">
        <v>-15.8229480260967</v>
      </c>
      <c r="AR613" s="10" t="n">
        <f aca="false">AQ613+AV$13+AP613*AV$14</f>
        <v>32.3461696572006</v>
      </c>
      <c r="AS613" s="10"/>
    </row>
    <row r="614" customFormat="false" ht="12.75" hidden="false" customHeight="true" outlineLevel="0" collapsed="false">
      <c r="A614" s="0" t="n">
        <v>612</v>
      </c>
      <c r="B614" s="36" t="n">
        <f aca="false">AM614</f>
        <v>7.75633118674077</v>
      </c>
      <c r="G614" s="10" t="n">
        <v>183.6</v>
      </c>
      <c r="H614" s="10" t="n">
        <f aca="false">AR614</f>
        <v>51.2453433495351</v>
      </c>
      <c r="AL614" s="0" t="n">
        <v>0.664619755536829</v>
      </c>
      <c r="AM614" s="0" t="n">
        <f aca="false">IF(AW$9=A614,AV$5+AV$9,AL614+AV$5)</f>
        <v>7.75633118674077</v>
      </c>
      <c r="AP614" s="10" t="n">
        <v>183.6</v>
      </c>
      <c r="AQ614" s="0" t="n">
        <v>3.00901335949558</v>
      </c>
      <c r="AR614" s="10" t="n">
        <f aca="false">AQ614+AV$13+AP614*AV$14</f>
        <v>51.2453433495351</v>
      </c>
      <c r="AS614" s="10"/>
    </row>
    <row r="615" customFormat="false" ht="12.75" hidden="false" customHeight="true" outlineLevel="0" collapsed="false">
      <c r="A615" s="0" t="n">
        <v>613</v>
      </c>
      <c r="B615" s="36" t="n">
        <f aca="false">AM615</f>
        <v>7.25285268697326</v>
      </c>
      <c r="G615" s="10" t="n">
        <v>183.9</v>
      </c>
      <c r="H615" s="10" t="n">
        <f aca="false">AR615</f>
        <v>51.7249197604628</v>
      </c>
      <c r="AL615" s="0" t="n">
        <v>0.161141255769317</v>
      </c>
      <c r="AM615" s="0" t="n">
        <f aca="false">IF(AW$9=A615,AV$5+AV$9,AL615+AV$5)</f>
        <v>7.25285268697326</v>
      </c>
      <c r="AP615" s="10" t="n">
        <v>183.9</v>
      </c>
      <c r="AQ615" s="0" t="n">
        <v>3.42137746368112</v>
      </c>
      <c r="AR615" s="10" t="n">
        <f aca="false">AQ615+AV$13+AP615*AV$14</f>
        <v>51.7249197604628</v>
      </c>
      <c r="AS615" s="10"/>
    </row>
    <row r="616" customFormat="false" ht="12.75" hidden="false" customHeight="true" outlineLevel="0" collapsed="false">
      <c r="A616" s="0" t="n">
        <v>614</v>
      </c>
      <c r="B616" s="36" t="n">
        <f aca="false">AM616</f>
        <v>7.56498575661257</v>
      </c>
      <c r="G616" s="10" t="n">
        <v>184.2</v>
      </c>
      <c r="H616" s="10" t="n">
        <f aca="false">AR616</f>
        <v>43.3820167880447</v>
      </c>
      <c r="AL616" s="0" t="n">
        <v>0.473274325408629</v>
      </c>
      <c r="AM616" s="0" t="n">
        <f aca="false">IF(AW$9=A616,AV$5+AV$9,AL616+AV$5)</f>
        <v>7.56498575661257</v>
      </c>
      <c r="AP616" s="10" t="n">
        <v>184.2</v>
      </c>
      <c r="AQ616" s="0" t="n">
        <v>-4.98873781547924</v>
      </c>
      <c r="AR616" s="10" t="n">
        <f aca="false">AQ616+AV$13+AP616*AV$14</f>
        <v>43.3820167880447</v>
      </c>
      <c r="AS616" s="10"/>
    </row>
    <row r="617" customFormat="false" ht="12.75" hidden="false" customHeight="true" outlineLevel="0" collapsed="false">
      <c r="A617" s="0" t="n">
        <v>615</v>
      </c>
      <c r="B617" s="36" t="n">
        <f aca="false">AM617</f>
        <v>7.03565300834155</v>
      </c>
      <c r="G617" s="10" t="n">
        <v>184.5</v>
      </c>
      <c r="H617" s="10" t="n">
        <f aca="false">AR617</f>
        <v>60.4114245107747</v>
      </c>
      <c r="AL617" s="0" t="n">
        <v>-0.0560584228623952</v>
      </c>
      <c r="AM617" s="0" t="n">
        <f aca="false">IF(AW$9=A617,AV$5+AV$9,AL617+AV$5)</f>
        <v>7.03565300834155</v>
      </c>
      <c r="AP617" s="10" t="n">
        <v>184.5</v>
      </c>
      <c r="AQ617" s="0" t="n">
        <v>11.9734576005086</v>
      </c>
      <c r="AR617" s="10" t="n">
        <f aca="false">AQ617+AV$13+AP617*AV$14</f>
        <v>60.4114245107747</v>
      </c>
      <c r="AS617" s="10"/>
    </row>
    <row r="618" customFormat="false" ht="12.75" hidden="false" customHeight="true" outlineLevel="0" collapsed="false">
      <c r="A618" s="0" t="n">
        <v>616</v>
      </c>
      <c r="B618" s="36" t="n">
        <f aca="false">AM618</f>
        <v>6.97406313025499</v>
      </c>
      <c r="G618" s="10" t="n">
        <v>184.8</v>
      </c>
      <c r="H618" s="10" t="n">
        <f aca="false">AR618</f>
        <v>20.5558705685363</v>
      </c>
      <c r="AL618" s="0" t="n">
        <v>-0.117648300948955</v>
      </c>
      <c r="AM618" s="0" t="n">
        <f aca="false">IF(AW$9=A618,AV$5+AV$9,AL618+AV$5)</f>
        <v>6.97406313025499</v>
      </c>
      <c r="AP618" s="10" t="n">
        <v>184.8</v>
      </c>
      <c r="AQ618" s="0" t="n">
        <v>-27.9493086484721</v>
      </c>
      <c r="AR618" s="10" t="n">
        <f aca="false">AQ618+AV$13+AP618*AV$14</f>
        <v>20.5558705685363</v>
      </c>
      <c r="AS618" s="10"/>
    </row>
    <row r="619" customFormat="false" ht="12.75" hidden="false" customHeight="true" outlineLevel="0" collapsed="false">
      <c r="A619" s="0" t="n">
        <v>617</v>
      </c>
      <c r="B619" s="36" t="n">
        <f aca="false">AM619</f>
        <v>7.17475949440278</v>
      </c>
      <c r="G619" s="10" t="n">
        <v>185.1</v>
      </c>
      <c r="H619" s="10" t="n">
        <f aca="false">AR619</f>
        <v>50.2096641108761</v>
      </c>
      <c r="AL619" s="0" t="n">
        <v>0.083048063198838</v>
      </c>
      <c r="AM619" s="0" t="n">
        <f aca="false">IF(AW$9=A619,AV$5+AV$9,AL619+AV$5)</f>
        <v>7.17475949440278</v>
      </c>
      <c r="AP619" s="10" t="n">
        <v>185.1</v>
      </c>
      <c r="AQ619" s="0" t="n">
        <v>1.63727258712546</v>
      </c>
      <c r="AR619" s="10" t="n">
        <f aca="false">AQ619+AV$13+AP619*AV$14</f>
        <v>50.2096641108761</v>
      </c>
      <c r="AS619" s="10"/>
    </row>
    <row r="620" customFormat="false" ht="12.75" hidden="false" customHeight="true" outlineLevel="0" collapsed="false">
      <c r="A620" s="0" t="n">
        <v>618</v>
      </c>
      <c r="B620" s="36" t="n">
        <f aca="false">AM620</f>
        <v>6.27060568864579</v>
      </c>
      <c r="G620" s="10" t="n">
        <v>185.4</v>
      </c>
      <c r="H620" s="10" t="n">
        <f aca="false">AR620</f>
        <v>42.6390591466704</v>
      </c>
      <c r="AL620" s="0" t="n">
        <v>-0.821105742558156</v>
      </c>
      <c r="AM620" s="0" t="n">
        <f aca="false">IF(AW$9=A620,AV$5+AV$9,AL620+AV$5)</f>
        <v>6.27060568864579</v>
      </c>
      <c r="AP620" s="10" t="n">
        <v>185.4</v>
      </c>
      <c r="AQ620" s="0" t="n">
        <v>-6.00054468382245</v>
      </c>
      <c r="AR620" s="10" t="n">
        <f aca="false">AQ620+AV$13+AP620*AV$14</f>
        <v>42.6390591466704</v>
      </c>
      <c r="AS620" s="10"/>
    </row>
    <row r="621" customFormat="false" ht="12.75" hidden="false" customHeight="true" outlineLevel="0" collapsed="false">
      <c r="A621" s="0" t="n">
        <v>619</v>
      </c>
      <c r="B621" s="36" t="n">
        <f aca="false">AM621</f>
        <v>7.5696475921922</v>
      </c>
      <c r="G621" s="10" t="n">
        <v>185.7</v>
      </c>
      <c r="H621" s="10" t="n">
        <f aca="false">AR621</f>
        <v>45.3070073187174</v>
      </c>
      <c r="AL621" s="0" t="n">
        <v>0.477936160988258</v>
      </c>
      <c r="AM621" s="0" t="n">
        <f aca="false">IF(AW$9=A621,AV$5+AV$9,AL621+AV$5)</f>
        <v>7.5696475921922</v>
      </c>
      <c r="AP621" s="10" t="n">
        <v>185.7</v>
      </c>
      <c r="AQ621" s="0" t="n">
        <v>-3.39980881851764</v>
      </c>
      <c r="AR621" s="10" t="n">
        <f aca="false">AQ621+AV$13+AP621*AV$14</f>
        <v>45.3070073187174</v>
      </c>
      <c r="AS621" s="10"/>
    </row>
    <row r="622" customFormat="false" ht="12.75" hidden="false" customHeight="true" outlineLevel="0" collapsed="false">
      <c r="A622" s="0" t="n">
        <v>620</v>
      </c>
      <c r="B622" s="36" t="n">
        <f aca="false">AM622</f>
        <v>6.96001499833146</v>
      </c>
      <c r="G622" s="10" t="n">
        <v>186</v>
      </c>
      <c r="H622" s="10" t="n">
        <f aca="false">AR622</f>
        <v>37.8684191184573</v>
      </c>
      <c r="AL622" s="0" t="n">
        <v>-0.131696432872479</v>
      </c>
      <c r="AM622" s="0" t="n">
        <f aca="false">IF(AW$9=A622,AV$5+AV$9,AL622+AV$5)</f>
        <v>6.96001499833146</v>
      </c>
      <c r="AP622" s="10" t="n">
        <v>186</v>
      </c>
      <c r="AQ622" s="0" t="n">
        <v>-10.90560932552</v>
      </c>
      <c r="AR622" s="10" t="n">
        <f aca="false">AQ622+AV$13+AP622*AV$14</f>
        <v>37.8684191184573</v>
      </c>
      <c r="AS622" s="10"/>
    </row>
    <row r="623" customFormat="false" ht="12.75" hidden="false" customHeight="true" outlineLevel="0" collapsed="false">
      <c r="A623" s="0" t="n">
        <v>621</v>
      </c>
      <c r="B623" s="36" t="n">
        <f aca="false">AM623</f>
        <v>7.15263395641981</v>
      </c>
      <c r="G623" s="10" t="n">
        <v>186.3</v>
      </c>
      <c r="H623" s="10" t="n">
        <f aca="false">AR623</f>
        <v>74.2938597497258</v>
      </c>
      <c r="AL623" s="0" t="n">
        <v>0.0609225252158666</v>
      </c>
      <c r="AM623" s="0" t="n">
        <f aca="false">IF(AW$9=A623,AV$5+AV$9,AL623+AV$5)</f>
        <v>7.15263395641981</v>
      </c>
      <c r="AP623" s="10" t="n">
        <v>186.3</v>
      </c>
      <c r="AQ623" s="0" t="n">
        <v>25.4526189990063</v>
      </c>
      <c r="AR623" s="10" t="n">
        <f aca="false">AQ623+AV$13+AP623*AV$14</f>
        <v>74.2938597497258</v>
      </c>
      <c r="AS623" s="10"/>
    </row>
    <row r="624" customFormat="false" ht="12.75" hidden="false" customHeight="true" outlineLevel="0" collapsed="false">
      <c r="A624" s="0" t="n">
        <v>622</v>
      </c>
      <c r="B624" s="36" t="n">
        <f aca="false">AM624</f>
        <v>6.76712461969361</v>
      </c>
      <c r="G624" s="10" t="n">
        <v>186.6</v>
      </c>
      <c r="H624" s="10" t="n">
        <f aca="false">AR624</f>
        <v>66.2078049602911</v>
      </c>
      <c r="AL624" s="0" t="n">
        <v>-0.324586811510327</v>
      </c>
      <c r="AM624" s="0" t="n">
        <f aca="false">IF(AW$9=A624,AV$5+AV$9,AL624+AV$5)</f>
        <v>6.76712461969361</v>
      </c>
      <c r="AP624" s="10" t="n">
        <v>186.6</v>
      </c>
      <c r="AQ624" s="0" t="n">
        <v>17.2993519028294</v>
      </c>
      <c r="AR624" s="10" t="n">
        <f aca="false">AQ624+AV$13+AP624*AV$14</f>
        <v>66.2078049602911</v>
      </c>
      <c r="AS624" s="10"/>
    </row>
    <row r="625" customFormat="false" ht="12.75" hidden="false" customHeight="true" outlineLevel="0" collapsed="false">
      <c r="A625" s="0" t="n">
        <v>623</v>
      </c>
      <c r="B625" s="36" t="n">
        <f aca="false">AM625</f>
        <v>7.07393446636897</v>
      </c>
      <c r="G625" s="10" t="n">
        <v>186.9</v>
      </c>
      <c r="H625" s="10" t="n">
        <f aca="false">AR625</f>
        <v>50.9908231202297</v>
      </c>
      <c r="AL625" s="0" t="n">
        <v>-0.0177769648349733</v>
      </c>
      <c r="AM625" s="0" t="n">
        <f aca="false">IF(AW$9=A625,AV$5+AV$9,AL625+AV$5)</f>
        <v>7.07393446636897</v>
      </c>
      <c r="AP625" s="10" t="n">
        <v>186.9</v>
      </c>
      <c r="AQ625" s="0" t="n">
        <v>2.01515775602573</v>
      </c>
      <c r="AR625" s="10" t="n">
        <f aca="false">AQ625+AV$13+AP625*AV$14</f>
        <v>50.9908231202297</v>
      </c>
      <c r="AS625" s="10"/>
    </row>
    <row r="626" customFormat="false" ht="12.75" hidden="false" customHeight="true" outlineLevel="0" collapsed="false">
      <c r="A626" s="0" t="n">
        <v>624</v>
      </c>
      <c r="B626" s="36" t="n">
        <f aca="false">AM626</f>
        <v>6.84726979593401</v>
      </c>
      <c r="G626" s="10" t="n">
        <v>187.2</v>
      </c>
      <c r="H626" s="10" t="n">
        <f aca="false">AR626</f>
        <v>44.9602304405413</v>
      </c>
      <c r="AL626" s="0" t="n">
        <v>-0.24444163526993</v>
      </c>
      <c r="AM626" s="0" t="n">
        <f aca="false">IF(AW$9=A626,AV$5+AV$9,AL626+AV$5)</f>
        <v>6.84726979593401</v>
      </c>
      <c r="AP626" s="10" t="n">
        <v>187.2</v>
      </c>
      <c r="AQ626" s="0" t="n">
        <v>-4.08264723040488</v>
      </c>
      <c r="AR626" s="10" t="n">
        <f aca="false">AQ626+AV$13+AP626*AV$14</f>
        <v>44.9602304405413</v>
      </c>
      <c r="AS626" s="10"/>
    </row>
    <row r="627" customFormat="false" ht="12.75" hidden="false" customHeight="true" outlineLevel="0" collapsed="false">
      <c r="A627" s="0" t="n">
        <v>625</v>
      </c>
      <c r="B627" s="36" t="n">
        <f aca="false">AM627</f>
        <v>7.02107985196044</v>
      </c>
      <c r="G627" s="10" t="n">
        <v>187.5</v>
      </c>
      <c r="H627" s="10" t="n">
        <f aca="false">AR627</f>
        <v>53.6536849412802</v>
      </c>
      <c r="AL627" s="0" t="n">
        <v>-0.0706315792435047</v>
      </c>
      <c r="AM627" s="0" t="n">
        <f aca="false">IF(AW$9=A627,AV$5+AV$9,AL627+AV$5)</f>
        <v>7.02107985196044</v>
      </c>
      <c r="AP627" s="10" t="n">
        <v>187.5</v>
      </c>
      <c r="AQ627" s="0" t="n">
        <v>4.5435949635918</v>
      </c>
      <c r="AR627" s="10" t="n">
        <f aca="false">AQ627+AV$13+AP627*AV$14</f>
        <v>53.6536849412802</v>
      </c>
      <c r="AS627" s="10"/>
    </row>
    <row r="628" customFormat="false" ht="12.75" hidden="false" customHeight="true" outlineLevel="0" collapsed="false">
      <c r="A628" s="0" t="n">
        <v>626</v>
      </c>
      <c r="B628" s="36" t="n">
        <f aca="false">AM628</f>
        <v>7.28286605739426</v>
      </c>
      <c r="G628" s="10" t="n">
        <v>187.8</v>
      </c>
      <c r="H628" s="10" t="n">
        <f aca="false">AR628</f>
        <v>48.0122015552236</v>
      </c>
      <c r="AL628" s="0" t="n">
        <v>0.191154626190318</v>
      </c>
      <c r="AM628" s="0" t="n">
        <f aca="false">IF(AW$9=A628,AV$5+AV$9,AL628+AV$5)</f>
        <v>7.28286605739426</v>
      </c>
      <c r="AP628" s="10" t="n">
        <v>187.8</v>
      </c>
      <c r="AQ628" s="0" t="n">
        <v>-1.16510072920702</v>
      </c>
      <c r="AR628" s="10" t="n">
        <f aca="false">AQ628+AV$13+AP628*AV$14</f>
        <v>48.0122015552236</v>
      </c>
      <c r="AS628" s="10"/>
    </row>
    <row r="629" customFormat="false" ht="12.75" hidden="false" customHeight="true" outlineLevel="0" collapsed="false">
      <c r="A629" s="0" t="n">
        <v>627</v>
      </c>
      <c r="B629" s="36" t="n">
        <f aca="false">AM629</f>
        <v>7.25811635689159</v>
      </c>
      <c r="G629" s="10" t="n">
        <v>188.1</v>
      </c>
      <c r="H629" s="10" t="n">
        <f aca="false">AR629</f>
        <v>67.9587857124324</v>
      </c>
      <c r="AL629" s="0" t="n">
        <v>0.166404925687644</v>
      </c>
      <c r="AM629" s="0" t="n">
        <f aca="false">IF(AW$9=A629,AV$5+AV$9,AL629+AV$5)</f>
        <v>7.25811635689159</v>
      </c>
      <c r="AP629" s="10" t="n">
        <v>188.1</v>
      </c>
      <c r="AQ629" s="0" t="n">
        <v>18.7142711212595</v>
      </c>
      <c r="AR629" s="10" t="n">
        <f aca="false">AQ629+AV$13+AP629*AV$14</f>
        <v>67.9587857124324</v>
      </c>
      <c r="AS629" s="10"/>
    </row>
    <row r="630" customFormat="false" ht="12.75" hidden="false" customHeight="true" outlineLevel="0" collapsed="false">
      <c r="A630" s="0" t="n">
        <v>628</v>
      </c>
      <c r="B630" s="36" t="n">
        <f aca="false">AM630</f>
        <v>6.59910313576637</v>
      </c>
      <c r="G630" s="10" t="n">
        <v>188.4</v>
      </c>
      <c r="H630" s="10" t="n">
        <f aca="false">AR630</f>
        <v>40.9860997065123</v>
      </c>
      <c r="AL630" s="0" t="n">
        <v>-0.492608295437574</v>
      </c>
      <c r="AM630" s="0" t="n">
        <f aca="false">IF(AW$9=A630,AV$5+AV$9,AL630+AV$5)</f>
        <v>6.59910313576637</v>
      </c>
      <c r="AP630" s="10" t="n">
        <v>188.4</v>
      </c>
      <c r="AQ630" s="0" t="n">
        <v>-8.32562719140282</v>
      </c>
      <c r="AR630" s="10" t="n">
        <f aca="false">AQ630+AV$13+AP630*AV$14</f>
        <v>40.9860997065123</v>
      </c>
      <c r="AS630" s="10"/>
    </row>
    <row r="631" customFormat="false" ht="12.75" hidden="false" customHeight="true" outlineLevel="0" collapsed="false">
      <c r="A631" s="0" t="n">
        <v>629</v>
      </c>
      <c r="B631" s="36" t="n">
        <f aca="false">AM631</f>
        <v>7.86098111725168</v>
      </c>
      <c r="G631" s="10" t="n">
        <v>188.7</v>
      </c>
      <c r="H631" s="10" t="n">
        <f aca="false">AR631</f>
        <v>55.7146220881302</v>
      </c>
      <c r="AL631" s="0" t="n">
        <v>0.769269686047738</v>
      </c>
      <c r="AM631" s="0" t="n">
        <f aca="false">IF(AW$9=A631,AV$5+AV$9,AL631+AV$5)</f>
        <v>7.86098111725168</v>
      </c>
      <c r="AP631" s="10" t="n">
        <v>188.7</v>
      </c>
      <c r="AQ631" s="0" t="n">
        <v>6.33568288347291</v>
      </c>
      <c r="AR631" s="10" t="n">
        <f aca="false">AQ631+AV$13+AP631*AV$14</f>
        <v>55.7146220881302</v>
      </c>
      <c r="AS631" s="10"/>
    </row>
    <row r="632" customFormat="false" ht="12.75" hidden="false" customHeight="true" outlineLevel="0" collapsed="false">
      <c r="A632" s="0" t="n">
        <v>630</v>
      </c>
      <c r="B632" s="36" t="n">
        <f aca="false">AM632</f>
        <v>6.62636940454247</v>
      </c>
      <c r="G632" s="10" t="n">
        <v>189</v>
      </c>
      <c r="H632" s="10" t="n">
        <f aca="false">AR632</f>
        <v>58.028746980271</v>
      </c>
      <c r="AL632" s="0" t="n">
        <v>-0.465342026661473</v>
      </c>
      <c r="AM632" s="0" t="n">
        <f aca="false">IF(AW$9=A632,AV$5+AV$9,AL632+AV$5)</f>
        <v>6.62636940454247</v>
      </c>
      <c r="AP632" s="10" t="n">
        <v>189</v>
      </c>
      <c r="AQ632" s="0" t="n">
        <v>8.58259546887147</v>
      </c>
      <c r="AR632" s="10" t="n">
        <f aca="false">AQ632+AV$13+AP632*AV$14</f>
        <v>58.028746980271</v>
      </c>
      <c r="AS632" s="10"/>
    </row>
    <row r="633" customFormat="false" ht="12.75" hidden="false" customHeight="true" outlineLevel="0" collapsed="false">
      <c r="A633" s="0" t="n">
        <v>631</v>
      </c>
      <c r="B633" s="36" t="n">
        <f aca="false">AM633</f>
        <v>6.96897517877124</v>
      </c>
      <c r="G633" s="10" t="n">
        <v>189.3</v>
      </c>
      <c r="H633" s="10" t="n">
        <f aca="false">AR633</f>
        <v>41.8499617342482</v>
      </c>
      <c r="AL633" s="0" t="n">
        <v>-0.122736252432697</v>
      </c>
      <c r="AM633" s="0" t="n">
        <f aca="false">IF(AW$9=A633,AV$5+AV$9,AL633+AV$5)</f>
        <v>6.96897517877124</v>
      </c>
      <c r="AP633" s="10" t="n">
        <v>189.3</v>
      </c>
      <c r="AQ633" s="0" t="n">
        <v>-7.66340208389355</v>
      </c>
      <c r="AR633" s="10" t="n">
        <f aca="false">AQ633+AV$13+AP633*AV$14</f>
        <v>41.8499617342482</v>
      </c>
      <c r="AS633" s="10"/>
    </row>
    <row r="634" customFormat="false" ht="12.75" hidden="false" customHeight="true" outlineLevel="0" collapsed="false">
      <c r="A634" s="0" t="n">
        <v>632</v>
      </c>
      <c r="B634" s="36" t="n">
        <f aca="false">AM634</f>
        <v>7.29649801101825</v>
      </c>
      <c r="G634" s="10" t="n">
        <v>189.6</v>
      </c>
      <c r="H634" s="10" t="n">
        <f aca="false">AR634</f>
        <v>33.2030288087721</v>
      </c>
      <c r="AL634" s="0" t="n">
        <v>0.204786579814306</v>
      </c>
      <c r="AM634" s="0" t="n">
        <f aca="false">IF(AW$9=A634,AV$5+AV$9,AL634+AV$5)</f>
        <v>7.29649801101825</v>
      </c>
      <c r="AP634" s="10" t="n">
        <v>189.6</v>
      </c>
      <c r="AQ634" s="0" t="n">
        <v>-16.3775473161119</v>
      </c>
      <c r="AR634" s="10" t="n">
        <f aca="false">AQ634+AV$13+AP634*AV$14</f>
        <v>33.2030288087721</v>
      </c>
      <c r="AS634" s="10"/>
    </row>
    <row r="635" customFormat="false" ht="12.75" hidden="false" customHeight="true" outlineLevel="0" collapsed="false">
      <c r="A635" s="0" t="n">
        <v>633</v>
      </c>
      <c r="B635" s="36" t="n">
        <f aca="false">AM635</f>
        <v>7.32490075694461</v>
      </c>
      <c r="G635" s="10" t="n">
        <v>189.9</v>
      </c>
      <c r="H635" s="10" t="n">
        <f aca="false">AR635</f>
        <v>54.8435929528388</v>
      </c>
      <c r="AL635" s="0" t="n">
        <v>0.233189325740665</v>
      </c>
      <c r="AM635" s="0" t="n">
        <f aca="false">IF(AW$9=A635,AV$5+AV$9,AL635+AV$5)</f>
        <v>7.32490075694461</v>
      </c>
      <c r="AP635" s="10" t="n">
        <v>189.9</v>
      </c>
      <c r="AQ635" s="0" t="n">
        <v>5.19580452121261</v>
      </c>
      <c r="AR635" s="10" t="n">
        <f aca="false">AQ635+AV$13+AP635*AV$14</f>
        <v>54.8435929528388</v>
      </c>
      <c r="AS635" s="10"/>
    </row>
    <row r="636" customFormat="false" ht="12.75" hidden="false" customHeight="true" outlineLevel="0" collapsed="false">
      <c r="A636" s="0" t="n">
        <v>634</v>
      </c>
      <c r="B636" s="36" t="n">
        <f aca="false">AM636</f>
        <v>6.96548011639999</v>
      </c>
      <c r="G636" s="10" t="n">
        <v>190.2</v>
      </c>
      <c r="H636" s="10" t="n">
        <f aca="false">AR636</f>
        <v>47.3276815653993</v>
      </c>
      <c r="AL636" s="0" t="n">
        <v>-0.126231314803951</v>
      </c>
      <c r="AM636" s="0" t="n">
        <f aca="false">IF(AW$9=A636,AV$5+AV$9,AL636+AV$5)</f>
        <v>6.96548011639999</v>
      </c>
      <c r="AP636" s="10" t="n">
        <v>190.2</v>
      </c>
      <c r="AQ636" s="0" t="n">
        <v>-2.38731917296918</v>
      </c>
      <c r="AR636" s="10" t="n">
        <f aca="false">AQ636+AV$13+AP636*AV$14</f>
        <v>47.3276815653993</v>
      </c>
      <c r="AS636" s="10"/>
    </row>
    <row r="637" customFormat="false" ht="12.75" hidden="false" customHeight="true" outlineLevel="0" collapsed="false">
      <c r="A637" s="0" t="n">
        <v>635</v>
      </c>
      <c r="B637" s="36" t="n">
        <f aca="false">AM637</f>
        <v>6.74991664963676</v>
      </c>
      <c r="G637" s="10" t="n">
        <v>190.5</v>
      </c>
      <c r="H637" s="10" t="n">
        <f aca="false">AR637</f>
        <v>50.4813396230706</v>
      </c>
      <c r="AL637" s="0" t="n">
        <v>-0.341794781567183</v>
      </c>
      <c r="AM637" s="0" t="n">
        <f aca="false">IF(AW$9=A637,AV$5+AV$9,AL637+AV$5)</f>
        <v>6.74991664963676</v>
      </c>
      <c r="AP637" s="10" t="n">
        <v>190.5</v>
      </c>
      <c r="AQ637" s="0" t="n">
        <v>0.699126577959925</v>
      </c>
      <c r="AR637" s="10" t="n">
        <f aca="false">AQ637+AV$13+AP637*AV$14</f>
        <v>50.4813396230706</v>
      </c>
      <c r="AS637" s="10"/>
    </row>
    <row r="638" customFormat="false" ht="12.75" hidden="false" customHeight="true" outlineLevel="0" collapsed="false">
      <c r="A638" s="0" t="n">
        <v>636</v>
      </c>
      <c r="B638" s="36" t="n">
        <f aca="false">AM638</f>
        <v>7.20013769968812</v>
      </c>
      <c r="G638" s="10" t="n">
        <v>190.8</v>
      </c>
      <c r="H638" s="10" t="n">
        <f aca="false">AR638</f>
        <v>80.1930394747595</v>
      </c>
      <c r="AL638" s="0" t="n">
        <v>0.10842626848418</v>
      </c>
      <c r="AM638" s="0" t="n">
        <f aca="false">IF(AW$9=A638,AV$5+AV$9,AL638+AV$5)</f>
        <v>7.20013769968812</v>
      </c>
      <c r="AP638" s="10" t="n">
        <v>190.8</v>
      </c>
      <c r="AQ638" s="0" t="n">
        <v>30.3436141229066</v>
      </c>
      <c r="AR638" s="10" t="n">
        <f aca="false">AQ638+AV$13+AP638*AV$14</f>
        <v>80.1930394747595</v>
      </c>
      <c r="AS638" s="10"/>
    </row>
    <row r="639" customFormat="false" ht="12.75" hidden="false" customHeight="true" outlineLevel="0" collapsed="false">
      <c r="A639" s="0" t="n">
        <v>637</v>
      </c>
      <c r="B639" s="36" t="n">
        <f aca="false">AM639</f>
        <v>6.90314509968154</v>
      </c>
      <c r="G639" s="10" t="n">
        <v>191.1</v>
      </c>
      <c r="H639" s="10" t="n">
        <f aca="false">AR639</f>
        <v>56.8695422779914</v>
      </c>
      <c r="AL639" s="0" t="n">
        <v>-0.188566331522403</v>
      </c>
      <c r="AM639" s="0" t="n">
        <f aca="false">IF(AW$9=A639,AV$5+AV$9,AL639+AV$5)</f>
        <v>6.90314509968154</v>
      </c>
      <c r="AP639" s="10" t="n">
        <v>191.1</v>
      </c>
      <c r="AQ639" s="0" t="n">
        <v>6.95290461939629</v>
      </c>
      <c r="AR639" s="10" t="n">
        <f aca="false">AQ639+AV$13+AP639*AV$14</f>
        <v>56.8695422779914</v>
      </c>
      <c r="AS639" s="10"/>
    </row>
    <row r="640" customFormat="false" ht="12.75" hidden="false" customHeight="true" outlineLevel="0" collapsed="false">
      <c r="A640" s="0" t="n">
        <v>638</v>
      </c>
      <c r="B640" s="36" t="n">
        <f aca="false">AM640</f>
        <v>6.75834161866933</v>
      </c>
      <c r="G640" s="10" t="n">
        <v>191.4</v>
      </c>
      <c r="H640" s="10" t="n">
        <f aca="false">AR640</f>
        <v>58.4576657740473</v>
      </c>
      <c r="AL640" s="0" t="n">
        <v>-0.33336981253461</v>
      </c>
      <c r="AM640" s="0" t="n">
        <f aca="false">IF(AW$9=A640,AV$5+AV$9,AL640+AV$5)</f>
        <v>6.75834161866933</v>
      </c>
      <c r="AP640" s="10" t="n">
        <v>191.4</v>
      </c>
      <c r="AQ640" s="0" t="n">
        <v>8.47381580870993</v>
      </c>
      <c r="AR640" s="10" t="n">
        <f aca="false">AQ640+AV$13+AP640*AV$14</f>
        <v>58.4576657740473</v>
      </c>
      <c r="AS640" s="10"/>
    </row>
    <row r="641" customFormat="false" ht="12.75" hidden="false" customHeight="true" outlineLevel="0" collapsed="false">
      <c r="A641" s="0" t="n">
        <v>639</v>
      </c>
      <c r="B641" s="36" t="n">
        <f aca="false">AM641</f>
        <v>7.34349556561608</v>
      </c>
      <c r="G641" s="10" t="n">
        <v>191.7</v>
      </c>
      <c r="H641" s="10" t="n">
        <f aca="false">AR641</f>
        <v>44.8148211053935</v>
      </c>
      <c r="AL641" s="0" t="n">
        <v>0.251784134412137</v>
      </c>
      <c r="AM641" s="0" t="n">
        <f aca="false">IF(AW$9=A641,AV$5+AV$9,AL641+AV$5)</f>
        <v>7.34349556561608</v>
      </c>
      <c r="AP641" s="10" t="n">
        <v>191.7</v>
      </c>
      <c r="AQ641" s="0" t="n">
        <v>-5.23624116668604</v>
      </c>
      <c r="AR641" s="10" t="n">
        <f aca="false">AQ641+AV$13+AP641*AV$14</f>
        <v>44.8148211053935</v>
      </c>
      <c r="AS641" s="10"/>
    </row>
    <row r="642" customFormat="false" ht="12.75" hidden="false" customHeight="true" outlineLevel="0" collapsed="false">
      <c r="A642" s="0" t="n">
        <v>640</v>
      </c>
      <c r="B642" s="36" t="n">
        <f aca="false">AM642</f>
        <v>6.79548152423675</v>
      </c>
      <c r="G642" s="10" t="n">
        <v>192</v>
      </c>
      <c r="H642" s="10" t="n">
        <f aca="false">AR642</f>
        <v>29.0248519847591</v>
      </c>
      <c r="AL642" s="0" t="n">
        <v>-0.296229906967196</v>
      </c>
      <c r="AM642" s="0" t="n">
        <f aca="false">IF(AW$9=A642,AV$5+AV$9,AL642+AV$5)</f>
        <v>6.79548152423675</v>
      </c>
      <c r="AP642" s="10" t="n">
        <v>192</v>
      </c>
      <c r="AQ642" s="0" t="n">
        <v>-21.0934225940627</v>
      </c>
      <c r="AR642" s="10" t="n">
        <f aca="false">AQ642+AV$13+AP642*AV$14</f>
        <v>29.0248519847591</v>
      </c>
      <c r="AS642" s="10"/>
    </row>
    <row r="643" customFormat="false" ht="12.75" hidden="false" customHeight="true" outlineLevel="0" collapsed="false">
      <c r="A643" s="0" t="n">
        <v>641</v>
      </c>
      <c r="B643" s="36" t="n">
        <f aca="false">AM643</f>
        <v>7.85416176179056</v>
      </c>
      <c r="G643" s="10" t="n">
        <v>192.3</v>
      </c>
      <c r="H643" s="10" t="n">
        <f aca="false">AR643</f>
        <v>47.784865834865</v>
      </c>
      <c r="AL643" s="0" t="n">
        <v>0.76245033058662</v>
      </c>
      <c r="AM643" s="0" t="n">
        <f aca="false">IF(AW$9=A643,AV$5+AV$9,AL643+AV$5)</f>
        <v>7.85416176179056</v>
      </c>
      <c r="AP643" s="10" t="n">
        <v>192.3</v>
      </c>
      <c r="AQ643" s="0" t="n">
        <v>-2.40062105069899</v>
      </c>
      <c r="AR643" s="10" t="n">
        <f aca="false">AQ643+AV$13+AP643*AV$14</f>
        <v>47.784865834865</v>
      </c>
      <c r="AS643" s="10"/>
    </row>
    <row r="644" customFormat="false" ht="12.75" hidden="false" customHeight="true" outlineLevel="0" collapsed="false">
      <c r="A644" s="0" t="n">
        <v>642</v>
      </c>
      <c r="B644" s="36" t="n">
        <f aca="false">AM644</f>
        <v>6.64737845495009</v>
      </c>
      <c r="G644" s="10" t="n">
        <v>192.6</v>
      </c>
      <c r="H644" s="10" t="n">
        <f aca="false">AR644</f>
        <v>57.727525063271</v>
      </c>
      <c r="AL644" s="0" t="n">
        <v>-0.444332976253854</v>
      </c>
      <c r="AM644" s="0" t="n">
        <f aca="false">IF(AW$9=A644,AV$5+AV$9,AL644+AV$5)</f>
        <v>6.64737845495009</v>
      </c>
      <c r="AP644" s="10" t="n">
        <v>192.6</v>
      </c>
      <c r="AQ644" s="0" t="n">
        <v>7.47482587096471</v>
      </c>
      <c r="AR644" s="10" t="n">
        <f aca="false">AQ644+AV$13+AP644*AV$14</f>
        <v>57.727525063271</v>
      </c>
      <c r="AS644" s="10"/>
    </row>
    <row r="645" customFormat="false" ht="12.75" hidden="false" customHeight="true" outlineLevel="0" collapsed="false">
      <c r="A645" s="0" t="n">
        <v>643</v>
      </c>
      <c r="B645" s="36" t="n">
        <f aca="false">AM645</f>
        <v>7.26426759752918</v>
      </c>
      <c r="G645" s="10" t="n">
        <v>192.9</v>
      </c>
      <c r="H645" s="10" t="n">
        <f aca="false">AR645</f>
        <v>46.6262173141645</v>
      </c>
      <c r="AL645" s="0" t="n">
        <v>0.172556166325232</v>
      </c>
      <c r="AM645" s="0" t="n">
        <f aca="false">IF(AW$9=A645,AV$5+AV$9,AL645+AV$5)</f>
        <v>7.26426759752918</v>
      </c>
      <c r="AP645" s="10" t="n">
        <v>192.9</v>
      </c>
      <c r="AQ645" s="0" t="n">
        <v>-3.69369418488398</v>
      </c>
      <c r="AR645" s="10" t="n">
        <f aca="false">AQ645+AV$13+AP645*AV$14</f>
        <v>46.6262173141645</v>
      </c>
      <c r="AS645" s="10"/>
    </row>
    <row r="646" customFormat="false" ht="12.75" hidden="false" customHeight="true" outlineLevel="0" collapsed="false">
      <c r="A646" s="0" t="n">
        <v>644</v>
      </c>
      <c r="B646" s="36" t="n">
        <f aca="false">AM646</f>
        <v>6.45362198241429</v>
      </c>
      <c r="G646" s="10" t="n">
        <v>193.2</v>
      </c>
      <c r="H646" s="10" t="n">
        <f aca="false">AR646</f>
        <v>53.4490188598947</v>
      </c>
      <c r="AL646" s="0" t="n">
        <v>-0.638089448789655</v>
      </c>
      <c r="AM646" s="0" t="n">
        <f aca="false">IF(AW$9=A646,AV$5+AV$9,AL646+AV$5)</f>
        <v>6.45362198241429</v>
      </c>
      <c r="AP646" s="10" t="n">
        <v>193.2</v>
      </c>
      <c r="AQ646" s="0" t="n">
        <v>3.06189505410402</v>
      </c>
      <c r="AR646" s="10" t="n">
        <f aca="false">AQ646+AV$13+AP646*AV$14</f>
        <v>53.4490188598947</v>
      </c>
      <c r="AS646" s="10"/>
    </row>
    <row r="647" customFormat="false" ht="12.75" hidden="false" customHeight="true" outlineLevel="0" collapsed="false">
      <c r="A647" s="0" t="n">
        <v>645</v>
      </c>
      <c r="B647" s="36" t="n">
        <f aca="false">AM647</f>
        <v>6.7117481503304</v>
      </c>
      <c r="G647" s="10" t="n">
        <v>193.5</v>
      </c>
      <c r="H647" s="10" t="n">
        <f aca="false">AR647</f>
        <v>48.578623748995</v>
      </c>
      <c r="AL647" s="0" t="n">
        <v>-0.379963280873542</v>
      </c>
      <c r="AM647" s="0" t="n">
        <f aca="false">IF(AW$9=A647,AV$5+AV$9,AL647+AV$5)</f>
        <v>6.7117481503304</v>
      </c>
      <c r="AP647" s="10" t="n">
        <v>193.5</v>
      </c>
      <c r="AQ647" s="0" t="n">
        <v>-1.87571236353791</v>
      </c>
      <c r="AR647" s="10" t="n">
        <f aca="false">AQ647+AV$13+AP647*AV$14</f>
        <v>48.578623748995</v>
      </c>
      <c r="AS647" s="10"/>
    </row>
    <row r="648" customFormat="false" ht="12.75" hidden="false" customHeight="true" outlineLevel="0" collapsed="false">
      <c r="A648" s="0" t="n">
        <v>646</v>
      </c>
      <c r="B648" s="36" t="n">
        <f aca="false">AM648</f>
        <v>6.69589623979192</v>
      </c>
      <c r="G648" s="10" t="n">
        <v>193.8</v>
      </c>
      <c r="H648" s="10" t="n">
        <f aca="false">AR648</f>
        <v>41.7513692680133</v>
      </c>
      <c r="AL648" s="0" t="n">
        <v>-0.395815191412026</v>
      </c>
      <c r="AM648" s="0" t="n">
        <f aca="false">IF(AW$9=A648,AV$5+AV$9,AL648+AV$5)</f>
        <v>6.69589623979192</v>
      </c>
      <c r="AP648" s="10" t="n">
        <v>193.8</v>
      </c>
      <c r="AQ648" s="0" t="n">
        <v>-8.77017915126189</v>
      </c>
      <c r="AR648" s="10" t="n">
        <f aca="false">AQ648+AV$13+AP648*AV$14</f>
        <v>41.7513692680133</v>
      </c>
      <c r="AS648" s="10"/>
    </row>
    <row r="649" customFormat="false" ht="12.75" hidden="false" customHeight="true" outlineLevel="0" collapsed="false">
      <c r="A649" s="0" t="n">
        <v>647</v>
      </c>
      <c r="B649" s="36" t="n">
        <f aca="false">AM649</f>
        <v>7.81697162050748</v>
      </c>
      <c r="G649" s="10" t="n">
        <v>194.1</v>
      </c>
      <c r="H649" s="10" t="n">
        <f aca="false">AR649</f>
        <v>53.9070984233573</v>
      </c>
      <c r="AL649" s="0" t="n">
        <v>0.725260189303537</v>
      </c>
      <c r="AM649" s="0" t="n">
        <f aca="false">IF(AW$9=A649,AV$5+AV$9,AL649+AV$5)</f>
        <v>7.81697162050748</v>
      </c>
      <c r="AP649" s="10" t="n">
        <v>194.1</v>
      </c>
      <c r="AQ649" s="0" t="n">
        <v>3.31833769733993</v>
      </c>
      <c r="AR649" s="10" t="n">
        <f aca="false">AQ649+AV$13+AP649*AV$14</f>
        <v>53.9070984233573</v>
      </c>
      <c r="AS649" s="10"/>
    </row>
    <row r="650" customFormat="false" ht="12.75" hidden="false" customHeight="true" outlineLevel="0" collapsed="false">
      <c r="A650" s="0" t="n">
        <v>648</v>
      </c>
      <c r="B650" s="36" t="n">
        <f aca="false">AM650</f>
        <v>6.8167527286096</v>
      </c>
      <c r="G650" s="10" t="n">
        <v>194.4</v>
      </c>
      <c r="H650" s="10" t="n">
        <f aca="false">AR650</f>
        <v>52.9461713945489</v>
      </c>
      <c r="AL650" s="0" t="n">
        <v>-0.274958702594343</v>
      </c>
      <c r="AM650" s="0" t="n">
        <f aca="false">IF(AW$9=A650,AV$5+AV$9,AL650+AV$5)</f>
        <v>6.8167527286096</v>
      </c>
      <c r="AP650" s="10" t="n">
        <v>194.4</v>
      </c>
      <c r="AQ650" s="0" t="n">
        <v>2.29019836178927</v>
      </c>
      <c r="AR650" s="10" t="n">
        <f aca="false">AQ650+AV$13+AP650*AV$14</f>
        <v>52.9461713945489</v>
      </c>
      <c r="AS650" s="10"/>
    </row>
    <row r="651" customFormat="false" ht="12.75" hidden="false" customHeight="true" outlineLevel="0" collapsed="false">
      <c r="A651" s="0" t="n">
        <v>649</v>
      </c>
      <c r="B651" s="36" t="n">
        <f aca="false">AM651</f>
        <v>7.35879139442284</v>
      </c>
      <c r="G651" s="10" t="n">
        <v>194.7</v>
      </c>
      <c r="H651" s="10" t="n">
        <f aca="false">AR651</f>
        <v>62.323343381309</v>
      </c>
      <c r="AL651" s="0" t="n">
        <v>0.267079963218895</v>
      </c>
      <c r="AM651" s="0" t="n">
        <f aca="false">IF(AW$9=A651,AV$5+AV$9,AL651+AV$5)</f>
        <v>7.35879139442284</v>
      </c>
      <c r="AP651" s="10" t="n">
        <v>194.7</v>
      </c>
      <c r="AQ651" s="0" t="n">
        <v>11.6001580418072</v>
      </c>
      <c r="AR651" s="10" t="n">
        <f aca="false">AQ651+AV$13+AP651*AV$14</f>
        <v>62.323343381309</v>
      </c>
      <c r="AS651" s="10"/>
    </row>
    <row r="652" customFormat="false" ht="12.75" hidden="false" customHeight="true" outlineLevel="0" collapsed="false">
      <c r="A652" s="0" t="n">
        <v>650</v>
      </c>
      <c r="B652" s="36" t="n">
        <f aca="false">AM652</f>
        <v>7.27805990608584</v>
      </c>
      <c r="G652" s="10" t="n">
        <v>195</v>
      </c>
      <c r="H652" s="10" t="n">
        <f aca="false">AR652</f>
        <v>58.2643086313692</v>
      </c>
      <c r="AL652" s="0" t="n">
        <v>0.186348474881899</v>
      </c>
      <c r="AM652" s="0" t="n">
        <f aca="false">IF(AW$9=A652,AV$5+AV$9,AL652+AV$5)</f>
        <v>7.27805990608584</v>
      </c>
      <c r="AP652" s="10" t="n">
        <v>195</v>
      </c>
      <c r="AQ652" s="0" t="n">
        <v>7.47391098512508</v>
      </c>
      <c r="AR652" s="10" t="n">
        <f aca="false">AQ652+AV$13+AP652*AV$14</f>
        <v>58.2643086313692</v>
      </c>
      <c r="AS652" s="10"/>
    </row>
    <row r="653" customFormat="false" ht="12.75" hidden="false" customHeight="true" outlineLevel="0" collapsed="false">
      <c r="A653" s="0" t="n">
        <v>651</v>
      </c>
      <c r="B653" s="36" t="n">
        <f aca="false">AM653</f>
        <v>7.11386208820933</v>
      </c>
      <c r="G653" s="10" t="n">
        <v>195.3</v>
      </c>
      <c r="H653" s="10" t="n">
        <f aca="false">AR653</f>
        <v>64.0828825362461</v>
      </c>
      <c r="AL653" s="0" t="n">
        <v>0.0221506570053857</v>
      </c>
      <c r="AM653" s="0" t="n">
        <f aca="false">IF(AW$9=A653,AV$5+AV$9,AL653+AV$5)</f>
        <v>7.11386208820933</v>
      </c>
      <c r="AP653" s="10" t="n">
        <v>195.3</v>
      </c>
      <c r="AQ653" s="0" t="n">
        <v>13.2252725832598</v>
      </c>
      <c r="AR653" s="10" t="n">
        <f aca="false">AQ653+AV$13+AP653*AV$14</f>
        <v>64.0828825362461</v>
      </c>
      <c r="AS653" s="10"/>
    </row>
    <row r="654" customFormat="false" ht="12.75" hidden="false" customHeight="true" outlineLevel="0" collapsed="false">
      <c r="A654" s="0" t="n">
        <v>652</v>
      </c>
      <c r="B654" s="36" t="n">
        <f aca="false">AM654</f>
        <v>7.0051263040988</v>
      </c>
      <c r="G654" s="10" t="n">
        <v>195.6</v>
      </c>
      <c r="H654" s="10" t="n">
        <f aca="false">AR654</f>
        <v>42.8742982833639</v>
      </c>
      <c r="AL654" s="0" t="n">
        <v>-0.0865851271051399</v>
      </c>
      <c r="AM654" s="0" t="n">
        <f aca="false">IF(AW$9=A654,AV$5+AV$9,AL654+AV$5)</f>
        <v>7.0051263040988</v>
      </c>
      <c r="AP654" s="10" t="n">
        <v>195.6</v>
      </c>
      <c r="AQ654" s="0" t="n">
        <v>-8.05052397636461</v>
      </c>
      <c r="AR654" s="10" t="n">
        <f aca="false">AQ654+AV$13+AP654*AV$14</f>
        <v>42.8742982833639</v>
      </c>
      <c r="AS654" s="10"/>
    </row>
    <row r="655" customFormat="false" ht="12.75" hidden="false" customHeight="true" outlineLevel="0" collapsed="false">
      <c r="A655" s="0" t="n">
        <v>653</v>
      </c>
      <c r="B655" s="36" t="n">
        <f aca="false">AM655</f>
        <v>7.22905516170723</v>
      </c>
      <c r="G655" s="10" t="n">
        <v>195.9</v>
      </c>
      <c r="H655" s="10" t="n">
        <f aca="false">AR655</f>
        <v>62.5755450719312</v>
      </c>
      <c r="AL655" s="0" t="n">
        <v>0.137343730503286</v>
      </c>
      <c r="AM655" s="0" t="n">
        <f aca="false">IF(AW$9=A655,AV$5+AV$9,AL655+AV$5)</f>
        <v>7.22905516170723</v>
      </c>
      <c r="AP655" s="10" t="n">
        <v>195.9</v>
      </c>
      <c r="AQ655" s="0" t="n">
        <v>11.5835105054604</v>
      </c>
      <c r="AR655" s="10" t="n">
        <f aca="false">AQ655+AV$13+AP655*AV$14</f>
        <v>62.5755450719312</v>
      </c>
      <c r="AS655" s="10"/>
    </row>
    <row r="656" customFormat="false" ht="12.75" hidden="false" customHeight="true" outlineLevel="0" collapsed="false">
      <c r="A656" s="0" t="n">
        <v>654</v>
      </c>
      <c r="B656" s="36" t="n">
        <f aca="false">AM656</f>
        <v>6.97333481975244</v>
      </c>
      <c r="G656" s="10" t="n">
        <v>196.2</v>
      </c>
      <c r="H656" s="10" t="n">
        <f aca="false">AR656</f>
        <v>45.9951762536819</v>
      </c>
      <c r="AL656" s="0" t="n">
        <v>-0.118376611451504</v>
      </c>
      <c r="AM656" s="0" t="n">
        <f aca="false">IF(AW$9=A656,AV$5+AV$9,AL656+AV$5)</f>
        <v>6.97333481975244</v>
      </c>
      <c r="AP656" s="10" t="n">
        <v>196.2</v>
      </c>
      <c r="AQ656" s="0" t="n">
        <v>-5.06407061953103</v>
      </c>
      <c r="AR656" s="10" t="n">
        <f aca="false">AQ656+AV$13+AP656*AV$14</f>
        <v>45.9951762536819</v>
      </c>
      <c r="AS656" s="10"/>
    </row>
    <row r="657" customFormat="false" ht="12.75" hidden="false" customHeight="true" outlineLevel="0" collapsed="false">
      <c r="A657" s="0" t="n">
        <v>655</v>
      </c>
      <c r="B657" s="36" t="n">
        <f aca="false">AM657</f>
        <v>7.60640288523575</v>
      </c>
      <c r="G657" s="10" t="n">
        <v>196.5</v>
      </c>
      <c r="H657" s="10" t="n">
        <f aca="false">AR657</f>
        <v>54.9266418896231</v>
      </c>
      <c r="AL657" s="0" t="n">
        <v>0.514691454031807</v>
      </c>
      <c r="AM657" s="0" t="n">
        <f aca="false">IF(AW$9=A657,AV$5+AV$9,AL657+AV$5)</f>
        <v>7.60640288523575</v>
      </c>
      <c r="AP657" s="10" t="n">
        <v>196.5</v>
      </c>
      <c r="AQ657" s="0" t="n">
        <v>3.80018270966791</v>
      </c>
      <c r="AR657" s="10" t="n">
        <f aca="false">AQ657+AV$13+AP657*AV$14</f>
        <v>54.9266418896231</v>
      </c>
      <c r="AS657" s="10"/>
    </row>
    <row r="658" customFormat="false" ht="12.75" hidden="false" customHeight="true" outlineLevel="0" collapsed="false">
      <c r="A658" s="0" t="n">
        <v>656</v>
      </c>
      <c r="B658" s="36" t="n">
        <f aca="false">AM658</f>
        <v>6.71509503708797</v>
      </c>
      <c r="G658" s="10" t="n">
        <v>196.8</v>
      </c>
      <c r="H658" s="10" t="n">
        <f aca="false">AR658</f>
        <v>34.3192996348059</v>
      </c>
      <c r="AL658" s="0" t="n">
        <v>-0.376616394115976</v>
      </c>
      <c r="AM658" s="0" t="n">
        <f aca="false">IF(AW$9=A658,AV$5+AV$9,AL658+AV$5)</f>
        <v>6.71509503708797</v>
      </c>
      <c r="AP658" s="10" t="n">
        <v>196.8</v>
      </c>
      <c r="AQ658" s="0" t="n">
        <v>-16.8743718518915</v>
      </c>
      <c r="AR658" s="10" t="n">
        <f aca="false">AQ658+AV$13+AP658*AV$14</f>
        <v>34.3192996348059</v>
      </c>
      <c r="AS658" s="10"/>
    </row>
    <row r="659" customFormat="false" ht="12.75" hidden="false" customHeight="true" outlineLevel="0" collapsed="false">
      <c r="A659" s="0" t="n">
        <v>657</v>
      </c>
      <c r="B659" s="36" t="n">
        <f aca="false">AM659</f>
        <v>6.76220409523679</v>
      </c>
      <c r="G659" s="10" t="n">
        <v>197.1</v>
      </c>
      <c r="H659" s="10" t="n">
        <f aca="false">AR659</f>
        <v>49.4929537641425</v>
      </c>
      <c r="AL659" s="0" t="n">
        <v>-0.32950733596715</v>
      </c>
      <c r="AM659" s="0" t="n">
        <f aca="false">IF(AW$9=A659,AV$5+AV$9,AL659+AV$5)</f>
        <v>6.76220409523679</v>
      </c>
      <c r="AP659" s="10" t="n">
        <v>197.1</v>
      </c>
      <c r="AQ659" s="0" t="n">
        <v>-1.76793002929714</v>
      </c>
      <c r="AR659" s="10" t="n">
        <f aca="false">AQ659+AV$13+AP659*AV$14</f>
        <v>49.4929537641425</v>
      </c>
      <c r="AS659" s="10"/>
    </row>
    <row r="660" customFormat="false" ht="12.75" hidden="false" customHeight="true" outlineLevel="0" collapsed="false">
      <c r="A660" s="0" t="n">
        <v>658</v>
      </c>
      <c r="B660" s="36" t="n">
        <f aca="false">AM660</f>
        <v>6.94838731990149</v>
      </c>
      <c r="G660" s="10" t="n">
        <v>197.4</v>
      </c>
      <c r="H660" s="10" t="n">
        <f aca="false">AR660</f>
        <v>66.2719481181771</v>
      </c>
      <c r="AL660" s="0" t="n">
        <v>-0.143324111302457</v>
      </c>
      <c r="AM660" s="0" t="n">
        <f aca="false">IF(AW$9=A660,AV$5+AV$9,AL660+AV$5)</f>
        <v>6.94838731990149</v>
      </c>
      <c r="AP660" s="10" t="n">
        <v>197.4</v>
      </c>
      <c r="AQ660" s="0" t="n">
        <v>14.9438520179953</v>
      </c>
      <c r="AR660" s="10" t="n">
        <f aca="false">AQ660+AV$13+AP660*AV$14</f>
        <v>66.2719481181771</v>
      </c>
      <c r="AS660" s="10"/>
    </row>
    <row r="661" customFormat="false" ht="12.75" hidden="false" customHeight="true" outlineLevel="0" collapsed="false">
      <c r="A661" s="0" t="n">
        <v>659</v>
      </c>
      <c r="B661" s="36" t="n">
        <f aca="false">AM661</f>
        <v>7.10848190338258</v>
      </c>
      <c r="G661" s="10" t="n">
        <v>197.7</v>
      </c>
      <c r="H661" s="10" t="n">
        <f aca="false">AR661</f>
        <v>44.6858933085429</v>
      </c>
      <c r="AL661" s="0" t="n">
        <v>0.0167704721786378</v>
      </c>
      <c r="AM661" s="0" t="n">
        <f aca="false">IF(AW$9=A661,AV$5+AV$9,AL661+AV$5)</f>
        <v>7.10848190338258</v>
      </c>
      <c r="AP661" s="10" t="n">
        <v>197.7</v>
      </c>
      <c r="AQ661" s="0" t="n">
        <v>-6.70941509838118</v>
      </c>
      <c r="AR661" s="10" t="n">
        <f aca="false">AQ661+AV$13+AP661*AV$14</f>
        <v>44.6858933085429</v>
      </c>
      <c r="AS661" s="10"/>
    </row>
    <row r="662" customFormat="false" ht="12.75" hidden="false" customHeight="true" outlineLevel="0" collapsed="false">
      <c r="A662" s="0" t="n">
        <v>660</v>
      </c>
      <c r="B662" s="36" t="n">
        <f aca="false">AM662</f>
        <v>7.07831704644806</v>
      </c>
      <c r="G662" s="10" t="n">
        <v>198</v>
      </c>
      <c r="H662" s="10" t="n">
        <f aca="false">AR662</f>
        <v>57.5897710355808</v>
      </c>
      <c r="AL662" s="0" t="n">
        <v>-0.0133943847558838</v>
      </c>
      <c r="AM662" s="0" t="n">
        <f aca="false">IF(AW$9=A662,AV$5+AV$9,AL662+AV$5)</f>
        <v>7.07831704644806</v>
      </c>
      <c r="AP662" s="10" t="n">
        <v>198</v>
      </c>
      <c r="AQ662" s="0" t="n">
        <v>6.12725032191452</v>
      </c>
      <c r="AR662" s="10" t="n">
        <f aca="false">AQ662+AV$13+AP662*AV$14</f>
        <v>57.5897710355808</v>
      </c>
      <c r="AS662" s="10"/>
    </row>
    <row r="663" customFormat="false" ht="12.75" hidden="false" customHeight="true" outlineLevel="0" collapsed="false">
      <c r="A663" s="0" t="n">
        <v>661</v>
      </c>
      <c r="B663" s="36" t="n">
        <f aca="false">AM663</f>
        <v>6.98656786909166</v>
      </c>
      <c r="G663" s="10" t="n">
        <v>198.3</v>
      </c>
      <c r="H663" s="10" t="n">
        <f aca="false">AR663</f>
        <v>71.6291491655697</v>
      </c>
      <c r="AL663" s="0" t="n">
        <v>-0.105143562112279</v>
      </c>
      <c r="AM663" s="0" t="n">
        <f aca="false">IF(AW$9=A663,AV$5+AV$9,AL663+AV$5)</f>
        <v>6.98656786909166</v>
      </c>
      <c r="AP663" s="10" t="n">
        <v>198.3</v>
      </c>
      <c r="AQ663" s="0" t="n">
        <v>20.0994161451611</v>
      </c>
      <c r="AR663" s="10" t="n">
        <f aca="false">AQ663+AV$13+AP663*AV$14</f>
        <v>71.6291491655697</v>
      </c>
      <c r="AS663" s="10"/>
    </row>
    <row r="664" customFormat="false" ht="12.75" hidden="false" customHeight="true" outlineLevel="0" collapsed="false">
      <c r="A664" s="0" t="n">
        <v>662</v>
      </c>
      <c r="B664" s="36" t="n">
        <f aca="false">AM664</f>
        <v>6.93226002772638</v>
      </c>
      <c r="G664" s="10" t="n">
        <v>198.6</v>
      </c>
      <c r="H664" s="10" t="n">
        <f aca="false">AR664</f>
        <v>44.7352485415423</v>
      </c>
      <c r="AL664" s="0" t="n">
        <v>-0.159451403477562</v>
      </c>
      <c r="AM664" s="0" t="n">
        <f aca="false">IF(AW$9=A664,AV$5+AV$9,AL664+AV$5)</f>
        <v>6.93226002772638</v>
      </c>
      <c r="AP664" s="10" t="n">
        <v>198.6</v>
      </c>
      <c r="AQ664" s="0" t="n">
        <v>-6.86169678560845</v>
      </c>
      <c r="AR664" s="10" t="n">
        <f aca="false">AQ664+AV$13+AP664*AV$14</f>
        <v>44.7352485415423</v>
      </c>
      <c r="AS664" s="10"/>
    </row>
    <row r="665" customFormat="false" ht="12.75" hidden="false" customHeight="true" outlineLevel="0" collapsed="false">
      <c r="A665" s="0" t="n">
        <v>663</v>
      </c>
      <c r="B665" s="36" t="n">
        <f aca="false">AM665</f>
        <v>7.34662168901968</v>
      </c>
      <c r="G665" s="10" t="n">
        <v>198.9</v>
      </c>
      <c r="H665" s="10" t="n">
        <f aca="false">AR665</f>
        <v>53.2369037744869</v>
      </c>
      <c r="AL665" s="0" t="n">
        <v>0.25491025781574</v>
      </c>
      <c r="AM665" s="0" t="n">
        <f aca="false">IF(AW$9=A665,AV$5+AV$9,AL665+AV$5)</f>
        <v>7.34662168901968</v>
      </c>
      <c r="AP665" s="10" t="n">
        <v>198.9</v>
      </c>
      <c r="AQ665" s="0" t="n">
        <v>1.57274614059393</v>
      </c>
      <c r="AR665" s="10" t="n">
        <f aca="false">AQ665+AV$13+AP665*AV$14</f>
        <v>53.2369037744869</v>
      </c>
      <c r="AS665" s="10"/>
    </row>
    <row r="666" customFormat="false" ht="12.75" hidden="false" customHeight="true" outlineLevel="0" collapsed="false">
      <c r="A666" s="0" t="n">
        <v>664</v>
      </c>
      <c r="B666" s="36" t="n">
        <f aca="false">AM666</f>
        <v>6.92335376903859</v>
      </c>
      <c r="G666" s="10" t="n">
        <v>199.2</v>
      </c>
      <c r="H666" s="10" t="n">
        <f aca="false">AR666</f>
        <v>49.6385469262662</v>
      </c>
      <c r="AL666" s="0" t="n">
        <v>-0.168357662165356</v>
      </c>
      <c r="AM666" s="0" t="n">
        <f aca="false">IF(AW$9=A666,AV$5+AV$9,AL666+AV$5)</f>
        <v>6.92335376903859</v>
      </c>
      <c r="AP666" s="10" t="n">
        <v>199.2</v>
      </c>
      <c r="AQ666" s="0" t="n">
        <v>-2.09282301436907</v>
      </c>
      <c r="AR666" s="10" t="n">
        <f aca="false">AQ666+AV$13+AP666*AV$14</f>
        <v>49.6385469262662</v>
      </c>
      <c r="AS666" s="10"/>
    </row>
    <row r="667" customFormat="false" ht="12.75" hidden="false" customHeight="true" outlineLevel="0" collapsed="false">
      <c r="A667" s="0" t="n">
        <v>665</v>
      </c>
      <c r="B667" s="36" t="n">
        <f aca="false">AM667</f>
        <v>6.80988547849583</v>
      </c>
      <c r="G667" s="10" t="n">
        <v>199.5</v>
      </c>
      <c r="H667" s="10" t="n">
        <f aca="false">AR667</f>
        <v>72.7961315718721</v>
      </c>
      <c r="AL667" s="0" t="n">
        <v>-0.281825952708116</v>
      </c>
      <c r="AM667" s="0" t="n">
        <f aca="false">IF(AW$9=A667,AV$5+AV$9,AL667+AV$5)</f>
        <v>6.80988547849583</v>
      </c>
      <c r="AP667" s="10" t="n">
        <v>199.5</v>
      </c>
      <c r="AQ667" s="0" t="n">
        <v>20.9975493244947</v>
      </c>
      <c r="AR667" s="10" t="n">
        <f aca="false">AQ667+AV$13+AP667*AV$14</f>
        <v>72.7961315718721</v>
      </c>
      <c r="AS667" s="10"/>
    </row>
    <row r="668" customFormat="false" ht="12.75" hidden="false" customHeight="true" outlineLevel="0" collapsed="false">
      <c r="A668" s="0" t="n">
        <v>666</v>
      </c>
      <c r="B668" s="36" t="n">
        <f aca="false">AM668</f>
        <v>7.0850792951946</v>
      </c>
      <c r="G668" s="10" t="n">
        <v>199.8</v>
      </c>
      <c r="H668" s="10" t="n">
        <f aca="false">AR668</f>
        <v>48.4118138404587</v>
      </c>
      <c r="AL668" s="0" t="n">
        <v>-0.00663213600934412</v>
      </c>
      <c r="AM668" s="0" t="n">
        <f aca="false">IF(AW$9=A668,AV$5+AV$9,AL668+AV$5)</f>
        <v>7.0850792951946</v>
      </c>
      <c r="AP668" s="10" t="n">
        <v>199.8</v>
      </c>
      <c r="AQ668" s="0" t="n">
        <v>-3.45398071366096</v>
      </c>
      <c r="AR668" s="10" t="n">
        <f aca="false">AQ668+AV$13+AP668*AV$14</f>
        <v>48.4118138404587</v>
      </c>
      <c r="AS668" s="10"/>
    </row>
    <row r="669" customFormat="false" ht="12.75" hidden="false" customHeight="true" outlineLevel="0" collapsed="false">
      <c r="A669" s="0" t="n">
        <v>667</v>
      </c>
      <c r="B669" s="36" t="n">
        <f aca="false">AM669</f>
        <v>6.78877087816601</v>
      </c>
      <c r="G669" s="10" t="n">
        <v>200.1</v>
      </c>
      <c r="H669" s="10" t="n">
        <f aca="false">AR669</f>
        <v>62.5678605911192</v>
      </c>
      <c r="AL669" s="0" t="n">
        <v>-0.30294055303793</v>
      </c>
      <c r="AM669" s="0" t="n">
        <f aca="false">IF(AW$9=A669,AV$5+AV$9,AL669+AV$5)</f>
        <v>6.78877087816601</v>
      </c>
      <c r="AP669" s="10" t="n">
        <v>200.1</v>
      </c>
      <c r="AQ669" s="0" t="n">
        <v>10.6348537302573</v>
      </c>
      <c r="AR669" s="10" t="n">
        <f aca="false">AQ669+AV$13+AP669*AV$14</f>
        <v>62.5678605911192</v>
      </c>
      <c r="AS669" s="10"/>
    </row>
    <row r="670" customFormat="false" ht="12.75" hidden="false" customHeight="true" outlineLevel="0" collapsed="false">
      <c r="A670" s="0" t="n">
        <v>668</v>
      </c>
      <c r="B670" s="36" t="n">
        <f aca="false">AM670</f>
        <v>7.19936236042021</v>
      </c>
      <c r="G670" s="10" t="n">
        <v>200.4</v>
      </c>
      <c r="H670" s="10" t="n">
        <f aca="false">AR670</f>
        <v>29.7537244973127</v>
      </c>
      <c r="AL670" s="0" t="n">
        <v>0.107650929216264</v>
      </c>
      <c r="AM670" s="0" t="n">
        <f aca="false">IF(AW$9=A670,AV$5+AV$9,AL670+AV$5)</f>
        <v>7.19936236042021</v>
      </c>
      <c r="AP670" s="10" t="n">
        <v>200.4</v>
      </c>
      <c r="AQ670" s="0" t="n">
        <v>-22.2464946702915</v>
      </c>
      <c r="AR670" s="10" t="n">
        <f aca="false">AQ670+AV$13+AP670*AV$14</f>
        <v>29.7537244973127</v>
      </c>
      <c r="AS670" s="10"/>
    </row>
    <row r="671" customFormat="false" ht="12.75" hidden="false" customHeight="true" outlineLevel="0" collapsed="false">
      <c r="A671" s="0" t="n">
        <v>669</v>
      </c>
      <c r="B671" s="36" t="n">
        <f aca="false">AM671</f>
        <v>7.4411228844215</v>
      </c>
      <c r="G671" s="10" t="n">
        <v>200.7</v>
      </c>
      <c r="H671" s="10" t="n">
        <f aca="false">AR671</f>
        <v>23.8563780159548</v>
      </c>
      <c r="AL671" s="0" t="n">
        <v>0.349411453217553</v>
      </c>
      <c r="AM671" s="0" t="n">
        <f aca="false">IF(AW$9=A671,AV$5+AV$9,AL671+AV$5)</f>
        <v>7.4411228844215</v>
      </c>
      <c r="AP671" s="10" t="n">
        <v>200.7</v>
      </c>
      <c r="AQ671" s="0" t="n">
        <v>-28.2110534583915</v>
      </c>
      <c r="AR671" s="10" t="n">
        <f aca="false">AQ671+AV$13+AP671*AV$14</f>
        <v>23.8563780159548</v>
      </c>
      <c r="AS671" s="10"/>
    </row>
    <row r="672" customFormat="false" ht="12.75" hidden="false" customHeight="true" outlineLevel="0" collapsed="false">
      <c r="A672" s="0" t="n">
        <v>670</v>
      </c>
      <c r="B672" s="36" t="n">
        <f aca="false">AM672</f>
        <v>7.32057956168351</v>
      </c>
      <c r="G672" s="10" t="n">
        <v>201</v>
      </c>
      <c r="H672" s="10" t="n">
        <f aca="false">AR672</f>
        <v>64.6735488704556</v>
      </c>
      <c r="AL672" s="0" t="n">
        <v>0.228868130479565</v>
      </c>
      <c r="AM672" s="0" t="n">
        <f aca="false">IF(AW$9=A672,AV$5+AV$9,AL672+AV$5)</f>
        <v>7.32057956168351</v>
      </c>
      <c r="AP672" s="10" t="n">
        <v>201</v>
      </c>
      <c r="AQ672" s="0" t="n">
        <v>12.5389050893671</v>
      </c>
      <c r="AR672" s="10" t="n">
        <f aca="false">AQ672+AV$13+AP672*AV$14</f>
        <v>64.6735488704556</v>
      </c>
      <c r="AS672" s="10"/>
    </row>
    <row r="673" customFormat="false" ht="12.75" hidden="false" customHeight="true" outlineLevel="0" collapsed="false">
      <c r="A673" s="0" t="n">
        <v>671</v>
      </c>
      <c r="B673" s="36" t="n">
        <f aca="false">AM673</f>
        <v>6.99384422286464</v>
      </c>
      <c r="G673" s="10" t="n">
        <v>201.3</v>
      </c>
      <c r="H673" s="10" t="n">
        <f aca="false">AR673</f>
        <v>66.8393063920383</v>
      </c>
      <c r="AL673" s="0" t="n">
        <v>-0.0978672083393068</v>
      </c>
      <c r="AM673" s="0" t="n">
        <f aca="false">IF(AW$9=A673,AV$5+AV$9,AL673+AV$5)</f>
        <v>6.99384422286464</v>
      </c>
      <c r="AP673" s="10" t="n">
        <v>201.3</v>
      </c>
      <c r="AQ673" s="0" t="n">
        <v>14.6374503042075</v>
      </c>
      <c r="AR673" s="10" t="n">
        <f aca="false">AQ673+AV$13+AP673*AV$14</f>
        <v>66.8393063920383</v>
      </c>
      <c r="AS673" s="10"/>
    </row>
    <row r="674" customFormat="false" ht="12.75" hidden="false" customHeight="true" outlineLevel="0" collapsed="false">
      <c r="A674" s="0" t="n">
        <v>672</v>
      </c>
      <c r="B674" s="36" t="n">
        <f aca="false">AM674</f>
        <v>7.41445478691091</v>
      </c>
      <c r="G674" s="10" t="n">
        <v>201.6</v>
      </c>
      <c r="H674" s="10" t="n">
        <f aca="false">AR674</f>
        <v>58.1076821478173</v>
      </c>
      <c r="AL674" s="0" t="n">
        <v>0.322743355706969</v>
      </c>
      <c r="AM674" s="0" t="n">
        <f aca="false">IF(AW$9=A674,AV$5+AV$9,AL674+AV$5)</f>
        <v>7.41445478691091</v>
      </c>
      <c r="AP674" s="10" t="n">
        <v>201.6</v>
      </c>
      <c r="AQ674" s="0" t="n">
        <v>5.83861375324424</v>
      </c>
      <c r="AR674" s="10" t="n">
        <f aca="false">AQ674+AV$13+AP674*AV$14</f>
        <v>58.1076821478173</v>
      </c>
      <c r="AS674" s="10"/>
    </row>
    <row r="675" customFormat="false" ht="12.75" hidden="false" customHeight="true" outlineLevel="0" collapsed="false">
      <c r="A675" s="0" t="n">
        <v>673</v>
      </c>
      <c r="B675" s="36" t="n">
        <f aca="false">AM675</f>
        <v>7.73878636875383</v>
      </c>
      <c r="G675" s="10" t="n">
        <v>201.9</v>
      </c>
      <c r="H675" s="10" t="n">
        <f aca="false">AR675</f>
        <v>36.9087592067358</v>
      </c>
      <c r="AL675" s="0" t="n">
        <v>0.647074937549887</v>
      </c>
      <c r="AM675" s="0" t="n">
        <f aca="false">IF(AW$9=A675,AV$5+AV$9,AL675+AV$5)</f>
        <v>7.73878636875383</v>
      </c>
      <c r="AP675" s="10" t="n">
        <v>201.9</v>
      </c>
      <c r="AQ675" s="0" t="n">
        <v>-15.4275214945795</v>
      </c>
      <c r="AR675" s="10" t="n">
        <f aca="false">AQ675+AV$13+AP675*AV$14</f>
        <v>36.9087592067358</v>
      </c>
      <c r="AS675" s="10"/>
    </row>
    <row r="676" customFormat="false" ht="12.75" hidden="false" customHeight="true" outlineLevel="0" collapsed="false">
      <c r="A676" s="0" t="n">
        <v>674</v>
      </c>
      <c r="B676" s="36" t="n">
        <f aca="false">AM676</f>
        <v>7.1357792512539</v>
      </c>
      <c r="G676" s="10" t="n">
        <v>202.2</v>
      </c>
      <c r="H676" s="10" t="n">
        <f aca="false">AR676</f>
        <v>48.6803714182697</v>
      </c>
      <c r="AL676" s="0" t="n">
        <v>0.0440678200499595</v>
      </c>
      <c r="AM676" s="0" t="n">
        <f aca="false">IF(AW$9=A676,AV$5+AV$9,AL676+AV$5)</f>
        <v>7.1357792512539</v>
      </c>
      <c r="AP676" s="10" t="n">
        <v>202.2</v>
      </c>
      <c r="AQ676" s="0" t="n">
        <v>-3.72312158978775</v>
      </c>
      <c r="AR676" s="10" t="n">
        <f aca="false">AQ676+AV$13+AP676*AV$14</f>
        <v>48.6803714182697</v>
      </c>
      <c r="AS676" s="10"/>
    </row>
    <row r="677" customFormat="false" ht="12.75" hidden="false" customHeight="true" outlineLevel="0" collapsed="false">
      <c r="A677" s="0" t="n">
        <v>675</v>
      </c>
      <c r="B677" s="36" t="n">
        <f aca="false">AM677</f>
        <v>6.77640662489584</v>
      </c>
      <c r="G677" s="10" t="n">
        <v>202.5</v>
      </c>
      <c r="H677" s="10" t="n">
        <f aca="false">AR677</f>
        <v>36.2199070952909</v>
      </c>
      <c r="AL677" s="0" t="n">
        <v>-0.3153048063081</v>
      </c>
      <c r="AM677" s="0" t="n">
        <f aca="false">IF(AW$9=A677,AV$5+AV$9,AL677+AV$5)</f>
        <v>6.77640662489584</v>
      </c>
      <c r="AP677" s="10" t="n">
        <v>202.5</v>
      </c>
      <c r="AQ677" s="0" t="n">
        <v>-16.2507982195088</v>
      </c>
      <c r="AR677" s="10" t="n">
        <f aca="false">AQ677+AV$13+AP677*AV$14</f>
        <v>36.2199070952909</v>
      </c>
      <c r="AS677" s="10"/>
    </row>
    <row r="678" customFormat="false" ht="12.75" hidden="false" customHeight="true" outlineLevel="0" collapsed="false">
      <c r="A678" s="0" t="n">
        <v>676</v>
      </c>
      <c r="B678" s="36" t="n">
        <f aca="false">AM678</f>
        <v>6.8226596363042</v>
      </c>
      <c r="G678" s="10" t="n">
        <v>202.8</v>
      </c>
      <c r="H678" s="10" t="n">
        <f aca="false">AR678</f>
        <v>46.5284437701011</v>
      </c>
      <c r="AL678" s="0" t="n">
        <v>-0.269051794899742</v>
      </c>
      <c r="AM678" s="0" t="n">
        <f aca="false">IF(AW$9=A678,AV$5+AV$9,AL678+AV$5)</f>
        <v>6.8226596363042</v>
      </c>
      <c r="AP678" s="10" t="n">
        <v>202.8</v>
      </c>
      <c r="AQ678" s="0" t="n">
        <v>-6.00947385144087</v>
      </c>
      <c r="AR678" s="10" t="n">
        <f aca="false">AQ678+AV$13+AP678*AV$14</f>
        <v>46.5284437701011</v>
      </c>
      <c r="AS678" s="10"/>
    </row>
    <row r="679" customFormat="false" ht="12.75" hidden="false" customHeight="true" outlineLevel="0" collapsed="false">
      <c r="A679" s="0" t="n">
        <v>677</v>
      </c>
      <c r="B679" s="36" t="n">
        <f aca="false">AM679</f>
        <v>7.24540998294012</v>
      </c>
      <c r="G679" s="10" t="n">
        <v>203.1</v>
      </c>
      <c r="H679" s="10" t="n">
        <f aca="false">AR679</f>
        <v>64.5308473798363</v>
      </c>
      <c r="AL679" s="0" t="n">
        <v>0.153698551736177</v>
      </c>
      <c r="AM679" s="0" t="n">
        <f aca="false">IF(AW$9=A679,AV$5+AV$9,AL679+AV$5)</f>
        <v>7.24540998294012</v>
      </c>
      <c r="AP679" s="10" t="n">
        <v>203.1</v>
      </c>
      <c r="AQ679" s="0" t="n">
        <v>11.9257174515522</v>
      </c>
      <c r="AR679" s="10" t="n">
        <f aca="false">AQ679+AV$13+AP679*AV$14</f>
        <v>64.5308473798363</v>
      </c>
      <c r="AS679" s="10"/>
    </row>
    <row r="680" customFormat="false" ht="12.75" hidden="false" customHeight="true" outlineLevel="0" collapsed="false">
      <c r="A680" s="0" t="n">
        <v>678</v>
      </c>
      <c r="B680" s="36" t="n">
        <f aca="false">AM680</f>
        <v>7.06776534390997</v>
      </c>
      <c r="G680" s="10" t="n">
        <v>203.4</v>
      </c>
      <c r="H680" s="10" t="n">
        <f aca="false">AR680</f>
        <v>62.5063725561387</v>
      </c>
      <c r="AL680" s="0" t="n">
        <v>-0.0239460872939727</v>
      </c>
      <c r="AM680" s="0" t="n">
        <f aca="false">IF(AW$9=A680,AV$5+AV$9,AL680+AV$5)</f>
        <v>7.06776534390997</v>
      </c>
      <c r="AP680" s="10" t="n">
        <v>203.4</v>
      </c>
      <c r="AQ680" s="0" t="n">
        <v>9.83403032111227</v>
      </c>
      <c r="AR680" s="10" t="n">
        <f aca="false">AQ680+AV$13+AP680*AV$14</f>
        <v>62.5063725561387</v>
      </c>
      <c r="AS680" s="10"/>
    </row>
    <row r="681" customFormat="false" ht="12.75" hidden="false" customHeight="true" outlineLevel="0" collapsed="false">
      <c r="A681" s="0" t="n">
        <v>679</v>
      </c>
      <c r="B681" s="36" t="n">
        <f aca="false">AM681</f>
        <v>7.28659238678111</v>
      </c>
      <c r="G681" s="10" t="n">
        <v>203.7</v>
      </c>
      <c r="H681" s="10" t="n">
        <f aca="false">AR681</f>
        <v>50.7572734892067</v>
      </c>
      <c r="AL681" s="0" t="n">
        <v>0.194880955577166</v>
      </c>
      <c r="AM681" s="0" t="n">
        <f aca="false">IF(AW$9=A681,AV$5+AV$9,AL681+AV$5)</f>
        <v>7.28659238678111</v>
      </c>
      <c r="AP681" s="10" t="n">
        <v>203.7</v>
      </c>
      <c r="AQ681" s="0" t="n">
        <v>-1.9822810525619</v>
      </c>
      <c r="AR681" s="10" t="n">
        <f aca="false">AQ681+AV$13+AP681*AV$14</f>
        <v>50.7572734892067</v>
      </c>
      <c r="AS681" s="10"/>
    </row>
    <row r="682" customFormat="false" ht="12.75" hidden="false" customHeight="true" outlineLevel="0" collapsed="false">
      <c r="A682" s="0" t="n">
        <v>680</v>
      </c>
      <c r="B682" s="36" t="n">
        <f aca="false">AM682</f>
        <v>7.02534871611387</v>
      </c>
      <c r="G682" s="10" t="n">
        <v>204</v>
      </c>
      <c r="H682" s="10" t="n">
        <f aca="false">AR682</f>
        <v>48.1110943230782</v>
      </c>
      <c r="AL682" s="0" t="n">
        <v>-0.0663627150900747</v>
      </c>
      <c r="AM682" s="0" t="n">
        <f aca="false">IF(AW$9=A682,AV$5+AV$9,AL682+AV$5)</f>
        <v>7.02534871611387</v>
      </c>
      <c r="AP682" s="10" t="n">
        <v>204</v>
      </c>
      <c r="AQ682" s="0" t="n">
        <v>-4.69567252543266</v>
      </c>
      <c r="AR682" s="10" t="n">
        <f aca="false">AQ682+AV$13+AP682*AV$14</f>
        <v>48.1110943230782</v>
      </c>
      <c r="AS682" s="10"/>
    </row>
    <row r="683" customFormat="false" ht="12.75" hidden="false" customHeight="true" outlineLevel="0" collapsed="false">
      <c r="A683" s="0" t="n">
        <v>681</v>
      </c>
      <c r="B683" s="36" t="n">
        <f aca="false">AM683</f>
        <v>7.44977347136433</v>
      </c>
      <c r="G683" s="10" t="n">
        <v>204.3</v>
      </c>
      <c r="H683" s="10" t="n">
        <f aca="false">AR683</f>
        <v>40.3203159796812</v>
      </c>
      <c r="AL683" s="0" t="n">
        <v>0.358062040160391</v>
      </c>
      <c r="AM683" s="0" t="n">
        <f aca="false">IF(AW$9=A683,AV$5+AV$9,AL683+AV$5)</f>
        <v>7.44977347136433</v>
      </c>
      <c r="AP683" s="10" t="n">
        <v>204.3</v>
      </c>
      <c r="AQ683" s="0" t="n">
        <v>-12.5536631755719</v>
      </c>
      <c r="AR683" s="10" t="n">
        <f aca="false">AQ683+AV$13+AP683*AV$14</f>
        <v>40.3203159796812</v>
      </c>
      <c r="AS683" s="10"/>
    </row>
    <row r="684" customFormat="false" ht="12.75" hidden="false" customHeight="true" outlineLevel="0" collapsed="false">
      <c r="A684" s="0" t="n">
        <v>682</v>
      </c>
      <c r="B684" s="36" t="n">
        <f aca="false">AM684</f>
        <v>6.79567116366051</v>
      </c>
      <c r="G684" s="10" t="n">
        <v>204.6</v>
      </c>
      <c r="H684" s="10" t="n">
        <f aca="false">AR684</f>
        <v>57.6033781042847</v>
      </c>
      <c r="AL684" s="0" t="n">
        <v>-0.29604026754343</v>
      </c>
      <c r="AM684" s="0" t="n">
        <f aca="false">IF(AW$9=A684,AV$5+AV$9,AL684+AV$5)</f>
        <v>6.79567116366051</v>
      </c>
      <c r="AP684" s="10" t="n">
        <v>204.6</v>
      </c>
      <c r="AQ684" s="0" t="n">
        <v>4.66218664228946</v>
      </c>
      <c r="AR684" s="10" t="n">
        <f aca="false">AQ684+AV$13+AP684*AV$14</f>
        <v>57.6033781042847</v>
      </c>
      <c r="AS684" s="10"/>
    </row>
    <row r="685" customFormat="false" ht="12.75" hidden="false" customHeight="true" outlineLevel="0" collapsed="false">
      <c r="A685" s="0" t="n">
        <v>683</v>
      </c>
      <c r="B685" s="36" t="n">
        <f aca="false">AM685</f>
        <v>7.13909856730753</v>
      </c>
      <c r="G685" s="10" t="n">
        <v>204.9</v>
      </c>
      <c r="H685" s="10" t="n">
        <f aca="false">AR685</f>
        <v>46.5687620660998</v>
      </c>
      <c r="AL685" s="0" t="n">
        <v>0.0473871361035897</v>
      </c>
      <c r="AM685" s="0" t="n">
        <f aca="false">IF(AW$9=A685,AV$5+AV$9,AL685+AV$5)</f>
        <v>7.13909856730753</v>
      </c>
      <c r="AP685" s="10" t="n">
        <v>204.9</v>
      </c>
      <c r="AQ685" s="0" t="n">
        <v>-6.43964170263774</v>
      </c>
      <c r="AR685" s="10" t="n">
        <f aca="false">AQ685+AV$13+AP685*AV$14</f>
        <v>46.5687620660998</v>
      </c>
      <c r="AS685" s="10"/>
    </row>
    <row r="686" customFormat="false" ht="12.75" hidden="false" customHeight="true" outlineLevel="0" collapsed="false">
      <c r="A686" s="0" t="n">
        <v>684</v>
      </c>
      <c r="B686" s="36" t="n">
        <f aca="false">AM686</f>
        <v>7.36214655521227</v>
      </c>
      <c r="G686" s="10" t="n">
        <v>205.2</v>
      </c>
      <c r="H686" s="10" t="n">
        <f aca="false">AR686</f>
        <v>49.7272185663714</v>
      </c>
      <c r="AL686" s="0" t="n">
        <v>0.270435124008323</v>
      </c>
      <c r="AM686" s="0" t="n">
        <f aca="false">IF(AW$9=A686,AV$5+AV$9,AL686+AV$5)</f>
        <v>7.36214655521227</v>
      </c>
      <c r="AP686" s="10" t="n">
        <v>205.2</v>
      </c>
      <c r="AQ686" s="0" t="n">
        <v>-3.34839750910832</v>
      </c>
      <c r="AR686" s="10" t="n">
        <f aca="false">AQ686+AV$13+AP686*AV$14</f>
        <v>49.7272185663714</v>
      </c>
      <c r="AS686" s="10"/>
    </row>
    <row r="687" customFormat="false" ht="12.75" hidden="false" customHeight="true" outlineLevel="0" collapsed="false">
      <c r="A687" s="0" t="n">
        <v>685</v>
      </c>
      <c r="B687" s="36" t="n">
        <f aca="false">AM687</f>
        <v>7.18237738798606</v>
      </c>
      <c r="G687" s="10" t="n">
        <v>205.5</v>
      </c>
      <c r="H687" s="10" t="n">
        <f aca="false">AR687</f>
        <v>69.226201123864</v>
      </c>
      <c r="AL687" s="0" t="n">
        <v>0.0906659567821205</v>
      </c>
      <c r="AM687" s="0" t="n">
        <f aca="false">IF(AW$9=A687,AV$5+AV$9,AL687+AV$5)</f>
        <v>7.18237738798606</v>
      </c>
      <c r="AP687" s="10" t="n">
        <v>205.5</v>
      </c>
      <c r="AQ687" s="0" t="n">
        <v>16.083372741642</v>
      </c>
      <c r="AR687" s="10" t="n">
        <f aca="false">AQ687+AV$13+AP687*AV$14</f>
        <v>69.226201123864</v>
      </c>
      <c r="AS687" s="10"/>
    </row>
    <row r="688" customFormat="false" ht="12.75" hidden="false" customHeight="true" outlineLevel="0" collapsed="false">
      <c r="A688" s="0" t="n">
        <v>686</v>
      </c>
      <c r="B688" s="36" t="n">
        <f aca="false">AM688</f>
        <v>6.97328079586821</v>
      </c>
      <c r="G688" s="10" t="n">
        <v>205.8</v>
      </c>
      <c r="H688" s="10" t="n">
        <f aca="false">AR688</f>
        <v>42.4469385745855</v>
      </c>
      <c r="AL688" s="0" t="n">
        <v>-0.118430635335729</v>
      </c>
      <c r="AM688" s="0" t="n">
        <f aca="false">IF(AW$9=A688,AV$5+AV$9,AL688+AV$5)</f>
        <v>6.97328079586821</v>
      </c>
      <c r="AP688" s="10" t="n">
        <v>205.8</v>
      </c>
      <c r="AQ688" s="0" t="n">
        <v>-10.7631021143787</v>
      </c>
      <c r="AR688" s="10" t="n">
        <f aca="false">AQ688+AV$13+AP688*AV$14</f>
        <v>42.4469385745855</v>
      </c>
      <c r="AS688" s="10"/>
    </row>
    <row r="689" customFormat="false" ht="12.75" hidden="false" customHeight="true" outlineLevel="0" collapsed="false">
      <c r="A689" s="0" t="n">
        <v>687</v>
      </c>
      <c r="B689" s="36" t="n">
        <f aca="false">AM689</f>
        <v>6.98290706837765</v>
      </c>
      <c r="G689" s="10" t="n">
        <v>206.1</v>
      </c>
      <c r="H689" s="10" t="n">
        <f aca="false">AR689</f>
        <v>55.2698614349009</v>
      </c>
      <c r="AL689" s="0" t="n">
        <v>-0.108804362826287</v>
      </c>
      <c r="AM689" s="0" t="n">
        <f aca="false">IF(AW$9=A689,AV$5+AV$9,AL689+AV$5)</f>
        <v>6.98290706837765</v>
      </c>
      <c r="AP689" s="10" t="n">
        <v>206.1</v>
      </c>
      <c r="AQ689" s="0" t="n">
        <v>1.99260843919444</v>
      </c>
      <c r="AR689" s="10" t="n">
        <f aca="false">AQ689+AV$13+AP689*AV$14</f>
        <v>55.2698614349009</v>
      </c>
      <c r="AS689" s="10"/>
    </row>
    <row r="690" customFormat="false" ht="12.75" hidden="false" customHeight="true" outlineLevel="0" collapsed="false">
      <c r="A690" s="0" t="n">
        <v>688</v>
      </c>
      <c r="B690" s="36" t="n">
        <f aca="false">AM690</f>
        <v>7.07042536845272</v>
      </c>
      <c r="G690" s="10" t="n">
        <v>206.4</v>
      </c>
      <c r="H690" s="10" t="n">
        <f aca="false">AR690</f>
        <v>72.1311728573591</v>
      </c>
      <c r="AL690" s="0" t="n">
        <v>-0.0212860627512202</v>
      </c>
      <c r="AM690" s="0" t="n">
        <f aca="false">IF(AW$9=A690,AV$5+AV$9,AL690+AV$5)</f>
        <v>7.07042536845272</v>
      </c>
      <c r="AP690" s="10" t="n">
        <v>206.4</v>
      </c>
      <c r="AQ690" s="0" t="n">
        <v>18.7867075549105</v>
      </c>
      <c r="AR690" s="10" t="n">
        <f aca="false">AQ690+AV$13+AP690*AV$14</f>
        <v>72.1311728573591</v>
      </c>
      <c r="AS690" s="10"/>
    </row>
    <row r="691" customFormat="false" ht="12.75" hidden="false" customHeight="true" outlineLevel="0" collapsed="false">
      <c r="A691" s="0" t="n">
        <v>689</v>
      </c>
      <c r="B691" s="36" t="n">
        <f aca="false">AM691</f>
        <v>7.25226254108672</v>
      </c>
      <c r="G691" s="10" t="n">
        <v>206.7</v>
      </c>
      <c r="H691" s="10" t="n">
        <f aca="false">AR691</f>
        <v>63.4253044661</v>
      </c>
      <c r="AL691" s="0" t="n">
        <v>0.160551109882774</v>
      </c>
      <c r="AM691" s="0" t="n">
        <f aca="false">IF(AW$9=A691,AV$5+AV$9,AL691+AV$5)</f>
        <v>7.25226254108672</v>
      </c>
      <c r="AP691" s="10" t="n">
        <v>206.7</v>
      </c>
      <c r="AQ691" s="0" t="n">
        <v>10.0136268569092</v>
      </c>
      <c r="AR691" s="10" t="n">
        <f aca="false">AQ691+AV$13+AP691*AV$14</f>
        <v>63.4253044661</v>
      </c>
      <c r="AS691" s="10"/>
    </row>
    <row r="692" customFormat="false" ht="12.75" hidden="false" customHeight="true" outlineLevel="0" collapsed="false">
      <c r="A692" s="0" t="n">
        <v>690</v>
      </c>
      <c r="B692" s="36" t="n">
        <f aca="false">AM692</f>
        <v>6.80050368655927</v>
      </c>
      <c r="G692" s="10" t="n">
        <v>207</v>
      </c>
      <c r="H692" s="10" t="n">
        <f aca="false">AR692</f>
        <v>55.1777979269067</v>
      </c>
      <c r="AL692" s="0" t="n">
        <v>-0.29120774464467</v>
      </c>
      <c r="AM692" s="0" t="n">
        <f aca="false">IF(AW$9=A692,AV$5+AV$9,AL692+AV$5)</f>
        <v>6.80050368655927</v>
      </c>
      <c r="AP692" s="10" t="n">
        <v>207</v>
      </c>
      <c r="AQ692" s="0" t="n">
        <v>1.69890801097365</v>
      </c>
      <c r="AR692" s="10" t="n">
        <f aca="false">AQ692+AV$13+AP692*AV$14</f>
        <v>55.1777979269067</v>
      </c>
      <c r="AS692" s="10"/>
    </row>
    <row r="693" customFormat="false" ht="12.75" hidden="false" customHeight="true" outlineLevel="0" collapsed="false">
      <c r="A693" s="0" t="n">
        <v>691</v>
      </c>
      <c r="B693" s="36" t="n">
        <f aca="false">AM693</f>
        <v>6.1098859694387</v>
      </c>
      <c r="G693" s="10" t="n">
        <v>207.3</v>
      </c>
      <c r="H693" s="10" t="n">
        <f aca="false">AR693</f>
        <v>55.7915780482415</v>
      </c>
      <c r="AL693" s="0" t="n">
        <v>-0.981825461765239</v>
      </c>
      <c r="AM693" s="0" t="n">
        <f aca="false">IF(AW$9=A693,AV$5+AV$9,AL693+AV$5)</f>
        <v>6.1098859694387</v>
      </c>
      <c r="AP693" s="10" t="n">
        <v>207.3</v>
      </c>
      <c r="AQ693" s="0" t="n">
        <v>2.24547582556619</v>
      </c>
      <c r="AR693" s="10" t="n">
        <f aca="false">AQ693+AV$13+AP693*AV$14</f>
        <v>55.7915780482415</v>
      </c>
      <c r="AS693" s="10"/>
    </row>
    <row r="694" customFormat="false" ht="12.75" hidden="false" customHeight="true" outlineLevel="0" collapsed="false">
      <c r="A694" s="0" t="n">
        <v>692</v>
      </c>
      <c r="B694" s="36" t="n">
        <f aca="false">AM694</f>
        <v>6.81961580145361</v>
      </c>
      <c r="G694" s="10" t="n">
        <v>207.6</v>
      </c>
      <c r="H694" s="10" t="n">
        <f aca="false">AR694</f>
        <v>65.0675634478992</v>
      </c>
      <c r="AL694" s="0" t="n">
        <v>-0.272095629750335</v>
      </c>
      <c r="AM694" s="0" t="n">
        <f aca="false">IF(AW$9=A694,AV$5+AV$9,AL694+AV$5)</f>
        <v>6.81961580145361</v>
      </c>
      <c r="AP694" s="10" t="n">
        <v>207.6</v>
      </c>
      <c r="AQ694" s="0" t="n">
        <v>11.4542489184816</v>
      </c>
      <c r="AR694" s="10" t="n">
        <f aca="false">AQ694+AV$13+AP694*AV$14</f>
        <v>65.0675634478992</v>
      </c>
      <c r="AS694" s="10"/>
    </row>
    <row r="695" customFormat="false" ht="12.75" hidden="false" customHeight="true" outlineLevel="0" collapsed="false">
      <c r="A695" s="0" t="n">
        <v>693</v>
      </c>
      <c r="B695" s="36" t="n">
        <f aca="false">AM695</f>
        <v>6.6867413349166</v>
      </c>
      <c r="G695" s="10" t="n">
        <v>207.9</v>
      </c>
      <c r="H695" s="10" t="n">
        <f aca="false">AR695</f>
        <v>53.6621803803216</v>
      </c>
      <c r="AL695" s="0" t="n">
        <v>-0.404970096287342</v>
      </c>
      <c r="AM695" s="0" t="n">
        <f aca="false">IF(AW$9=A695,AV$5+AV$9,AL695+AV$5)</f>
        <v>6.6867413349166</v>
      </c>
      <c r="AP695" s="10" t="n">
        <v>207.9</v>
      </c>
      <c r="AQ695" s="0" t="n">
        <v>-0.0183464558381262</v>
      </c>
      <c r="AR695" s="10" t="n">
        <f aca="false">AQ695+AV$13+AP695*AV$14</f>
        <v>53.6621803803216</v>
      </c>
      <c r="AS695" s="10"/>
    </row>
    <row r="696" customFormat="false" ht="12.75" hidden="false" customHeight="true" outlineLevel="0" collapsed="false">
      <c r="A696" s="0" t="n">
        <v>694</v>
      </c>
      <c r="B696" s="36" t="n">
        <f aca="false">AM696</f>
        <v>6.80609898899219</v>
      </c>
      <c r="G696" s="10" t="n">
        <v>208.2</v>
      </c>
      <c r="H696" s="10" t="n">
        <f aca="false">AR696</f>
        <v>92.1766014538899</v>
      </c>
      <c r="AL696" s="0" t="n">
        <v>-0.285612442211751</v>
      </c>
      <c r="AM696" s="0" t="n">
        <f aca="false">IF(AW$9=A696,AV$5+AV$9,AL696+AV$5)</f>
        <v>6.80609898899219</v>
      </c>
      <c r="AP696" s="10" t="n">
        <v>208.2</v>
      </c>
      <c r="AQ696" s="0" t="n">
        <v>38.4288623109879</v>
      </c>
      <c r="AR696" s="10" t="n">
        <f aca="false">AQ696+AV$13+AP696*AV$14</f>
        <v>92.1766014538899</v>
      </c>
      <c r="AS696" s="10"/>
    </row>
    <row r="697" customFormat="false" ht="12.75" hidden="false" customHeight="true" outlineLevel="0" collapsed="false">
      <c r="A697" s="0" t="n">
        <v>695</v>
      </c>
      <c r="B697" s="36" t="n">
        <f aca="false">AM697</f>
        <v>7.94208422048945</v>
      </c>
      <c r="G697" s="10" t="n">
        <v>208.5</v>
      </c>
      <c r="H697" s="10" t="n">
        <f aca="false">AR697</f>
        <v>63.3401789948392</v>
      </c>
      <c r="AL697" s="0" t="n">
        <v>0.85037278928551</v>
      </c>
      <c r="AM697" s="0" t="n">
        <f aca="false">IF(AW$9=A697,AV$5+AV$9,AL697+AV$5)</f>
        <v>7.94208422048945</v>
      </c>
      <c r="AP697" s="10" t="n">
        <v>208.5</v>
      </c>
      <c r="AQ697" s="0" t="n">
        <v>9.52522754519497</v>
      </c>
      <c r="AR697" s="10" t="n">
        <f aca="false">AQ697+AV$13+AP697*AV$14</f>
        <v>63.3401789948392</v>
      </c>
      <c r="AS697" s="10"/>
    </row>
    <row r="698" customFormat="false" ht="12.75" hidden="false" customHeight="true" outlineLevel="0" collapsed="false">
      <c r="A698" s="0" t="n">
        <v>696</v>
      </c>
      <c r="B698" s="36" t="n">
        <f aca="false">AM698</f>
        <v>7.02292182998859</v>
      </c>
      <c r="G698" s="10" t="n">
        <v>208.8</v>
      </c>
      <c r="H698" s="10" t="n">
        <f aca="false">AR698</f>
        <v>45.6084123783077</v>
      </c>
      <c r="AL698" s="0" t="n">
        <v>-0.0687896012153541</v>
      </c>
      <c r="AM698" s="0" t="n">
        <f aca="false">IF(AW$9=A698,AV$5+AV$9,AL698+AV$5)</f>
        <v>7.02292182998859</v>
      </c>
      <c r="AP698" s="10" t="n">
        <v>208.8</v>
      </c>
      <c r="AQ698" s="0" t="n">
        <v>-8.27375137807876</v>
      </c>
      <c r="AR698" s="10" t="n">
        <f aca="false">AQ698+AV$13+AP698*AV$14</f>
        <v>45.6084123783077</v>
      </c>
      <c r="AS698" s="10"/>
    </row>
    <row r="699" customFormat="false" ht="12.75" hidden="false" customHeight="true" outlineLevel="0" collapsed="false">
      <c r="A699" s="0" t="n">
        <v>697</v>
      </c>
      <c r="B699" s="36" t="n">
        <f aca="false">AM699</f>
        <v>7.25416318173124</v>
      </c>
      <c r="G699" s="10" t="n">
        <v>209.1</v>
      </c>
      <c r="H699" s="10" t="n">
        <f aca="false">AR699</f>
        <v>55.1003056287209</v>
      </c>
      <c r="AL699" s="0" t="n">
        <v>0.1624517505273</v>
      </c>
      <c r="AM699" s="0" t="n">
        <f aca="false">IF(AW$9=A699,AV$5+AV$9,AL699+AV$5)</f>
        <v>7.25416318173124</v>
      </c>
      <c r="AP699" s="10" t="n">
        <v>209.1</v>
      </c>
      <c r="AQ699" s="0" t="n">
        <v>1.15092956559221</v>
      </c>
      <c r="AR699" s="10" t="n">
        <f aca="false">AQ699+AV$13+AP699*AV$14</f>
        <v>55.1003056287209</v>
      </c>
      <c r="AS699" s="10"/>
    </row>
    <row r="700" customFormat="false" ht="12.75" hidden="false" customHeight="true" outlineLevel="0" collapsed="false">
      <c r="A700" s="0" t="n">
        <v>698</v>
      </c>
      <c r="B700" s="36" t="n">
        <f aca="false">AM700</f>
        <v>6.52131586439418</v>
      </c>
      <c r="G700" s="10" t="n">
        <v>209.4</v>
      </c>
      <c r="H700" s="10" t="n">
        <f aca="false">AR700</f>
        <v>51.2515005629985</v>
      </c>
      <c r="AL700" s="0" t="n">
        <v>-0.570395566809764</v>
      </c>
      <c r="AM700" s="0" t="n">
        <f aca="false">IF(AW$9=A700,AV$5+AV$9,AL700+AV$5)</f>
        <v>6.52131586439418</v>
      </c>
      <c r="AP700" s="10" t="n">
        <v>209.4</v>
      </c>
      <c r="AQ700" s="0" t="n">
        <v>-2.76508780687236</v>
      </c>
      <c r="AR700" s="10" t="n">
        <f aca="false">AQ700+AV$13+AP700*AV$14</f>
        <v>51.2515005629985</v>
      </c>
      <c r="AS700" s="10"/>
    </row>
    <row r="701" customFormat="false" ht="12.75" hidden="false" customHeight="true" outlineLevel="0" collapsed="false">
      <c r="A701" s="0" t="n">
        <v>699</v>
      </c>
      <c r="B701" s="36" t="n">
        <f aca="false">AM701</f>
        <v>5.68466244021739</v>
      </c>
      <c r="G701" s="10" t="n">
        <v>209.7</v>
      </c>
      <c r="H701" s="10" t="n">
        <f aca="false">AR701</f>
        <v>77.2691409433046</v>
      </c>
      <c r="AL701" s="0" t="n">
        <v>0.540947173949513</v>
      </c>
      <c r="AM701" s="0" t="n">
        <f aca="false">IF(AW$9=A701,AV$5+AV$9,AL701+AV$5)</f>
        <v>5.68466244021739</v>
      </c>
      <c r="AP701" s="10" t="n">
        <v>209.7</v>
      </c>
      <c r="AQ701" s="0" t="n">
        <v>23.1853402666915</v>
      </c>
      <c r="AR701" s="10" t="n">
        <f aca="false">AQ701+AV$13+AP701*AV$14</f>
        <v>77.2691409433046</v>
      </c>
      <c r="AS701" s="10"/>
    </row>
    <row r="702" customFormat="false" ht="12.75" hidden="false" customHeight="true" outlineLevel="0" collapsed="false">
      <c r="A702" s="0" t="n">
        <v>700</v>
      </c>
      <c r="B702" s="36" t="n">
        <f aca="false">AM702</f>
        <v>7.06542351968343</v>
      </c>
      <c r="G702" s="10" t="n">
        <v>210</v>
      </c>
      <c r="H702" s="10" t="n">
        <f aca="false">AR702</f>
        <v>78.8210792977988</v>
      </c>
      <c r="AL702" s="0" t="n">
        <v>-0.0262879115205094</v>
      </c>
      <c r="AM702" s="0" t="n">
        <f aca="false">IF(AW$9=A702,AV$5+AV$9,AL702+AV$5)</f>
        <v>7.06542351968343</v>
      </c>
      <c r="AP702" s="10" t="n">
        <v>210</v>
      </c>
      <c r="AQ702" s="0" t="n">
        <v>24.6700663144434</v>
      </c>
      <c r="AR702" s="10" t="n">
        <f aca="false">AQ702+AV$13+AP702*AV$14</f>
        <v>78.8210792977988</v>
      </c>
      <c r="AS702" s="10"/>
    </row>
    <row r="703" customFormat="false" ht="12.75" hidden="false" customHeight="true" outlineLevel="0" collapsed="false">
      <c r="A703" s="0" t="n">
        <v>701</v>
      </c>
      <c r="B703" s="36" t="n">
        <f aca="false">AM703</f>
        <v>7.35373804605289</v>
      </c>
      <c r="G703" s="10" t="n">
        <v>210.3</v>
      </c>
      <c r="H703" s="10" t="n">
        <f aca="false">AR703</f>
        <v>47.9708934548562</v>
      </c>
      <c r="AL703" s="0" t="n">
        <v>0.262026614848943</v>
      </c>
      <c r="AM703" s="0" t="n">
        <f aca="false">IF(AW$9=A703,AV$5+AV$9,AL703+AV$5)</f>
        <v>7.35373804605289</v>
      </c>
      <c r="AP703" s="10" t="n">
        <v>210.3</v>
      </c>
      <c r="AQ703" s="0" t="n">
        <v>-6.24733183524136</v>
      </c>
      <c r="AR703" s="10" t="n">
        <f aca="false">AQ703+AV$13+AP703*AV$14</f>
        <v>47.9708934548562</v>
      </c>
      <c r="AS703" s="10"/>
    </row>
    <row r="704" customFormat="false" ht="12.75" hidden="false" customHeight="true" outlineLevel="0" collapsed="false">
      <c r="A704" s="0" t="n">
        <v>702</v>
      </c>
      <c r="B704" s="36" t="n">
        <f aca="false">AM704</f>
        <v>7.32312417051513</v>
      </c>
      <c r="G704" s="10" t="n">
        <v>210.6</v>
      </c>
      <c r="H704" s="10" t="n">
        <f aca="false">AR704</f>
        <v>75.6025855806859</v>
      </c>
      <c r="AL704" s="0" t="n">
        <v>0.23141273931119</v>
      </c>
      <c r="AM704" s="0" t="n">
        <f aca="false">IF(AW$9=A704,AV$5+AV$9,AL704+AV$5)</f>
        <v>7.32312417051513</v>
      </c>
      <c r="AP704" s="10" t="n">
        <v>210.6</v>
      </c>
      <c r="AQ704" s="0" t="n">
        <v>21.3171479838461</v>
      </c>
      <c r="AR704" s="10" t="n">
        <f aca="false">AQ704+AV$13+AP704*AV$14</f>
        <v>75.6025855806859</v>
      </c>
      <c r="AS704" s="10"/>
    </row>
    <row r="705" customFormat="false" ht="12.75" hidden="false" customHeight="true" outlineLevel="0" collapsed="false">
      <c r="A705" s="0" t="n">
        <v>703</v>
      </c>
      <c r="B705" s="36" t="n">
        <f aca="false">AM705</f>
        <v>6.86477699964699</v>
      </c>
      <c r="G705" s="10" t="n">
        <v>210.9</v>
      </c>
      <c r="H705" s="10" t="n">
        <f aca="false">AR705</f>
        <v>53.9192023698606</v>
      </c>
      <c r="AL705" s="0" t="n">
        <v>-0.226934431556952</v>
      </c>
      <c r="AM705" s="0" t="n">
        <f aca="false">IF(AW$9=A705,AV$5+AV$9,AL705+AV$5)</f>
        <v>6.86477699964699</v>
      </c>
      <c r="AP705" s="10" t="n">
        <v>210.9</v>
      </c>
      <c r="AQ705" s="0" t="n">
        <v>-0.433447533721409</v>
      </c>
      <c r="AR705" s="10" t="n">
        <f aca="false">AQ705+AV$13+AP705*AV$14</f>
        <v>53.9192023698606</v>
      </c>
      <c r="AS705" s="10"/>
    </row>
    <row r="706" customFormat="false" ht="12.75" hidden="false" customHeight="true" outlineLevel="0" collapsed="false">
      <c r="A706" s="0" t="n">
        <v>704</v>
      </c>
      <c r="B706" s="36" t="n">
        <f aca="false">AM706</f>
        <v>6.88037417205126</v>
      </c>
      <c r="G706" s="10" t="n">
        <v>211.2</v>
      </c>
      <c r="H706" s="10" t="n">
        <f aca="false">AR706</f>
        <v>61.580437412973</v>
      </c>
      <c r="AL706" s="0" t="n">
        <v>-0.21133725915268</v>
      </c>
      <c r="AM706" s="0" t="n">
        <f aca="false">IF(AW$9=A706,AV$5+AV$9,AL706+AV$5)</f>
        <v>6.88037417205126</v>
      </c>
      <c r="AP706" s="10" t="n">
        <v>211.2</v>
      </c>
      <c r="AQ706" s="0" t="n">
        <v>7.16057520264873</v>
      </c>
      <c r="AR706" s="10" t="n">
        <f aca="false">AQ706+AV$13+AP706*AV$14</f>
        <v>61.580437412973</v>
      </c>
      <c r="AS706" s="10"/>
    </row>
    <row r="707" customFormat="false" ht="12.75" hidden="false" customHeight="true" outlineLevel="0" collapsed="false">
      <c r="A707" s="0" t="n">
        <v>705</v>
      </c>
      <c r="B707" s="36" t="n">
        <f aca="false">AM707</f>
        <v>6.93860913286322</v>
      </c>
      <c r="G707" s="10" t="n">
        <v>211.5</v>
      </c>
      <c r="H707" s="10" t="n">
        <f aca="false">AR707</f>
        <v>37.7803887336468</v>
      </c>
      <c r="AL707" s="0" t="n">
        <v>-0.153102298340721</v>
      </c>
      <c r="AM707" s="0" t="n">
        <f aca="false">IF(AW$9=A707,AV$5+AV$9,AL707+AV$5)</f>
        <v>6.93860913286322</v>
      </c>
      <c r="AP707" s="10" t="n">
        <v>211.5</v>
      </c>
      <c r="AQ707" s="0" t="n">
        <v>-16.7066857834197</v>
      </c>
      <c r="AR707" s="10" t="n">
        <f aca="false">AQ707+AV$13+AP707*AV$14</f>
        <v>37.7803887336468</v>
      </c>
      <c r="AS707" s="10"/>
    </row>
    <row r="708" customFormat="false" ht="12.75" hidden="false" customHeight="true" outlineLevel="0" collapsed="false">
      <c r="A708" s="0" t="n">
        <v>706</v>
      </c>
      <c r="B708" s="36" t="n">
        <f aca="false">AM708</f>
        <v>7.17728630686921</v>
      </c>
      <c r="G708" s="10" t="n">
        <v>211.8</v>
      </c>
      <c r="H708" s="10" t="n">
        <f aca="false">AR708</f>
        <v>53.0439974239442</v>
      </c>
      <c r="AL708" s="0" t="n">
        <v>0.0855748756652649</v>
      </c>
      <c r="AM708" s="0" t="n">
        <f aca="false">IF(AW$9=A708,AV$5+AV$9,AL708+AV$5)</f>
        <v>7.17728630686921</v>
      </c>
      <c r="AP708" s="10" t="n">
        <v>211.8</v>
      </c>
      <c r="AQ708" s="0" t="n">
        <v>-1.51028939986447</v>
      </c>
      <c r="AR708" s="10" t="n">
        <f aca="false">AQ708+AV$13+AP708*AV$14</f>
        <v>53.0439974239442</v>
      </c>
      <c r="AS708" s="10"/>
    </row>
    <row r="709" customFormat="false" ht="12.75" hidden="false" customHeight="true" outlineLevel="0" collapsed="false">
      <c r="A709" s="0" t="n">
        <v>707</v>
      </c>
      <c r="B709" s="36" t="n">
        <f aca="false">AM709</f>
        <v>7.12409140719651</v>
      </c>
      <c r="G709" s="10" t="n">
        <v>212.1</v>
      </c>
      <c r="H709" s="10" t="n">
        <f aca="false">AR709</f>
        <v>53.1982789129341</v>
      </c>
      <c r="AL709" s="0" t="n">
        <v>0.0323799759925641</v>
      </c>
      <c r="AM709" s="0" t="n">
        <f aca="false">IF(AW$9=A709,AV$5+AV$9,AL709+AV$5)</f>
        <v>7.12409140719651</v>
      </c>
      <c r="AP709" s="10" t="n">
        <v>212.1</v>
      </c>
      <c r="AQ709" s="0" t="n">
        <v>-1.42322021761685</v>
      </c>
      <c r="AR709" s="10" t="n">
        <f aca="false">AQ709+AV$13+AP709*AV$14</f>
        <v>53.1982789129341</v>
      </c>
      <c r="AS709" s="10"/>
    </row>
    <row r="710" customFormat="false" ht="12.75" hidden="false" customHeight="true" outlineLevel="0" collapsed="false">
      <c r="A710" s="0" t="n">
        <v>708</v>
      </c>
      <c r="B710" s="36" t="n">
        <f aca="false">AM710</f>
        <v>6.47826366823895</v>
      </c>
      <c r="G710" s="10" t="n">
        <v>212.4</v>
      </c>
      <c r="H710" s="10" t="n">
        <f aca="false">AR710</f>
        <v>39.6607782758981</v>
      </c>
      <c r="AL710" s="0" t="n">
        <v>-0.613447762964992</v>
      </c>
      <c r="AM710" s="0" t="n">
        <f aca="false">IF(AW$9=A710,AV$5+AV$9,AL710+AV$5)</f>
        <v>6.47826366823895</v>
      </c>
      <c r="AP710" s="10" t="n">
        <v>212.4</v>
      </c>
      <c r="AQ710" s="0" t="n">
        <v>-15.027933161395</v>
      </c>
      <c r="AR710" s="10" t="n">
        <f aca="false">AQ710+AV$13+AP710*AV$14</f>
        <v>39.6607782758981</v>
      </c>
      <c r="AS710" s="10"/>
    </row>
    <row r="711" customFormat="false" ht="12.75" hidden="false" customHeight="true" outlineLevel="0" collapsed="false">
      <c r="A711" s="0" t="n">
        <v>709</v>
      </c>
      <c r="B711" s="36" t="n">
        <f aca="false">AM711</f>
        <v>7.30766276730409</v>
      </c>
      <c r="G711" s="10" t="n">
        <v>212.7</v>
      </c>
      <c r="H711" s="10" t="n">
        <f aca="false">AR711</f>
        <v>48.6845702410842</v>
      </c>
      <c r="AL711" s="0" t="n">
        <v>0.215951336100149</v>
      </c>
      <c r="AM711" s="0" t="n">
        <f aca="false">IF(AW$9=A711,AV$5+AV$9,AL711+AV$5)</f>
        <v>7.30766276730409</v>
      </c>
      <c r="AP711" s="10" t="n">
        <v>212.7</v>
      </c>
      <c r="AQ711" s="0" t="n">
        <v>-6.0713535029512</v>
      </c>
      <c r="AR711" s="10" t="n">
        <f aca="false">AQ711+AV$13+AP711*AV$14</f>
        <v>48.6845702410842</v>
      </c>
      <c r="AS711" s="10"/>
    </row>
    <row r="712" customFormat="false" ht="12.75" hidden="false" customHeight="true" outlineLevel="0" collapsed="false">
      <c r="A712" s="0" t="n">
        <v>710</v>
      </c>
      <c r="B712" s="36" t="n">
        <f aca="false">AM712</f>
        <v>7.25099864245186</v>
      </c>
      <c r="G712" s="10" t="n">
        <v>213</v>
      </c>
      <c r="H712" s="10" t="n">
        <f aca="false">AR712</f>
        <v>55.3264045231854</v>
      </c>
      <c r="AL712" s="0" t="n">
        <v>0.159287211247921</v>
      </c>
      <c r="AM712" s="0" t="n">
        <f aca="false">IF(AW$9=A712,AV$5+AV$9,AL712+AV$5)</f>
        <v>7.25099864245186</v>
      </c>
      <c r="AP712" s="10" t="n">
        <v>213</v>
      </c>
      <c r="AQ712" s="0" t="n">
        <v>0.503268472407752</v>
      </c>
      <c r="AR712" s="10" t="n">
        <f aca="false">AQ712+AV$13+AP712*AV$14</f>
        <v>55.3264045231854</v>
      </c>
      <c r="AS712" s="10"/>
    </row>
    <row r="713" customFormat="false" ht="12.75" hidden="false" customHeight="true" outlineLevel="0" collapsed="false">
      <c r="A713" s="0" t="n">
        <v>711</v>
      </c>
      <c r="B713" s="36" t="n">
        <f aca="false">AM713</f>
        <v>6.62020283301424</v>
      </c>
      <c r="G713" s="10" t="n">
        <v>213.3</v>
      </c>
      <c r="H713" s="10" t="n">
        <f aca="false">AR713</f>
        <v>35.4350321830336</v>
      </c>
      <c r="AL713" s="0" t="n">
        <v>-0.471508598189707</v>
      </c>
      <c r="AM713" s="0" t="n">
        <f aca="false">IF(AW$9=A713,AV$5+AV$9,AL713+AV$5)</f>
        <v>6.62020283301424</v>
      </c>
      <c r="AP713" s="10" t="n">
        <v>213.3</v>
      </c>
      <c r="AQ713" s="0" t="n">
        <v>-19.4553161744862</v>
      </c>
      <c r="AR713" s="10" t="n">
        <f aca="false">AQ713+AV$13+AP713*AV$14</f>
        <v>35.4350321830336</v>
      </c>
      <c r="AS713" s="10"/>
    </row>
    <row r="714" customFormat="false" ht="12.75" hidden="false" customHeight="true" outlineLevel="0" collapsed="false">
      <c r="A714" s="0" t="n">
        <v>712</v>
      </c>
      <c r="B714" s="36" t="n">
        <f aca="false">AM714</f>
        <v>7.05160516157353</v>
      </c>
      <c r="G714" s="10" t="n">
        <v>213.6</v>
      </c>
      <c r="H714" s="10" t="n">
        <f aca="false">AR714</f>
        <v>45.3839771383889</v>
      </c>
      <c r="AL714" s="0" t="n">
        <v>-0.0401062696304168</v>
      </c>
      <c r="AM714" s="0" t="n">
        <f aca="false">IF(AW$9=A714,AV$5+AV$9,AL714+AV$5)</f>
        <v>7.05160516157353</v>
      </c>
      <c r="AP714" s="10" t="n">
        <v>213.6</v>
      </c>
      <c r="AQ714" s="0" t="n">
        <v>-9.57358352587319</v>
      </c>
      <c r="AR714" s="10" t="n">
        <f aca="false">AQ714+AV$13+AP714*AV$14</f>
        <v>45.3839771383889</v>
      </c>
      <c r="AS714" s="10"/>
    </row>
    <row r="715" customFormat="false" ht="12.75" hidden="false" customHeight="true" outlineLevel="0" collapsed="false">
      <c r="A715" s="0" t="n">
        <v>713</v>
      </c>
      <c r="B715" s="36" t="n">
        <f aca="false">AM715</f>
        <v>7.26275492168797</v>
      </c>
      <c r="G715" s="10" t="n">
        <v>213.9</v>
      </c>
      <c r="H715" s="10" t="n">
        <f aca="false">AR715</f>
        <v>56.2055480529323</v>
      </c>
      <c r="AL715" s="0" t="n">
        <v>0.171043490484031</v>
      </c>
      <c r="AM715" s="0" t="n">
        <f aca="false">IF(AW$9=A715,AV$5+AV$9,AL715+AV$5)</f>
        <v>7.26275492168797</v>
      </c>
      <c r="AP715" s="10" t="n">
        <v>213.9</v>
      </c>
      <c r="AQ715" s="0" t="n">
        <v>1.180775081928</v>
      </c>
      <c r="AR715" s="10" t="n">
        <f aca="false">AQ715+AV$13+AP715*AV$14</f>
        <v>56.2055480529323</v>
      </c>
      <c r="AS715" s="10"/>
    </row>
    <row r="716" customFormat="false" ht="12.75" hidden="false" customHeight="true" outlineLevel="0" collapsed="false">
      <c r="A716" s="0" t="n">
        <v>714</v>
      </c>
      <c r="B716" s="36" t="n">
        <f aca="false">AM716</f>
        <v>7.24641621915543</v>
      </c>
      <c r="G716" s="10" t="n">
        <v>214.2</v>
      </c>
      <c r="H716" s="10" t="n">
        <f aca="false">AR716</f>
        <v>68.7031478153068</v>
      </c>
      <c r="AL716" s="0" t="n">
        <v>0.154704787951491</v>
      </c>
      <c r="AM716" s="0" t="n">
        <f aca="false">IF(AW$9=A716,AV$5+AV$9,AL716+AV$5)</f>
        <v>7.24641621915543</v>
      </c>
      <c r="AP716" s="10" t="n">
        <v>214.2</v>
      </c>
      <c r="AQ716" s="0" t="n">
        <v>13.6111625375603</v>
      </c>
      <c r="AR716" s="10" t="n">
        <f aca="false">AQ716+AV$13+AP716*AV$14</f>
        <v>68.7031478153068</v>
      </c>
      <c r="AS716" s="10"/>
    </row>
    <row r="717" customFormat="false" ht="12.75" hidden="false" customHeight="true" outlineLevel="0" collapsed="false">
      <c r="A717" s="0" t="n">
        <v>715</v>
      </c>
      <c r="B717" s="36" t="n">
        <f aca="false">AM717</f>
        <v>7.03945570644621</v>
      </c>
      <c r="G717" s="10" t="n">
        <v>214.5</v>
      </c>
      <c r="H717" s="10" t="n">
        <f aca="false">AR717</f>
        <v>44.3392102119944</v>
      </c>
      <c r="AL717" s="0" t="n">
        <v>-0.05225572475773</v>
      </c>
      <c r="AM717" s="0" t="n">
        <f aca="false">IF(AW$9=A717,AV$5+AV$9,AL717+AV$5)</f>
        <v>7.03945570644621</v>
      </c>
      <c r="AP717" s="10" t="n">
        <v>214.5</v>
      </c>
      <c r="AQ717" s="0" t="n">
        <v>-10.8199873724943</v>
      </c>
      <c r="AR717" s="10" t="n">
        <f aca="false">AQ717+AV$13+AP717*AV$14</f>
        <v>44.3392102119944</v>
      </c>
      <c r="AS717" s="10"/>
    </row>
    <row r="718" customFormat="false" ht="12.75" hidden="false" customHeight="true" outlineLevel="0" collapsed="false">
      <c r="A718" s="0" t="n">
        <v>716</v>
      </c>
      <c r="B718" s="36" t="n">
        <f aca="false">AM718</f>
        <v>6.97368512115624</v>
      </c>
      <c r="G718" s="10" t="n">
        <v>214.8</v>
      </c>
      <c r="H718" s="10" t="n">
        <f aca="false">AR718</f>
        <v>57.0594331458767</v>
      </c>
      <c r="AL718" s="0" t="n">
        <v>-0.118026310047705</v>
      </c>
      <c r="AM718" s="0" t="n">
        <f aca="false">IF(AW$9=A718,AV$5+AV$9,AL718+AV$5)</f>
        <v>6.97368512115624</v>
      </c>
      <c r="AP718" s="10" t="n">
        <v>214.8</v>
      </c>
      <c r="AQ718" s="0" t="n">
        <v>1.83302325464575</v>
      </c>
      <c r="AR718" s="10" t="n">
        <f aca="false">AQ718+AV$13+AP718*AV$14</f>
        <v>57.0594331458767</v>
      </c>
      <c r="AS718" s="10"/>
    </row>
    <row r="719" customFormat="false" ht="12.75" hidden="false" customHeight="true" outlineLevel="0" collapsed="false">
      <c r="A719" s="0" t="n">
        <v>717</v>
      </c>
      <c r="B719" s="36" t="n">
        <f aca="false">AM719</f>
        <v>6.84836029905734</v>
      </c>
      <c r="G719" s="10" t="n">
        <v>215.1</v>
      </c>
      <c r="H719" s="10" t="n">
        <f aca="false">AR719</f>
        <v>53.2306837053654</v>
      </c>
      <c r="AL719" s="0" t="n">
        <v>-0.243351132146599</v>
      </c>
      <c r="AM719" s="0" t="n">
        <f aca="false">IF(AW$9=A719,AV$5+AV$9,AL719+AV$5)</f>
        <v>6.84836029905734</v>
      </c>
      <c r="AP719" s="10" t="n">
        <v>215.1</v>
      </c>
      <c r="AQ719" s="0" t="n">
        <v>-2.06293849260782</v>
      </c>
      <c r="AR719" s="10" t="n">
        <f aca="false">AQ719+AV$13+AP719*AV$14</f>
        <v>53.2306837053654</v>
      </c>
      <c r="AS719" s="10"/>
    </row>
    <row r="720" customFormat="false" ht="12.75" hidden="false" customHeight="true" outlineLevel="0" collapsed="false">
      <c r="A720" s="0" t="n">
        <v>718</v>
      </c>
      <c r="B720" s="36" t="n">
        <f aca="false">AM720</f>
        <v>7.44275390099342</v>
      </c>
      <c r="G720" s="10" t="n">
        <v>215.4</v>
      </c>
      <c r="H720" s="10" t="n">
        <f aca="false">AR720</f>
        <v>36.9099206569315</v>
      </c>
      <c r="AL720" s="0" t="n">
        <v>0.351042469789474</v>
      </c>
      <c r="AM720" s="0" t="n">
        <f aca="false">IF(AW$9=A720,AV$5+AV$9,AL720+AV$5)</f>
        <v>7.44275390099342</v>
      </c>
      <c r="AP720" s="10" t="n">
        <v>215.4</v>
      </c>
      <c r="AQ720" s="0" t="n">
        <v>-18.4509138477839</v>
      </c>
      <c r="AR720" s="10" t="n">
        <f aca="false">AQ720+AV$13+AP720*AV$14</f>
        <v>36.9099206569315</v>
      </c>
      <c r="AS720" s="10"/>
    </row>
    <row r="721" customFormat="false" ht="12.75" hidden="false" customHeight="true" outlineLevel="0" collapsed="false">
      <c r="A721" s="0" t="n">
        <v>719</v>
      </c>
      <c r="B721" s="36" t="n">
        <f aca="false">AM721</f>
        <v>7.24606111638498</v>
      </c>
      <c r="G721" s="10" t="n">
        <v>215.7</v>
      </c>
      <c r="H721" s="10" t="n">
        <f aca="false">AR721</f>
        <v>14.4343730603023</v>
      </c>
      <c r="AL721" s="0" t="n">
        <v>0.15434968518104</v>
      </c>
      <c r="AM721" s="0" t="n">
        <f aca="false">IF(AW$9=A721,AV$5+AV$9,AL721+AV$5)</f>
        <v>7.24606111638498</v>
      </c>
      <c r="AP721" s="10" t="n">
        <v>215.7</v>
      </c>
      <c r="AQ721" s="0" t="n">
        <v>-40.9936737511553</v>
      </c>
      <c r="AR721" s="10" t="n">
        <f aca="false">AQ721+AV$13+AP721*AV$14</f>
        <v>14.4343730603023</v>
      </c>
      <c r="AS721" s="10"/>
    </row>
    <row r="722" customFormat="false" ht="12.75" hidden="false" customHeight="true" outlineLevel="0" collapsed="false">
      <c r="A722" s="0" t="n">
        <v>720</v>
      </c>
      <c r="B722" s="36" t="n">
        <f aca="false">AM722</f>
        <v>7.30570267000214</v>
      </c>
      <c r="G722" s="10" t="n">
        <v>216</v>
      </c>
      <c r="H722" s="10" t="n">
        <f aca="false">AR722</f>
        <v>53.6824848549996</v>
      </c>
      <c r="AL722" s="0" t="n">
        <v>0.213991238798203</v>
      </c>
      <c r="AM722" s="0" t="n">
        <f aca="false">IF(AW$9=A722,AV$5+AV$9,AL722+AV$5)</f>
        <v>7.30570267000214</v>
      </c>
      <c r="AP722" s="10" t="n">
        <v>216</v>
      </c>
      <c r="AQ722" s="0" t="n">
        <v>-1.81277426320027</v>
      </c>
      <c r="AR722" s="10" t="n">
        <f aca="false">AQ722+AV$13+AP722*AV$14</f>
        <v>53.6824848549996</v>
      </c>
      <c r="AS722" s="10"/>
    </row>
    <row r="723" customFormat="false" ht="12.75" hidden="false" customHeight="true" outlineLevel="0" collapsed="false">
      <c r="A723" s="0" t="n">
        <v>721</v>
      </c>
      <c r="B723" s="36" t="n">
        <f aca="false">AM723</f>
        <v>7.06943346201584</v>
      </c>
      <c r="G723" s="10" t="n">
        <v>216.3</v>
      </c>
      <c r="H723" s="10" t="n">
        <f aca="false">AR723</f>
        <v>57.2289334442653</v>
      </c>
      <c r="AL723" s="0" t="n">
        <v>-0.0222779691880992</v>
      </c>
      <c r="AM723" s="0" t="n">
        <f aca="false">IF(AW$9=A723,AV$5+AV$9,AL723+AV$5)</f>
        <v>7.06943346201584</v>
      </c>
      <c r="AP723" s="10" t="n">
        <v>216.3</v>
      </c>
      <c r="AQ723" s="0" t="n">
        <v>1.66646201932325</v>
      </c>
      <c r="AR723" s="10" t="n">
        <f aca="false">AQ723+AV$13+AP723*AV$14</f>
        <v>57.2289334442653</v>
      </c>
      <c r="AS723" s="10"/>
    </row>
    <row r="724" customFormat="false" ht="12.75" hidden="false" customHeight="true" outlineLevel="0" collapsed="false">
      <c r="A724" s="0" t="n">
        <v>722</v>
      </c>
      <c r="B724" s="36" t="n">
        <f aca="false">AM724</f>
        <v>7.12719760856912</v>
      </c>
      <c r="G724" s="10" t="n">
        <v>216.6</v>
      </c>
      <c r="H724" s="10" t="n">
        <f aca="false">AR724</f>
        <v>57.8556396372259</v>
      </c>
      <c r="AL724" s="0" t="n">
        <v>0.0354861773651772</v>
      </c>
      <c r="AM724" s="0" t="n">
        <f aca="false">IF(AW$9=A724,AV$5+AV$9,AL724+AV$5)</f>
        <v>7.12719760856912</v>
      </c>
      <c r="AP724" s="10" t="n">
        <v>216.6</v>
      </c>
      <c r="AQ724" s="0" t="n">
        <v>2.22595590554155</v>
      </c>
      <c r="AR724" s="10" t="n">
        <f aca="false">AQ724+AV$13+AP724*AV$14</f>
        <v>57.8556396372259</v>
      </c>
      <c r="AS724" s="10"/>
    </row>
    <row r="725" customFormat="false" ht="12.75" hidden="false" customHeight="true" outlineLevel="0" collapsed="false">
      <c r="A725" s="0" t="n">
        <v>723</v>
      </c>
      <c r="B725" s="36" t="n">
        <f aca="false">AM725</f>
        <v>7.45971247434479</v>
      </c>
      <c r="G725" s="10" t="n">
        <v>216.9</v>
      </c>
      <c r="H725" s="10" t="n">
        <f aca="false">AR725</f>
        <v>39.2547913237648</v>
      </c>
      <c r="AL725" s="0" t="n">
        <v>0.368001043140852</v>
      </c>
      <c r="AM725" s="0" t="n">
        <f aca="false">IF(AW$9=A725,AV$5+AV$9,AL725+AV$5)</f>
        <v>7.45971247434479</v>
      </c>
      <c r="AP725" s="10" t="n">
        <v>216.9</v>
      </c>
      <c r="AQ725" s="0" t="n">
        <v>-16.4421047146617</v>
      </c>
      <c r="AR725" s="10" t="n">
        <f aca="false">AQ725+AV$13+AP725*AV$14</f>
        <v>39.2547913237648</v>
      </c>
      <c r="AS725" s="10"/>
    </row>
    <row r="726" customFormat="false" ht="12.75" hidden="false" customHeight="true" outlineLevel="0" collapsed="false">
      <c r="A726" s="0" t="n">
        <v>724</v>
      </c>
      <c r="B726" s="36" t="n">
        <f aca="false">AM726</f>
        <v>7.20723477869574</v>
      </c>
      <c r="G726" s="10" t="n">
        <v>217.2</v>
      </c>
      <c r="H726" s="10" t="n">
        <f aca="false">AR726</f>
        <v>51.155393620977</v>
      </c>
      <c r="AL726" s="0" t="n">
        <v>0.115523347491796</v>
      </c>
      <c r="AM726" s="0" t="n">
        <f aca="false">IF(AW$9=A726,AV$5+AV$9,AL726+AV$5)</f>
        <v>7.20723477869574</v>
      </c>
      <c r="AP726" s="10" t="n">
        <v>217.2</v>
      </c>
      <c r="AQ726" s="0" t="n">
        <v>-4.60871472419175</v>
      </c>
      <c r="AR726" s="10" t="n">
        <f aca="false">AQ726+AV$13+AP726*AV$14</f>
        <v>51.155393620977</v>
      </c>
      <c r="AS726" s="10"/>
    </row>
    <row r="727" customFormat="false" ht="12.75" hidden="false" customHeight="true" outlineLevel="0" collapsed="false">
      <c r="A727" s="0" t="n">
        <v>725</v>
      </c>
      <c r="B727" s="36" t="n">
        <f aca="false">AM727</f>
        <v>6.97823018018604</v>
      </c>
      <c r="G727" s="10" t="n">
        <v>217.5</v>
      </c>
      <c r="H727" s="10" t="n">
        <f aca="false">AR727</f>
        <v>58.7893771440537</v>
      </c>
      <c r="AL727" s="0" t="n">
        <v>-0.113481251017899</v>
      </c>
      <c r="AM727" s="0" t="n">
        <f aca="false">IF(AW$9=A727,AV$5+AV$9,AL727+AV$5)</f>
        <v>6.97823018018604</v>
      </c>
      <c r="AP727" s="10" t="n">
        <v>217.5</v>
      </c>
      <c r="AQ727" s="0" t="n">
        <v>2.95805649214267</v>
      </c>
      <c r="AR727" s="10" t="n">
        <f aca="false">AQ727+AV$13+AP727*AV$14</f>
        <v>58.7893771440537</v>
      </c>
      <c r="AS727" s="10"/>
    </row>
    <row r="728" customFormat="false" ht="12.75" hidden="false" customHeight="true" outlineLevel="0" collapsed="false">
      <c r="A728" s="0" t="n">
        <v>726</v>
      </c>
      <c r="B728" s="36" t="n">
        <f aca="false">AM728</f>
        <v>6.4922080294708</v>
      </c>
      <c r="G728" s="10" t="n">
        <v>217.8</v>
      </c>
      <c r="H728" s="10" t="n">
        <f aca="false">AR728</f>
        <v>29.1136585163413</v>
      </c>
      <c r="AL728" s="0" t="n">
        <v>-0.599503401733142</v>
      </c>
      <c r="AM728" s="0" t="n">
        <f aca="false">IF(AW$9=A728,AV$5+AV$9,AL728+AV$5)</f>
        <v>6.4922080294708</v>
      </c>
      <c r="AP728" s="10" t="n">
        <v>217.8</v>
      </c>
      <c r="AQ728" s="0" t="n">
        <v>-26.7848744423119</v>
      </c>
      <c r="AR728" s="10" t="n">
        <f aca="false">AQ728+AV$13+AP728*AV$14</f>
        <v>29.1136585163413</v>
      </c>
      <c r="AS728" s="10"/>
    </row>
    <row r="729" customFormat="false" ht="12.75" hidden="false" customHeight="true" outlineLevel="0" collapsed="false">
      <c r="A729" s="0" t="n">
        <v>727</v>
      </c>
      <c r="B729" s="36" t="n">
        <f aca="false">AM729</f>
        <v>6.45954942846698</v>
      </c>
      <c r="G729" s="10" t="n">
        <v>218.1</v>
      </c>
      <c r="H729" s="10" t="n">
        <f aca="false">AR729</f>
        <v>79.3016567128846</v>
      </c>
      <c r="AL729" s="0" t="n">
        <v>-0.632162002736967</v>
      </c>
      <c r="AM729" s="0" t="n">
        <f aca="false">IF(AW$9=A729,AV$5+AV$9,AL729+AV$5)</f>
        <v>6.45954942846698</v>
      </c>
      <c r="AP729" s="10" t="n">
        <v>218.1</v>
      </c>
      <c r="AQ729" s="0" t="n">
        <v>23.3359114474892</v>
      </c>
      <c r="AR729" s="10" t="n">
        <f aca="false">AQ729+AV$13+AP729*AV$14</f>
        <v>79.3016567128846</v>
      </c>
      <c r="AS729" s="10"/>
    </row>
    <row r="730" customFormat="false" ht="12.75" hidden="false" customHeight="true" outlineLevel="0" collapsed="false">
      <c r="A730" s="0" t="n">
        <v>728</v>
      </c>
      <c r="B730" s="36" t="n">
        <f aca="false">AM730</f>
        <v>7.44367355129539</v>
      </c>
      <c r="G730" s="10" t="n">
        <v>218.4</v>
      </c>
      <c r="H730" s="10" t="n">
        <f aca="false">AR730</f>
        <v>26.0464267652725</v>
      </c>
      <c r="AL730" s="0" t="n">
        <v>0.351962120091443</v>
      </c>
      <c r="AM730" s="0" t="n">
        <f aca="false">IF(AW$9=A730,AV$5+AV$9,AL730+AV$5)</f>
        <v>7.44367355129539</v>
      </c>
      <c r="AP730" s="10" t="n">
        <v>218.4</v>
      </c>
      <c r="AQ730" s="0" t="n">
        <v>-29.9865308068652</v>
      </c>
      <c r="AR730" s="10" t="n">
        <f aca="false">AQ730+AV$13+AP730*AV$14</f>
        <v>26.0464267652725</v>
      </c>
      <c r="AS730" s="10"/>
    </row>
    <row r="731" customFormat="false" ht="12.75" hidden="false" customHeight="true" outlineLevel="0" collapsed="false">
      <c r="A731" s="0" t="n">
        <v>729</v>
      </c>
      <c r="B731" s="36" t="n">
        <f aca="false">AM731</f>
        <v>7.18066446368057</v>
      </c>
      <c r="G731" s="10" t="n">
        <v>218.7</v>
      </c>
      <c r="H731" s="10" t="n">
        <f aca="false">AR731</f>
        <v>51.7706281524235</v>
      </c>
      <c r="AL731" s="0" t="n">
        <v>0.0889530324766267</v>
      </c>
      <c r="AM731" s="0" t="n">
        <f aca="false">IF(AW$9=A731,AV$5+AV$9,AL731+AV$5)</f>
        <v>7.18066446368057</v>
      </c>
      <c r="AP731" s="10" t="n">
        <v>218.7</v>
      </c>
      <c r="AQ731" s="0" t="n">
        <v>-4.3295417264564</v>
      </c>
      <c r="AR731" s="10" t="n">
        <f aca="false">AQ731+AV$13+AP731*AV$14</f>
        <v>51.7706281524235</v>
      </c>
      <c r="AS731" s="10"/>
    </row>
    <row r="732" customFormat="false" ht="12.75" hidden="false" customHeight="true" outlineLevel="0" collapsed="false">
      <c r="A732" s="0" t="n">
        <v>730</v>
      </c>
      <c r="B732" s="36" t="n">
        <f aca="false">AM732</f>
        <v>6.57675361220791</v>
      </c>
      <c r="G732" s="10" t="n">
        <v>219</v>
      </c>
      <c r="H732" s="10" t="n">
        <f aca="false">AR732</f>
        <v>56.0055893268925</v>
      </c>
      <c r="AL732" s="0" t="n">
        <v>-0.514957818996032</v>
      </c>
      <c r="AM732" s="0" t="n">
        <f aca="false">IF(AW$9=A732,AV$5+AV$9,AL732+AV$5)</f>
        <v>6.57675361220791</v>
      </c>
      <c r="AP732" s="10" t="n">
        <v>219</v>
      </c>
      <c r="AQ732" s="0" t="n">
        <v>-0.161792858729618</v>
      </c>
      <c r="AR732" s="10" t="n">
        <f aca="false">AQ732+AV$13+AP732*AV$14</f>
        <v>56.0055893268925</v>
      </c>
      <c r="AS732" s="10"/>
    </row>
    <row r="733" customFormat="false" ht="12.75" hidden="false" customHeight="true" outlineLevel="0" collapsed="false">
      <c r="A733" s="0" t="n">
        <v>731</v>
      </c>
      <c r="B733" s="36" t="n">
        <f aca="false">AM733</f>
        <v>6.80964646177187</v>
      </c>
      <c r="G733" s="10" t="n">
        <v>219.3</v>
      </c>
      <c r="H733" s="10" t="n">
        <f aca="false">AR733</f>
        <v>59.2388939626631</v>
      </c>
      <c r="AL733" s="0" t="n">
        <v>-0.282064969432076</v>
      </c>
      <c r="AM733" s="0" t="n">
        <f aca="false">IF(AW$9=A733,AV$5+AV$9,AL733+AV$5)</f>
        <v>6.80964646177187</v>
      </c>
      <c r="AP733" s="10" t="n">
        <v>219.3</v>
      </c>
      <c r="AQ733" s="0" t="n">
        <v>3.00429947029876</v>
      </c>
      <c r="AR733" s="10" t="n">
        <f aca="false">AQ733+AV$13+AP733*AV$14</f>
        <v>59.2388939626631</v>
      </c>
      <c r="AS733" s="10"/>
    </row>
    <row r="734" customFormat="false" ht="12.75" hidden="false" customHeight="true" outlineLevel="0" collapsed="false">
      <c r="A734" s="0" t="n">
        <v>732</v>
      </c>
      <c r="B734" s="36" t="n">
        <f aca="false">AM734</f>
        <v>7.39916748759894</v>
      </c>
      <c r="G734" s="10" t="n">
        <v>219.6</v>
      </c>
      <c r="H734" s="10" t="n">
        <f aca="false">AR734</f>
        <v>43.1328595711326</v>
      </c>
      <c r="AL734" s="0" t="n">
        <v>0.307456056395001</v>
      </c>
      <c r="AM734" s="0" t="n">
        <f aca="false">IF(AW$9=A734,AV$5+AV$9,AL734+AV$5)</f>
        <v>7.39916748759894</v>
      </c>
      <c r="AP734" s="10" t="n">
        <v>219.6</v>
      </c>
      <c r="AQ734" s="0" t="n">
        <v>-13.168947227974</v>
      </c>
      <c r="AR734" s="10" t="n">
        <f aca="false">AQ734+AV$13+AP734*AV$14</f>
        <v>43.1328595711326</v>
      </c>
      <c r="AS734" s="10"/>
    </row>
    <row r="735" customFormat="false" ht="12.75" hidden="false" customHeight="true" outlineLevel="0" collapsed="false">
      <c r="A735" s="0" t="n">
        <v>733</v>
      </c>
      <c r="B735" s="36" t="n">
        <f aca="false">AM735</f>
        <v>7.18910897521449</v>
      </c>
      <c r="G735" s="10" t="n">
        <v>219.9</v>
      </c>
      <c r="H735" s="10" t="n">
        <f aca="false">AR735</f>
        <v>30.1964600692672</v>
      </c>
      <c r="AL735" s="0" t="n">
        <v>0.097397544010543</v>
      </c>
      <c r="AM735" s="0" t="n">
        <f aca="false">IF(AW$9=A735,AV$5+AV$9,AL735+AV$5)</f>
        <v>7.18910897521449</v>
      </c>
      <c r="AP735" s="10" t="n">
        <v>219.9</v>
      </c>
      <c r="AQ735" s="0" t="n">
        <v>-26.1725590365816</v>
      </c>
      <c r="AR735" s="10" t="n">
        <f aca="false">AQ735+AV$13+AP735*AV$14</f>
        <v>30.1964600692672</v>
      </c>
      <c r="AS735" s="10"/>
    </row>
    <row r="736" customFormat="false" ht="12.75" hidden="false" customHeight="true" outlineLevel="0" collapsed="false">
      <c r="A736" s="0" t="n">
        <v>734</v>
      </c>
      <c r="B736" s="36" t="n">
        <f aca="false">AM736</f>
        <v>6.8518235533313</v>
      </c>
      <c r="G736" s="10" t="n">
        <v>220.2</v>
      </c>
      <c r="H736" s="10" t="n">
        <f aca="false">AR736</f>
        <v>48.0848003401497</v>
      </c>
      <c r="AL736" s="0" t="n">
        <v>-0.23988787787264</v>
      </c>
      <c r="AM736" s="0" t="n">
        <f aca="false">IF(AW$9=A736,AV$5+AV$9,AL736+AV$5)</f>
        <v>6.8518235533313</v>
      </c>
      <c r="AP736" s="10" t="n">
        <v>220.2</v>
      </c>
      <c r="AQ736" s="0" t="n">
        <v>-8.35143107244128</v>
      </c>
      <c r="AR736" s="10" t="n">
        <f aca="false">AQ736+AV$13+AP736*AV$14</f>
        <v>48.0848003401497</v>
      </c>
      <c r="AS736" s="10"/>
    </row>
    <row r="737" customFormat="false" ht="12.75" hidden="false" customHeight="true" outlineLevel="0" collapsed="false">
      <c r="A737" s="0" t="n">
        <v>735</v>
      </c>
      <c r="B737" s="36" t="n">
        <f aca="false">AM737</f>
        <v>7.09878446264374</v>
      </c>
      <c r="G737" s="10" t="n">
        <v>220.5</v>
      </c>
      <c r="H737" s="10" t="n">
        <f aca="false">AR737</f>
        <v>62.6321061465183</v>
      </c>
      <c r="AL737" s="0" t="n">
        <v>0.0070730314397971</v>
      </c>
      <c r="AM737" s="0" t="n">
        <f aca="false">IF(AW$9=A737,AV$5+AV$9,AL737+AV$5)</f>
        <v>7.09878446264374</v>
      </c>
      <c r="AP737" s="10" t="n">
        <v>220.5</v>
      </c>
      <c r="AQ737" s="0" t="n">
        <v>6.12866242718502</v>
      </c>
      <c r="AR737" s="10" t="n">
        <f aca="false">AQ737+AV$13+AP737*AV$14</f>
        <v>62.6321061465183</v>
      </c>
      <c r="AS737" s="10"/>
    </row>
    <row r="738" customFormat="false" ht="12.75" hidden="false" customHeight="true" outlineLevel="0" collapsed="false">
      <c r="A738" s="0" t="n">
        <v>736</v>
      </c>
      <c r="B738" s="36" t="n">
        <f aca="false">AM738</f>
        <v>6.94033659822476</v>
      </c>
      <c r="G738" s="10" t="n">
        <v>220.8</v>
      </c>
      <c r="H738" s="10" t="n">
        <f aca="false">AR738</f>
        <v>33.5561847831045</v>
      </c>
      <c r="AL738" s="0" t="n">
        <v>-0.151374832979178</v>
      </c>
      <c r="AM738" s="0" t="n">
        <f aca="false">IF(AW$9=A738,AV$5+AV$9,AL738+AV$5)</f>
        <v>6.94033659822476</v>
      </c>
      <c r="AP738" s="10" t="n">
        <v>220.8</v>
      </c>
      <c r="AQ738" s="0" t="n">
        <v>-23.014471242971</v>
      </c>
      <c r="AR738" s="10" t="n">
        <f aca="false">AQ738+AV$13+AP738*AV$14</f>
        <v>33.5561847831045</v>
      </c>
      <c r="AS738" s="10"/>
    </row>
    <row r="739" customFormat="false" ht="12.75" hidden="false" customHeight="true" outlineLevel="0" collapsed="false">
      <c r="A739" s="0" t="n">
        <v>737</v>
      </c>
      <c r="B739" s="36" t="n">
        <f aca="false">AM739</f>
        <v>6.54407938462865</v>
      </c>
      <c r="G739" s="10" t="n">
        <v>221.1</v>
      </c>
      <c r="H739" s="10" t="n">
        <f aca="false">AR739</f>
        <v>44.198298062301</v>
      </c>
      <c r="AL739" s="0" t="n">
        <v>-0.547632046575288</v>
      </c>
      <c r="AM739" s="0" t="n">
        <f aca="false">IF(AW$9=A739,AV$5+AV$9,AL739+AV$5)</f>
        <v>6.54407938462865</v>
      </c>
      <c r="AP739" s="10" t="n">
        <v>221.1</v>
      </c>
      <c r="AQ739" s="0" t="n">
        <v>-12.4395702705167</v>
      </c>
      <c r="AR739" s="10" t="n">
        <f aca="false">AQ739+AV$13+AP739*AV$14</f>
        <v>44.198298062301</v>
      </c>
      <c r="AS739" s="10"/>
    </row>
    <row r="740" customFormat="false" ht="12.75" hidden="false" customHeight="true" outlineLevel="0" collapsed="false">
      <c r="A740" s="0" t="n">
        <v>738</v>
      </c>
      <c r="B740" s="36" t="n">
        <f aca="false">AM740</f>
        <v>6.96002488749544</v>
      </c>
      <c r="G740" s="10" t="n">
        <v>221.4</v>
      </c>
      <c r="H740" s="10" t="n">
        <f aca="false">AR740</f>
        <v>72.5129623896986</v>
      </c>
      <c r="AL740" s="0" t="n">
        <v>-0.131686543708507</v>
      </c>
      <c r="AM740" s="0" t="n">
        <f aca="false">IF(AW$9=A740,AV$5+AV$9,AL740+AV$5)</f>
        <v>6.96002488749544</v>
      </c>
      <c r="AP740" s="10" t="n">
        <v>221.4</v>
      </c>
      <c r="AQ740" s="0" t="n">
        <v>15.8078817501387</v>
      </c>
      <c r="AR740" s="10" t="n">
        <f aca="false">AQ740+AV$13+AP740*AV$14</f>
        <v>72.5129623896986</v>
      </c>
      <c r="AS740" s="10"/>
    </row>
    <row r="741" customFormat="false" ht="12.75" hidden="false" customHeight="true" outlineLevel="0" collapsed="false">
      <c r="A741" s="0" t="n">
        <v>739</v>
      </c>
      <c r="B741" s="36" t="n">
        <f aca="false">AM741</f>
        <v>7.35565932349735</v>
      </c>
      <c r="G741" s="10" t="n">
        <v>221.7</v>
      </c>
      <c r="H741" s="10" t="n">
        <f aca="false">AR741</f>
        <v>73.9093759341834</v>
      </c>
      <c r="AL741" s="0" t="n">
        <v>0.263947892293407</v>
      </c>
      <c r="AM741" s="0" t="n">
        <f aca="false">IF(AW$9=A741,AV$5+AV$9,AL741+AV$5)</f>
        <v>7.35565932349735</v>
      </c>
      <c r="AP741" s="10" t="n">
        <v>221.7</v>
      </c>
      <c r="AQ741" s="0" t="n">
        <v>17.1370829878813</v>
      </c>
      <c r="AR741" s="10" t="n">
        <f aca="false">AQ741+AV$13+AP741*AV$14</f>
        <v>73.9093759341834</v>
      </c>
      <c r="AS741" s="10"/>
    </row>
    <row r="742" customFormat="false" ht="12.75" hidden="false" customHeight="true" outlineLevel="0" collapsed="false">
      <c r="A742" s="0" t="n">
        <v>740</v>
      </c>
      <c r="B742" s="36" t="n">
        <f aca="false">AM742</f>
        <v>6.88640244028398</v>
      </c>
      <c r="G742" s="10" t="n">
        <v>222</v>
      </c>
      <c r="H742" s="10" t="n">
        <f aca="false">AR742</f>
        <v>94.8302141894529</v>
      </c>
      <c r="AL742" s="0" t="n">
        <v>-0.205308990919966</v>
      </c>
      <c r="AM742" s="0" t="n">
        <f aca="false">IF(AW$9=A742,AV$5+AV$9,AL742+AV$5)</f>
        <v>6.88640244028398</v>
      </c>
      <c r="AP742" s="10" t="n">
        <v>222</v>
      </c>
      <c r="AQ742" s="0" t="n">
        <v>37.9907089364085</v>
      </c>
      <c r="AR742" s="10" t="n">
        <f aca="false">AQ742+AV$13+AP742*AV$14</f>
        <v>94.8302141894529</v>
      </c>
      <c r="AS742" s="10"/>
    </row>
    <row r="743" customFormat="false" ht="12.75" hidden="false" customHeight="true" outlineLevel="0" collapsed="false">
      <c r="A743" s="0" t="n">
        <v>741</v>
      </c>
      <c r="B743" s="36" t="n">
        <f aca="false">AM743</f>
        <v>7.20464868257174</v>
      </c>
      <c r="G743" s="10" t="n">
        <v>222.3</v>
      </c>
      <c r="H743" s="10" t="n">
        <f aca="false">AR743</f>
        <v>63.2910115780588</v>
      </c>
      <c r="AL743" s="0" t="n">
        <v>0.112937251367797</v>
      </c>
      <c r="AM743" s="0" t="n">
        <f aca="false">IF(AW$9=A743,AV$5+AV$9,AL743+AV$5)</f>
        <v>7.20464868257174</v>
      </c>
      <c r="AP743" s="10" t="n">
        <v>222.3</v>
      </c>
      <c r="AQ743" s="0" t="n">
        <v>6.38429401827223</v>
      </c>
      <c r="AR743" s="10" t="n">
        <f aca="false">AQ743+AV$13+AP743*AV$14</f>
        <v>63.2910115780588</v>
      </c>
      <c r="AS743" s="10"/>
    </row>
    <row r="744" customFormat="false" ht="12.75" hidden="false" customHeight="true" outlineLevel="0" collapsed="false">
      <c r="A744" s="0" t="n">
        <v>742</v>
      </c>
      <c r="B744" s="36" t="n">
        <f aca="false">AM744</f>
        <v>6.44093876660203</v>
      </c>
      <c r="G744" s="10" t="n">
        <v>222.6</v>
      </c>
      <c r="H744" s="10" t="n">
        <f aca="false">AR744</f>
        <v>63.6652119233433</v>
      </c>
      <c r="AL744" s="0" t="n">
        <v>-0.650772664601909</v>
      </c>
      <c r="AM744" s="0" t="n">
        <f aca="false">IF(AW$9=A744,AV$5+AV$9,AL744+AV$5)</f>
        <v>6.44093876660203</v>
      </c>
      <c r="AP744" s="10" t="n">
        <v>222.6</v>
      </c>
      <c r="AQ744" s="0" t="n">
        <v>6.69128205681447</v>
      </c>
      <c r="AR744" s="10" t="n">
        <f aca="false">AQ744+AV$13+AP744*AV$14</f>
        <v>63.6652119233433</v>
      </c>
      <c r="AS744" s="10"/>
    </row>
    <row r="745" customFormat="false" ht="12.75" hidden="false" customHeight="true" outlineLevel="0" collapsed="false">
      <c r="A745" s="0" t="n">
        <v>743</v>
      </c>
      <c r="B745" s="36" t="n">
        <f aca="false">AM745</f>
        <v>7.64603720694871</v>
      </c>
      <c r="G745" s="10" t="n">
        <v>222.9</v>
      </c>
      <c r="H745" s="10" t="n">
        <f aca="false">AR745</f>
        <v>68.2862522256904</v>
      </c>
      <c r="AL745" s="0" t="n">
        <v>0.554325775744769</v>
      </c>
      <c r="AM745" s="0" t="n">
        <f aca="false">IF(AW$9=A745,AV$5+AV$9,AL745+AV$5)</f>
        <v>7.64603720694871</v>
      </c>
      <c r="AP745" s="10" t="n">
        <v>222.9</v>
      </c>
      <c r="AQ745" s="0" t="n">
        <v>11.2451100524194</v>
      </c>
      <c r="AR745" s="10" t="n">
        <f aca="false">AQ745+AV$13+AP745*AV$14</f>
        <v>68.2862522256904</v>
      </c>
      <c r="AS745" s="10"/>
    </row>
    <row r="746" customFormat="false" ht="12.75" hidden="false" customHeight="true" outlineLevel="0" collapsed="false">
      <c r="A746" s="0" t="n">
        <v>744</v>
      </c>
      <c r="B746" s="36" t="n">
        <f aca="false">AM746</f>
        <v>7.141317865186</v>
      </c>
      <c r="G746" s="10" t="n">
        <v>223.2</v>
      </c>
      <c r="H746" s="10" t="n">
        <f aca="false">AR746</f>
        <v>59.2570585693618</v>
      </c>
      <c r="AL746" s="0" t="n">
        <v>0.0496064339820616</v>
      </c>
      <c r="AM746" s="0" t="n">
        <f aca="false">IF(AW$9=A746,AV$5+AV$9,AL746+AV$5)</f>
        <v>7.141317865186</v>
      </c>
      <c r="AP746" s="10" t="n">
        <v>223.2</v>
      </c>
      <c r="AQ746" s="0" t="n">
        <v>2.14870408934857</v>
      </c>
      <c r="AR746" s="10" t="n">
        <f aca="false">AQ746+AV$13+AP746*AV$14</f>
        <v>59.2570585693618</v>
      </c>
      <c r="AS746" s="10"/>
    </row>
    <row r="747" customFormat="false" ht="12.75" hidden="false" customHeight="true" outlineLevel="0" collapsed="false">
      <c r="A747" s="0" t="n">
        <v>745</v>
      </c>
      <c r="B747" s="36" t="n">
        <f aca="false">AM747</f>
        <v>6.76483683524602</v>
      </c>
      <c r="G747" s="10" t="n">
        <v>223.5</v>
      </c>
      <c r="H747" s="10" t="n">
        <f aca="false">AR747</f>
        <v>56.1474555019029</v>
      </c>
      <c r="AL747" s="0" t="n">
        <v>-0.326874595957923</v>
      </c>
      <c r="AM747" s="0" t="n">
        <f aca="false">IF(AW$9=A747,AV$5+AV$9,AL747+AV$5)</f>
        <v>6.76483683524602</v>
      </c>
      <c r="AP747" s="10" t="n">
        <v>223.5</v>
      </c>
      <c r="AQ747" s="0" t="n">
        <v>-1.02811128485261</v>
      </c>
      <c r="AR747" s="10" t="n">
        <f aca="false">AQ747+AV$13+AP747*AV$14</f>
        <v>56.1474555019029</v>
      </c>
      <c r="AS747" s="10"/>
    </row>
    <row r="748" customFormat="false" ht="12.75" hidden="false" customHeight="true" outlineLevel="0" collapsed="false">
      <c r="A748" s="0" t="n">
        <v>746</v>
      </c>
      <c r="B748" s="36" t="n">
        <f aca="false">AM748</f>
        <v>6.61551004098658</v>
      </c>
      <c r="G748" s="10" t="n">
        <v>223.8</v>
      </c>
      <c r="H748" s="10" t="n">
        <f aca="false">AR748</f>
        <v>67.506869567488</v>
      </c>
      <c r="AL748" s="0" t="n">
        <v>-0.476201390217359</v>
      </c>
      <c r="AM748" s="0" t="n">
        <f aca="false">IF(AW$9=A748,AV$5+AV$9,AL748+AV$5)</f>
        <v>6.61551004098658</v>
      </c>
      <c r="AP748" s="10" t="n">
        <v>223.8</v>
      </c>
      <c r="AQ748" s="0" t="n">
        <v>10.2640904739902</v>
      </c>
      <c r="AR748" s="10" t="n">
        <f aca="false">AQ748+AV$13+AP748*AV$14</f>
        <v>67.506869567488</v>
      </c>
      <c r="AS748" s="10"/>
    </row>
    <row r="749" customFormat="false" ht="12.75" hidden="false" customHeight="true" outlineLevel="0" collapsed="false">
      <c r="A749" s="0" t="n">
        <v>747</v>
      </c>
      <c r="B749" s="36" t="n">
        <f aca="false">AM749</f>
        <v>6.95921898602786</v>
      </c>
      <c r="G749" s="10" t="n">
        <v>224.1</v>
      </c>
      <c r="H749" s="10" t="n">
        <f aca="false">AR749</f>
        <v>40.3796548452538</v>
      </c>
      <c r="AL749" s="0" t="n">
        <v>-0.132492445176086</v>
      </c>
      <c r="AM749" s="0" t="n">
        <f aca="false">IF(AW$9=A749,AV$5+AV$9,AL749+AV$5)</f>
        <v>6.95921898602786</v>
      </c>
      <c r="AP749" s="10" t="n">
        <v>224.1</v>
      </c>
      <c r="AQ749" s="0" t="n">
        <v>-16.9303365549861</v>
      </c>
      <c r="AR749" s="10" t="n">
        <f aca="false">AQ749+AV$13+AP749*AV$14</f>
        <v>40.3796548452538</v>
      </c>
      <c r="AS749" s="10"/>
    </row>
    <row r="750" customFormat="false" ht="12.75" hidden="false" customHeight="true" outlineLevel="0" collapsed="false">
      <c r="A750" s="0" t="n">
        <v>748</v>
      </c>
      <c r="B750" s="36" t="n">
        <f aca="false">AM750</f>
        <v>7.03932349347981</v>
      </c>
      <c r="G750" s="10" t="n">
        <v>224.4</v>
      </c>
      <c r="H750" s="10" t="n">
        <f aca="false">AR750</f>
        <v>67.3177889256535</v>
      </c>
      <c r="AL750" s="0" t="n">
        <v>-0.0523879377241301</v>
      </c>
      <c r="AM750" s="0" t="n">
        <f aca="false">IF(AW$9=A750,AV$5+AV$9,AL750+AV$5)</f>
        <v>7.03932349347981</v>
      </c>
      <c r="AP750" s="10" t="n">
        <v>224.4</v>
      </c>
      <c r="AQ750" s="0" t="n">
        <v>9.94058521867134</v>
      </c>
      <c r="AR750" s="10" t="n">
        <f aca="false">AQ750+AV$13+AP750*AV$14</f>
        <v>67.3177889256535</v>
      </c>
      <c r="AS750" s="10"/>
    </row>
    <row r="751" customFormat="false" ht="12.75" hidden="false" customHeight="true" outlineLevel="0" collapsed="false">
      <c r="A751" s="0" t="n">
        <v>749</v>
      </c>
      <c r="B751" s="36" t="n">
        <f aca="false">AM751</f>
        <v>6.96478337694955</v>
      </c>
      <c r="G751" s="10" t="n">
        <v>224.7</v>
      </c>
      <c r="H751" s="10" t="n">
        <f aca="false">AR751</f>
        <v>37.2739924811418</v>
      </c>
      <c r="AL751" s="0" t="n">
        <v>-0.126928054254394</v>
      </c>
      <c r="AM751" s="0" t="n">
        <f aca="false">IF(AW$9=A751,AV$5+AV$9,AL751+AV$5)</f>
        <v>6.96478337694955</v>
      </c>
      <c r="AP751" s="10" t="n">
        <v>224.7</v>
      </c>
      <c r="AQ751" s="0" t="n">
        <v>-20.1704235325826</v>
      </c>
      <c r="AR751" s="10" t="n">
        <f aca="false">AQ751+AV$13+AP751*AV$14</f>
        <v>37.2739924811418</v>
      </c>
      <c r="AS751" s="10"/>
    </row>
    <row r="752" customFormat="false" ht="12.75" hidden="false" customHeight="true" outlineLevel="0" collapsed="false">
      <c r="A752" s="0" t="n">
        <v>750</v>
      </c>
      <c r="B752" s="36" t="n">
        <f aca="false">AM752</f>
        <v>7.26765335768909</v>
      </c>
      <c r="G752" s="10" t="n">
        <v>225</v>
      </c>
      <c r="H752" s="10" t="n">
        <f aca="false">AR752</f>
        <v>69.0925670536545</v>
      </c>
      <c r="AL752" s="0" t="n">
        <v>0.175941926485148</v>
      </c>
      <c r="AM752" s="0" t="n">
        <f aca="false">IF(AW$9=A752,AV$5+AV$9,AL752+AV$5)</f>
        <v>7.26765335768909</v>
      </c>
      <c r="AP752" s="10" t="n">
        <v>225</v>
      </c>
      <c r="AQ752" s="0" t="n">
        <v>11.5809387331878</v>
      </c>
      <c r="AR752" s="10" t="n">
        <f aca="false">AQ752+AV$13+AP752*AV$14</f>
        <v>69.0925670536545</v>
      </c>
      <c r="AS752" s="10"/>
    </row>
    <row r="753" customFormat="false" ht="12.75" hidden="false" customHeight="true" outlineLevel="0" collapsed="false">
      <c r="A753" s="0" t="n">
        <v>751</v>
      </c>
      <c r="B753" s="36" t="n">
        <f aca="false">AM753</f>
        <v>6.95731649358943</v>
      </c>
      <c r="G753" s="10" t="n">
        <v>225.3</v>
      </c>
      <c r="H753" s="10" t="n">
        <f aca="false">AR753</f>
        <v>58.6308170537263</v>
      </c>
      <c r="AL753" s="0" t="n">
        <v>-0.134394937614512</v>
      </c>
      <c r="AM753" s="0" t="n">
        <f aca="false">IF(AW$9=A753,AV$5+AV$9,AL753+AV$5)</f>
        <v>6.95731649358943</v>
      </c>
      <c r="AP753" s="10" t="n">
        <v>225.3</v>
      </c>
      <c r="AQ753" s="0" t="n">
        <v>1.0519764265174</v>
      </c>
      <c r="AR753" s="10" t="n">
        <f aca="false">AQ753+AV$13+AP753*AV$14</f>
        <v>58.6308170537263</v>
      </c>
      <c r="AS753" s="10"/>
    </row>
    <row r="754" customFormat="false" ht="12.75" hidden="false" customHeight="true" outlineLevel="0" collapsed="false">
      <c r="A754" s="0" t="n">
        <v>752</v>
      </c>
      <c r="B754" s="36" t="n">
        <f aca="false">AM754</f>
        <v>7.58663648708603</v>
      </c>
      <c r="G754" s="10" t="n">
        <v>225.6</v>
      </c>
      <c r="H754" s="10" t="n">
        <f aca="false">AR754</f>
        <v>63.4128890032993</v>
      </c>
      <c r="AL754" s="0" t="n">
        <v>0.494925055882088</v>
      </c>
      <c r="AM754" s="0" t="n">
        <f aca="false">IF(AW$9=A754,AV$5+AV$9,AL754+AV$5)</f>
        <v>7.58663648708603</v>
      </c>
      <c r="AP754" s="10" t="n">
        <v>225.6</v>
      </c>
      <c r="AQ754" s="0" t="n">
        <v>5.76683606934826</v>
      </c>
      <c r="AR754" s="10" t="n">
        <f aca="false">AQ754+AV$13+AP754*AV$14</f>
        <v>63.4128890032993</v>
      </c>
      <c r="AS754" s="10"/>
    </row>
    <row r="755" customFormat="false" ht="12.75" hidden="false" customHeight="true" outlineLevel="0" collapsed="false">
      <c r="A755" s="0" t="n">
        <v>753</v>
      </c>
      <c r="B755" s="36" t="n">
        <f aca="false">AM755</f>
        <v>6.74239363166693</v>
      </c>
      <c r="G755" s="10" t="n">
        <v>225.9</v>
      </c>
      <c r="H755" s="10" t="n">
        <f aca="false">AR755</f>
        <v>80.3268747642285</v>
      </c>
      <c r="AL755" s="0" t="n">
        <v>-0.349317799537017</v>
      </c>
      <c r="AM755" s="0" t="n">
        <f aca="false">IF(AW$9=A755,AV$5+AV$9,AL755+AV$5)</f>
        <v>6.74239363166693</v>
      </c>
      <c r="AP755" s="10" t="n">
        <v>225.9</v>
      </c>
      <c r="AQ755" s="0" t="n">
        <v>22.6136095235352</v>
      </c>
      <c r="AR755" s="10" t="n">
        <f aca="false">AQ755+AV$13+AP755*AV$14</f>
        <v>80.3268747642285</v>
      </c>
      <c r="AS755" s="10"/>
    </row>
    <row r="756" customFormat="false" ht="12.75" hidden="false" customHeight="true" outlineLevel="0" collapsed="false">
      <c r="A756" s="0" t="n">
        <v>754</v>
      </c>
      <c r="B756" s="36" t="n">
        <f aca="false">AM756</f>
        <v>6.84168460254067</v>
      </c>
      <c r="G756" s="10" t="n">
        <v>226.2</v>
      </c>
      <c r="H756" s="10" t="n">
        <f aca="false">AR756</f>
        <v>46.6239513512121</v>
      </c>
      <c r="AL756" s="0" t="n">
        <v>-0.25002682866327</v>
      </c>
      <c r="AM756" s="0" t="n">
        <f aca="false">IF(AW$9=A756,AV$5+AV$9,AL756+AV$5)</f>
        <v>6.84168460254067</v>
      </c>
      <c r="AP756" s="10" t="n">
        <v>226.2</v>
      </c>
      <c r="AQ756" s="0" t="n">
        <v>-11.1565261962234</v>
      </c>
      <c r="AR756" s="10" t="n">
        <f aca="false">AQ756+AV$13+AP756*AV$14</f>
        <v>46.6239513512121</v>
      </c>
      <c r="AS756" s="10"/>
    </row>
    <row r="757" customFormat="false" ht="12.75" hidden="false" customHeight="true" outlineLevel="0" collapsed="false">
      <c r="A757" s="0" t="n">
        <v>755</v>
      </c>
      <c r="B757" s="36" t="n">
        <f aca="false">AM757</f>
        <v>7.18361315763791</v>
      </c>
      <c r="G757" s="10" t="n">
        <v>226.5</v>
      </c>
      <c r="H757" s="10" t="n">
        <f aca="false">AR757</f>
        <v>64.4996752894999</v>
      </c>
      <c r="AL757" s="0" t="n">
        <v>0.0919017264339705</v>
      </c>
      <c r="AM757" s="0" t="n">
        <f aca="false">IF(AW$9=A757,AV$5+AV$9,AL757+AV$5)</f>
        <v>7.18361315763791</v>
      </c>
      <c r="AP757" s="10" t="n">
        <v>226.5</v>
      </c>
      <c r="AQ757" s="0" t="n">
        <v>6.6519854353221</v>
      </c>
      <c r="AR757" s="10" t="n">
        <f aca="false">AQ757+AV$13+AP757*AV$14</f>
        <v>64.4996752894999</v>
      </c>
      <c r="AS757" s="10"/>
    </row>
    <row r="758" customFormat="false" ht="12.75" hidden="false" customHeight="true" outlineLevel="0" collapsed="false">
      <c r="A758" s="0" t="n">
        <v>756</v>
      </c>
      <c r="B758" s="36" t="n">
        <f aca="false">AM758</f>
        <v>7.80190518386844</v>
      </c>
      <c r="G758" s="10" t="n">
        <v>226.8</v>
      </c>
      <c r="H758" s="10" t="n">
        <f aca="false">AR758</f>
        <v>52.9940733896161</v>
      </c>
      <c r="AL758" s="0" t="n">
        <v>0.710193752664496</v>
      </c>
      <c r="AM758" s="0" t="n">
        <f aca="false">IF(AW$9=A758,AV$5+AV$9,AL758+AV$5)</f>
        <v>7.80190518386844</v>
      </c>
      <c r="AP758" s="10" t="n">
        <v>226.8</v>
      </c>
      <c r="AQ758" s="0" t="n">
        <v>-4.92082877130389</v>
      </c>
      <c r="AR758" s="10" t="n">
        <f aca="false">AQ758+AV$13+AP758*AV$14</f>
        <v>52.9940733896161</v>
      </c>
      <c r="AS758" s="10"/>
    </row>
    <row r="759" customFormat="false" ht="12.75" hidden="false" customHeight="true" outlineLevel="0" collapsed="false">
      <c r="A759" s="0" t="n">
        <v>757</v>
      </c>
      <c r="B759" s="36" t="n">
        <f aca="false">AM759</f>
        <v>7.62544728739138</v>
      </c>
      <c r="G759" s="10" t="n">
        <v>227.1</v>
      </c>
      <c r="H759" s="10" t="n">
        <f aca="false">AR759</f>
        <v>49.2938081621897</v>
      </c>
      <c r="AL759" s="0" t="n">
        <v>0.533735856187433</v>
      </c>
      <c r="AM759" s="0" t="n">
        <f aca="false">IF(AW$9=A759,AV$5+AV$9,AL759+AV$5)</f>
        <v>7.62544728739138</v>
      </c>
      <c r="AP759" s="10" t="n">
        <v>227.1</v>
      </c>
      <c r="AQ759" s="0" t="n">
        <v>-8.68830630547247</v>
      </c>
      <c r="AR759" s="10" t="n">
        <f aca="false">AQ759+AV$13+AP759*AV$14</f>
        <v>49.2938081621897</v>
      </c>
      <c r="AS759" s="10"/>
    </row>
    <row r="760" customFormat="false" ht="12.75" hidden="false" customHeight="true" outlineLevel="0" collapsed="false">
      <c r="A760" s="0" t="n">
        <v>758</v>
      </c>
      <c r="B760" s="36" t="n">
        <f aca="false">AM760</f>
        <v>7.10006757585702</v>
      </c>
      <c r="G760" s="10" t="n">
        <v>227.4</v>
      </c>
      <c r="H760" s="10" t="n">
        <f aca="false">AR760</f>
        <v>36.2549476267587</v>
      </c>
      <c r="AL760" s="0" t="n">
        <v>0.00835614465308025</v>
      </c>
      <c r="AM760" s="0" t="n">
        <f aca="false">IF(AW$9=A760,AV$5+AV$9,AL760+AV$5)</f>
        <v>7.10006757585702</v>
      </c>
      <c r="AP760" s="10" t="n">
        <v>227.4</v>
      </c>
      <c r="AQ760" s="0" t="n">
        <v>-21.7943791476457</v>
      </c>
      <c r="AR760" s="10" t="n">
        <f aca="false">AQ760+AV$13+AP760*AV$14</f>
        <v>36.2549476267587</v>
      </c>
      <c r="AS760" s="10"/>
    </row>
    <row r="761" customFormat="false" ht="12.75" hidden="false" customHeight="true" outlineLevel="0" collapsed="false">
      <c r="A761" s="0" t="n">
        <v>759</v>
      </c>
      <c r="B761" s="36" t="n">
        <f aca="false">AM761</f>
        <v>6.99832491360515</v>
      </c>
      <c r="G761" s="10" t="n">
        <v>227.7</v>
      </c>
      <c r="H761" s="10" t="n">
        <f aca="false">AR761</f>
        <v>49.1498610739596</v>
      </c>
      <c r="AL761" s="0" t="n">
        <v>-0.0933865175987959</v>
      </c>
      <c r="AM761" s="0" t="n">
        <f aca="false">IF(AW$9=A761,AV$5+AV$9,AL761+AV$5)</f>
        <v>6.99832491360515</v>
      </c>
      <c r="AP761" s="10" t="n">
        <v>227.7</v>
      </c>
      <c r="AQ761" s="0" t="n">
        <v>-8.96667800718709</v>
      </c>
      <c r="AR761" s="10" t="n">
        <f aca="false">AQ761+AV$13+AP761*AV$14</f>
        <v>49.1498610739596</v>
      </c>
      <c r="AS761" s="10"/>
    </row>
    <row r="762" customFormat="false" ht="12.75" hidden="false" customHeight="true" outlineLevel="0" collapsed="false">
      <c r="A762" s="0" t="n">
        <v>760</v>
      </c>
      <c r="B762" s="36" t="n">
        <f aca="false">AM762</f>
        <v>7.01303317748389</v>
      </c>
      <c r="G762" s="10" t="n">
        <v>228</v>
      </c>
      <c r="H762" s="10" t="n">
        <f aca="false">AR762</f>
        <v>55.2400625710802</v>
      </c>
      <c r="AL762" s="0" t="n">
        <v>-0.0786782537200559</v>
      </c>
      <c r="AM762" s="0" t="n">
        <f aca="false">IF(AW$9=A762,AV$5+AV$9,AL762+AV$5)</f>
        <v>7.01303317748389</v>
      </c>
      <c r="AP762" s="10" t="n">
        <v>228</v>
      </c>
      <c r="AQ762" s="0" t="n">
        <v>-2.94368881680872</v>
      </c>
      <c r="AR762" s="10" t="n">
        <f aca="false">AQ762+AV$13+AP762*AV$14</f>
        <v>55.2400625710802</v>
      </c>
      <c r="AS762" s="10"/>
    </row>
    <row r="763" customFormat="false" ht="12.75" hidden="false" customHeight="true" outlineLevel="0" collapsed="false">
      <c r="A763" s="0" t="n">
        <v>761</v>
      </c>
      <c r="B763" s="36" t="n">
        <f aca="false">AM763</f>
        <v>7.04196124041929</v>
      </c>
      <c r="G763" s="10" t="n">
        <v>228.3</v>
      </c>
      <c r="H763" s="10" t="n">
        <f aca="false">AR763</f>
        <v>43.0900692791467</v>
      </c>
      <c r="AL763" s="0" t="n">
        <v>-0.0497501907846503</v>
      </c>
      <c r="AM763" s="0" t="n">
        <f aca="false">IF(AW$9=A763,AV$5+AV$9,AL763+AV$5)</f>
        <v>7.04196124041929</v>
      </c>
      <c r="AP763" s="10" t="n">
        <v>228.3</v>
      </c>
      <c r="AQ763" s="0" t="n">
        <v>-15.1608944154844</v>
      </c>
      <c r="AR763" s="10" t="n">
        <f aca="false">AQ763+AV$13+AP763*AV$14</f>
        <v>43.0900692791467</v>
      </c>
      <c r="AS763" s="10"/>
    </row>
    <row r="764" customFormat="false" ht="12.75" hidden="false" customHeight="true" outlineLevel="0" collapsed="false">
      <c r="A764" s="0" t="n">
        <v>762</v>
      </c>
      <c r="B764" s="36" t="n">
        <f aca="false">AM764</f>
        <v>7.34649550007538</v>
      </c>
      <c r="G764" s="10" t="n">
        <v>228.6</v>
      </c>
      <c r="H764" s="10" t="n">
        <f aca="false">AR764</f>
        <v>50.7008176769843</v>
      </c>
      <c r="AL764" s="0" t="n">
        <v>0.254784068871439</v>
      </c>
      <c r="AM764" s="0" t="n">
        <f aca="false">IF(AW$9=A764,AV$5+AV$9,AL764+AV$5)</f>
        <v>7.34649550007538</v>
      </c>
      <c r="AP764" s="10" t="n">
        <v>228.6</v>
      </c>
      <c r="AQ764" s="0" t="n">
        <v>-7.617358324389</v>
      </c>
      <c r="AR764" s="10" t="n">
        <f aca="false">AQ764+AV$13+AP764*AV$14</f>
        <v>50.7008176769843</v>
      </c>
      <c r="AS764" s="10"/>
    </row>
    <row r="765" customFormat="false" ht="12.75" hidden="false" customHeight="true" outlineLevel="0" collapsed="false">
      <c r="A765" s="0" t="n">
        <v>763</v>
      </c>
      <c r="B765" s="36" t="n">
        <f aca="false">AM765</f>
        <v>7.30064074498508</v>
      </c>
      <c r="G765" s="10" t="n">
        <v>228.9</v>
      </c>
      <c r="H765" s="10" t="n">
        <f aca="false">AR765</f>
        <v>59.4205307373213</v>
      </c>
      <c r="AL765" s="0" t="n">
        <v>0.208929313781139</v>
      </c>
      <c r="AM765" s="0" t="n">
        <f aca="false">IF(AW$9=A765,AV$5+AV$9,AL765+AV$5)</f>
        <v>7.30064074498508</v>
      </c>
      <c r="AP765" s="10" t="n">
        <v>228.9</v>
      </c>
      <c r="AQ765" s="0" t="n">
        <v>1.03514242920578</v>
      </c>
      <c r="AR765" s="10" t="n">
        <f aca="false">AQ765+AV$13+AP765*AV$14</f>
        <v>59.4205307373213</v>
      </c>
      <c r="AS765" s="10"/>
    </row>
    <row r="766" customFormat="false" ht="12.75" hidden="false" customHeight="true" outlineLevel="0" collapsed="false">
      <c r="A766" s="0" t="n">
        <v>764</v>
      </c>
      <c r="B766" s="36" t="n">
        <f aca="false">AM766</f>
        <v>6.63403282431353</v>
      </c>
      <c r="G766" s="10" t="n">
        <v>229.2</v>
      </c>
      <c r="H766" s="10" t="n">
        <f aca="false">AR766</f>
        <v>69.7529820169941</v>
      </c>
      <c r="AL766" s="0" t="n">
        <v>-0.457678606890414</v>
      </c>
      <c r="AM766" s="0" t="n">
        <f aca="false">IF(AW$9=A766,AV$5+AV$9,AL766+AV$5)</f>
        <v>6.63403282431353</v>
      </c>
      <c r="AP766" s="10" t="n">
        <v>229.2</v>
      </c>
      <c r="AQ766" s="0" t="n">
        <v>11.3003814021364</v>
      </c>
      <c r="AR766" s="10" t="n">
        <f aca="false">AQ766+AV$13+AP766*AV$14</f>
        <v>69.7529820169941</v>
      </c>
      <c r="AS766" s="10"/>
    </row>
    <row r="767" customFormat="false" ht="12.75" hidden="false" customHeight="true" outlineLevel="0" collapsed="false">
      <c r="A767" s="0" t="n">
        <v>765</v>
      </c>
      <c r="B767" s="36" t="n">
        <f aca="false">AM767</f>
        <v>6.76885197457452</v>
      </c>
      <c r="G767" s="10" t="n">
        <v>229.5</v>
      </c>
      <c r="H767" s="10" t="n">
        <f aca="false">AR767</f>
        <v>55.8186113892498</v>
      </c>
      <c r="AL767" s="0" t="n">
        <v>-0.322859456629427</v>
      </c>
      <c r="AM767" s="0" t="n">
        <f aca="false">IF(AW$9=A767,AV$5+AV$9,AL767+AV$5)</f>
        <v>6.76885197457452</v>
      </c>
      <c r="AP767" s="10" t="n">
        <v>229.5</v>
      </c>
      <c r="AQ767" s="0" t="n">
        <v>-2.70120153235023</v>
      </c>
      <c r="AR767" s="10" t="n">
        <f aca="false">AQ767+AV$13+AP767*AV$14</f>
        <v>55.8186113892498</v>
      </c>
      <c r="AS767" s="10"/>
    </row>
    <row r="768" customFormat="false" ht="12.75" hidden="false" customHeight="true" outlineLevel="0" collapsed="false">
      <c r="A768" s="0" t="n">
        <v>766</v>
      </c>
      <c r="B768" s="36" t="n">
        <f aca="false">AM768</f>
        <v>7.30984232335974</v>
      </c>
      <c r="G768" s="10" t="n">
        <v>229.8</v>
      </c>
      <c r="H768" s="10" t="n">
        <f aca="false">AR768</f>
        <v>67.6582399166947</v>
      </c>
      <c r="AL768" s="0" t="n">
        <v>0.218130892155798</v>
      </c>
      <c r="AM768" s="0" t="n">
        <f aca="false">IF(AW$9=A768,AV$5+AV$9,AL768+AV$5)</f>
        <v>7.30984232335974</v>
      </c>
      <c r="AP768" s="10" t="n">
        <v>229.8</v>
      </c>
      <c r="AQ768" s="0" t="n">
        <v>9.07121468835246</v>
      </c>
      <c r="AR768" s="10" t="n">
        <f aca="false">AQ768+AV$13+AP768*AV$14</f>
        <v>67.6582399166947</v>
      </c>
      <c r="AS768" s="10"/>
    </row>
    <row r="769" customFormat="false" ht="12.75" hidden="false" customHeight="true" outlineLevel="0" collapsed="false">
      <c r="A769" s="0" t="n">
        <v>767</v>
      </c>
      <c r="B769" s="36" t="n">
        <f aca="false">AM769</f>
        <v>6.99737357090694</v>
      </c>
      <c r="G769" s="10" t="n">
        <v>230.1</v>
      </c>
      <c r="H769" s="10" t="n">
        <f aca="false">AR769</f>
        <v>69.2210382842139</v>
      </c>
      <c r="AL769" s="0" t="n">
        <v>-0.0943378602970006</v>
      </c>
      <c r="AM769" s="0" t="n">
        <f aca="false">IF(AW$9=A769,AV$5+AV$9,AL769+AV$5)</f>
        <v>6.99737357090694</v>
      </c>
      <c r="AP769" s="10" t="n">
        <v>230.1</v>
      </c>
      <c r="AQ769" s="0" t="n">
        <v>10.5668007491294</v>
      </c>
      <c r="AR769" s="10" t="n">
        <f aca="false">AQ769+AV$13+AP769*AV$14</f>
        <v>69.2210382842139</v>
      </c>
      <c r="AS769" s="10"/>
    </row>
    <row r="770" customFormat="false" ht="12.75" hidden="false" customHeight="true" outlineLevel="0" collapsed="false">
      <c r="A770" s="0" t="n">
        <v>768</v>
      </c>
      <c r="B770" s="36" t="n">
        <f aca="false">AM770</f>
        <v>7.22044863321665</v>
      </c>
      <c r="G770" s="10" t="n">
        <v>230.4</v>
      </c>
      <c r="H770" s="10" t="n">
        <f aca="false">AR770</f>
        <v>57.0205122000153</v>
      </c>
      <c r="AL770" s="0" t="n">
        <v>0.128737202012709</v>
      </c>
      <c r="AM770" s="0" t="n">
        <f aca="false">IF(AW$9=A770,AV$5+AV$9,AL770+AV$5)</f>
        <v>7.22044863321665</v>
      </c>
      <c r="AP770" s="10" t="n">
        <v>230.4</v>
      </c>
      <c r="AQ770" s="0" t="n">
        <v>-1.70093764181134</v>
      </c>
      <c r="AR770" s="10" t="n">
        <f aca="false">AQ770+AV$13+AP770*AV$14</f>
        <v>57.0205122000153</v>
      </c>
      <c r="AS770" s="10"/>
    </row>
    <row r="771" customFormat="false" ht="12.75" hidden="false" customHeight="true" outlineLevel="0" collapsed="false">
      <c r="A771" s="0" t="n">
        <v>769</v>
      </c>
      <c r="B771" s="36" t="n">
        <f aca="false">AM771</f>
        <v>6.95265305078096</v>
      </c>
      <c r="G771" s="10" t="n">
        <v>230.7</v>
      </c>
      <c r="H771" s="10" t="n">
        <f aca="false">AR771</f>
        <v>76.2406794717419</v>
      </c>
      <c r="AL771" s="0" t="n">
        <v>-0.139058380422978</v>
      </c>
      <c r="AM771" s="0" t="n">
        <f aca="false">IF(AW$9=A771,AV$5+AV$9,AL771+AV$5)</f>
        <v>6.95265305078096</v>
      </c>
      <c r="AP771" s="10" t="n">
        <v>230.7</v>
      </c>
      <c r="AQ771" s="0" t="n">
        <v>17.452017323173</v>
      </c>
      <c r="AR771" s="10" t="n">
        <f aca="false">AQ771+AV$13+AP771*AV$14</f>
        <v>76.2406794717419</v>
      </c>
      <c r="AS771" s="10"/>
    </row>
    <row r="772" customFormat="false" ht="12.75" hidden="false" customHeight="true" outlineLevel="0" collapsed="false">
      <c r="A772" s="0" t="n">
        <v>770</v>
      </c>
      <c r="B772" s="36" t="n">
        <f aca="false">AM772</f>
        <v>6.55672502109389</v>
      </c>
      <c r="G772" s="10" t="n">
        <v>231</v>
      </c>
      <c r="H772" s="10" t="n">
        <f aca="false">AR772</f>
        <v>58.647216857116</v>
      </c>
      <c r="AL772" s="0" t="n">
        <v>-0.534986410110049</v>
      </c>
      <c r="AM772" s="0" t="n">
        <f aca="false">IF(AW$9=A772,AV$5+AV$9,AL772+AV$5)</f>
        <v>6.55672502109389</v>
      </c>
      <c r="AP772" s="10" t="n">
        <v>231</v>
      </c>
      <c r="AQ772" s="0" t="n">
        <v>-0.20865759819512</v>
      </c>
      <c r="AR772" s="10" t="n">
        <f aca="false">AQ772+AV$13+AP772*AV$14</f>
        <v>58.647216857116</v>
      </c>
      <c r="AS772" s="10"/>
    </row>
    <row r="773" customFormat="false" ht="12.75" hidden="false" customHeight="true" outlineLevel="0" collapsed="false">
      <c r="A773" s="0" t="n">
        <v>771</v>
      </c>
      <c r="B773" s="36" t="n">
        <f aca="false">AM773</f>
        <v>7.30403146348031</v>
      </c>
      <c r="G773" s="10" t="n">
        <v>231.3</v>
      </c>
      <c r="H773" s="10" t="n">
        <f aca="false">AR773</f>
        <v>57.8720408192593</v>
      </c>
      <c r="AL773" s="0" t="n">
        <v>0.21232003227637</v>
      </c>
      <c r="AM773" s="0" t="n">
        <f aca="false">IF(AW$9=A773,AV$5+AV$9,AL773+AV$5)</f>
        <v>7.30403146348031</v>
      </c>
      <c r="AP773" s="10" t="n">
        <v>231.3</v>
      </c>
      <c r="AQ773" s="0" t="n">
        <v>-1.05104594279409</v>
      </c>
      <c r="AR773" s="10" t="n">
        <f aca="false">AQ773+AV$13+AP773*AV$14</f>
        <v>57.8720408192593</v>
      </c>
      <c r="AS773" s="10"/>
    </row>
    <row r="774" customFormat="false" ht="12.75" hidden="false" customHeight="true" outlineLevel="0" collapsed="false">
      <c r="A774" s="0" t="n">
        <v>772</v>
      </c>
      <c r="B774" s="36" t="n">
        <f aca="false">AM774</f>
        <v>7.27573545998499</v>
      </c>
      <c r="G774" s="10" t="n">
        <v>231.6</v>
      </c>
      <c r="H774" s="10" t="n">
        <f aca="false">AR774</f>
        <v>63.83606606672</v>
      </c>
      <c r="AL774" s="0" t="n">
        <v>0.184024028781045</v>
      </c>
      <c r="AM774" s="0" t="n">
        <f aca="false">IF(AW$9=A774,AV$5+AV$9,AL774+AV$5)</f>
        <v>7.27573545998499</v>
      </c>
      <c r="AP774" s="10" t="n">
        <v>231.6</v>
      </c>
      <c r="AQ774" s="0" t="n">
        <v>4.84576699792436</v>
      </c>
      <c r="AR774" s="10" t="n">
        <f aca="false">AQ774+AV$13+AP774*AV$14</f>
        <v>63.83606606672</v>
      </c>
      <c r="AS774" s="10"/>
    </row>
    <row r="775" customFormat="false" ht="12.75" hidden="false" customHeight="true" outlineLevel="0" collapsed="false">
      <c r="A775" s="0" t="n">
        <v>773</v>
      </c>
      <c r="B775" s="36" t="n">
        <f aca="false">AM775</f>
        <v>7.53719731817504</v>
      </c>
      <c r="G775" s="10" t="n">
        <v>231.9</v>
      </c>
      <c r="H775" s="10" t="n">
        <f aca="false">AR775</f>
        <v>57.2812889324206</v>
      </c>
      <c r="AL775" s="0" t="n">
        <v>0.445485886971098</v>
      </c>
      <c r="AM775" s="0" t="n">
        <f aca="false">IF(AW$9=A775,AV$5+AV$9,AL775+AV$5)</f>
        <v>7.53719731817504</v>
      </c>
      <c r="AP775" s="10" t="n">
        <v>231.9</v>
      </c>
      <c r="AQ775" s="0" t="n">
        <v>-1.77622244311726</v>
      </c>
      <c r="AR775" s="10" t="n">
        <f aca="false">AQ775+AV$13+AP775*AV$14</f>
        <v>57.2812889324206</v>
      </c>
      <c r="AS775" s="10"/>
    </row>
    <row r="776" customFormat="false" ht="12.75" hidden="false" customHeight="true" outlineLevel="0" collapsed="false">
      <c r="A776" s="0" t="n">
        <v>774</v>
      </c>
      <c r="B776" s="36" t="n">
        <f aca="false">AM776</f>
        <v>7.78265384880064</v>
      </c>
      <c r="G776" s="10" t="n">
        <v>232.2</v>
      </c>
      <c r="H776" s="10" t="n">
        <f aca="false">AR776</f>
        <v>49.9863386570303</v>
      </c>
      <c r="AL776" s="0" t="n">
        <v>0.690942417596693</v>
      </c>
      <c r="AM776" s="0" t="n">
        <f aca="false">IF(AW$9=A776,AV$5+AV$9,AL776+AV$5)</f>
        <v>7.78265384880064</v>
      </c>
      <c r="AP776" s="10" t="n">
        <v>232.2</v>
      </c>
      <c r="AQ776" s="0" t="n">
        <v>-9.13838502524972</v>
      </c>
      <c r="AR776" s="10" t="n">
        <f aca="false">AQ776+AV$13+AP776*AV$14</f>
        <v>49.9863386570303</v>
      </c>
      <c r="AS776" s="10"/>
    </row>
    <row r="777" customFormat="false" ht="12.75" hidden="false" customHeight="true" outlineLevel="0" collapsed="false">
      <c r="A777" s="0" t="n">
        <v>775</v>
      </c>
      <c r="B777" s="36" t="n">
        <f aca="false">AM777</f>
        <v>7.27358346484493</v>
      </c>
      <c r="G777" s="10" t="n">
        <v>232.5</v>
      </c>
      <c r="H777" s="10" t="n">
        <f aca="false">AR777</f>
        <v>40.5017041578932</v>
      </c>
      <c r="AL777" s="0" t="n">
        <v>0.181872033640983</v>
      </c>
      <c r="AM777" s="0" t="n">
        <f aca="false">IF(AW$9=A777,AV$5+AV$9,AL777+AV$5)</f>
        <v>7.27358346484493</v>
      </c>
      <c r="AP777" s="10" t="n">
        <v>232.5</v>
      </c>
      <c r="AQ777" s="0" t="n">
        <v>-18.6902318311291</v>
      </c>
      <c r="AR777" s="10" t="n">
        <f aca="false">AQ777+AV$13+AP777*AV$14</f>
        <v>40.5017041578932</v>
      </c>
      <c r="AS777" s="10"/>
    </row>
    <row r="778" customFormat="false" ht="12.75" hidden="false" customHeight="true" outlineLevel="0" collapsed="false">
      <c r="A778" s="0" t="n">
        <v>776</v>
      </c>
      <c r="B778" s="36" t="n">
        <f aca="false">AM778</f>
        <v>6.4297483896221</v>
      </c>
      <c r="G778" s="10" t="n">
        <v>232.8</v>
      </c>
      <c r="H778" s="10" t="n">
        <f aca="false">AR778</f>
        <v>56.3820171731318</v>
      </c>
      <c r="AL778" s="0" t="n">
        <v>-0.661963041581847</v>
      </c>
      <c r="AM778" s="0" t="n">
        <f aca="false">IF(AW$9=A778,AV$5+AV$9,AL778+AV$5)</f>
        <v>6.4297483896221</v>
      </c>
      <c r="AP778" s="10" t="n">
        <v>232.8</v>
      </c>
      <c r="AQ778" s="0" t="n">
        <v>-2.87713112263272</v>
      </c>
      <c r="AR778" s="10" t="n">
        <f aca="false">AQ778+AV$13+AP778*AV$14</f>
        <v>56.3820171731318</v>
      </c>
      <c r="AS778" s="10"/>
    </row>
    <row r="779" customFormat="false" ht="12.75" hidden="false" customHeight="true" outlineLevel="0" collapsed="false">
      <c r="A779" s="0" t="n">
        <v>777</v>
      </c>
      <c r="B779" s="36" t="n">
        <f aca="false">AM779</f>
        <v>7.28334547875027</v>
      </c>
      <c r="G779" s="10" t="n">
        <v>233.1</v>
      </c>
      <c r="H779" s="10" t="n">
        <f aca="false">AR779</f>
        <v>62.3130642194831</v>
      </c>
      <c r="AL779" s="0" t="n">
        <v>0.19163404754633</v>
      </c>
      <c r="AM779" s="0" t="n">
        <f aca="false">IF(AW$9=A779,AV$5+AV$9,AL779+AV$5)</f>
        <v>7.28334547875027</v>
      </c>
      <c r="AP779" s="10" t="n">
        <v>233.1</v>
      </c>
      <c r="AQ779" s="0" t="n">
        <v>2.98670361697641</v>
      </c>
      <c r="AR779" s="10" t="n">
        <f aca="false">AQ779+AV$13+AP779*AV$14</f>
        <v>62.3130642194831</v>
      </c>
      <c r="AS779" s="10"/>
    </row>
    <row r="780" customFormat="false" ht="12.75" hidden="false" customHeight="true" outlineLevel="0" collapsed="false">
      <c r="A780" s="0" t="n">
        <v>778</v>
      </c>
      <c r="B780" s="36" t="n">
        <f aca="false">AM780</f>
        <v>6.81481712169242</v>
      </c>
      <c r="G780" s="10" t="n">
        <v>233.4</v>
      </c>
      <c r="H780" s="10" t="n">
        <f aca="false">AR780</f>
        <v>67.0746514072692</v>
      </c>
      <c r="AL780" s="0" t="n">
        <v>-0.276894309511522</v>
      </c>
      <c r="AM780" s="0" t="n">
        <f aca="false">IF(AW$9=A780,AV$5+AV$9,AL780+AV$5)</f>
        <v>6.81481712169242</v>
      </c>
      <c r="AP780" s="10" t="n">
        <v>233.4</v>
      </c>
      <c r="AQ780" s="0" t="n">
        <v>7.68107849802024</v>
      </c>
      <c r="AR780" s="10" t="n">
        <f aca="false">AQ780+AV$13+AP780*AV$14</f>
        <v>67.0746514072692</v>
      </c>
      <c r="AS780" s="10"/>
    </row>
    <row r="781" customFormat="false" ht="12.75" hidden="false" customHeight="true" outlineLevel="0" collapsed="false">
      <c r="A781" s="0" t="n">
        <v>779</v>
      </c>
      <c r="B781" s="36" t="n">
        <f aca="false">AM781</f>
        <v>7.32784493762512</v>
      </c>
      <c r="G781" s="10" t="n">
        <v>233.7</v>
      </c>
      <c r="H781" s="10" t="n">
        <f aca="false">AR781</f>
        <v>71.8577583388114</v>
      </c>
      <c r="AL781" s="0" t="n">
        <v>0.236133506421179</v>
      </c>
      <c r="AM781" s="0" t="n">
        <f aca="false">IF(AW$9=A781,AV$5+AV$9,AL781+AV$5)</f>
        <v>7.32784493762512</v>
      </c>
      <c r="AP781" s="10" t="n">
        <v>233.7</v>
      </c>
      <c r="AQ781" s="0" t="n">
        <v>12.3969731228202</v>
      </c>
      <c r="AR781" s="10" t="n">
        <f aca="false">AQ781+AV$13+AP781*AV$14</f>
        <v>71.8577583388114</v>
      </c>
      <c r="AS781" s="10"/>
    </row>
    <row r="782" customFormat="false" ht="12.75" hidden="false" customHeight="true" outlineLevel="0" collapsed="false">
      <c r="A782" s="0" t="n">
        <v>780</v>
      </c>
      <c r="B782" s="36" t="n">
        <f aca="false">AM782</f>
        <v>7.42219883511825</v>
      </c>
      <c r="G782" s="10" t="n">
        <v>234</v>
      </c>
      <c r="H782" s="10" t="n">
        <f aca="false">AR782</f>
        <v>37.8138691846367</v>
      </c>
      <c r="AL782" s="0" t="n">
        <v>0.330487403914303</v>
      </c>
      <c r="AM782" s="0" t="n">
        <f aca="false">IF(AW$9=A782,AV$5+AV$9,AL782+AV$5)</f>
        <v>7.42219883511825</v>
      </c>
      <c r="AP782" s="10" t="n">
        <v>234</v>
      </c>
      <c r="AQ782" s="0" t="n">
        <v>-21.7141283380967</v>
      </c>
      <c r="AR782" s="10" t="n">
        <f aca="false">AQ782+AV$13+AP782*AV$14</f>
        <v>37.8138691846367</v>
      </c>
      <c r="AS782" s="10"/>
    </row>
    <row r="783" customFormat="false" ht="12.75" hidden="false" customHeight="true" outlineLevel="0" collapsed="false">
      <c r="A783" s="0" t="n">
        <v>781</v>
      </c>
      <c r="B783" s="36" t="n">
        <f aca="false">AM783</f>
        <v>7.12589097163505</v>
      </c>
      <c r="G783" s="10" t="n">
        <v>234.3</v>
      </c>
      <c r="H783" s="10" t="n">
        <f aca="false">AR783</f>
        <v>49.8713816080958</v>
      </c>
      <c r="AL783" s="0" t="n">
        <v>0.0341795404311039</v>
      </c>
      <c r="AM783" s="0" t="n">
        <f aca="false">IF(AW$9=A783,AV$5+AV$9,AL783+AV$5)</f>
        <v>7.12589097163505</v>
      </c>
      <c r="AP783" s="10" t="n">
        <v>234.3</v>
      </c>
      <c r="AQ783" s="0" t="n">
        <v>-9.72382822137987</v>
      </c>
      <c r="AR783" s="10" t="n">
        <f aca="false">AQ783+AV$13+AP783*AV$14</f>
        <v>49.8713816080958</v>
      </c>
      <c r="AS783" s="10"/>
    </row>
    <row r="784" customFormat="false" ht="12.75" hidden="false" customHeight="true" outlineLevel="0" collapsed="false">
      <c r="A784" s="0" t="n">
        <v>782</v>
      </c>
      <c r="B784" s="36" t="n">
        <f aca="false">AM784</f>
        <v>7.28557257517429</v>
      </c>
      <c r="G784" s="10" t="n">
        <v>234.6</v>
      </c>
      <c r="H784" s="10" t="n">
        <f aca="false">AR784</f>
        <v>38.1557577182333</v>
      </c>
      <c r="AL784" s="0" t="n">
        <v>0.193861143970347</v>
      </c>
      <c r="AM784" s="0" t="n">
        <f aca="false">IF(AW$9=A784,AV$5+AV$9,AL784+AV$5)</f>
        <v>7.28557257517429</v>
      </c>
      <c r="AP784" s="10" t="n">
        <v>234.6</v>
      </c>
      <c r="AQ784" s="0" t="n">
        <v>-21.5066644179846</v>
      </c>
      <c r="AR784" s="10" t="n">
        <f aca="false">AQ784+AV$13+AP784*AV$14</f>
        <v>38.1557577182333</v>
      </c>
      <c r="AS784" s="10"/>
    </row>
    <row r="785" customFormat="false" ht="12.75" hidden="false" customHeight="true" outlineLevel="0" collapsed="false">
      <c r="A785" s="0" t="n">
        <v>783</v>
      </c>
      <c r="B785" s="36" t="n">
        <f aca="false">AM785</f>
        <v>6.79929186998088</v>
      </c>
      <c r="G785" s="10" t="n">
        <v>234.9</v>
      </c>
      <c r="H785" s="10" t="n">
        <f aca="false">AR785</f>
        <v>37.5753575177153</v>
      </c>
      <c r="AL785" s="0" t="n">
        <v>-0.292419561223061</v>
      </c>
      <c r="AM785" s="0" t="n">
        <f aca="false">IF(AW$9=A785,AV$5+AV$9,AL785+AV$5)</f>
        <v>6.79929186998088</v>
      </c>
      <c r="AP785" s="10" t="n">
        <v>234.9</v>
      </c>
      <c r="AQ785" s="0" t="n">
        <v>-22.1542769252447</v>
      </c>
      <c r="AR785" s="10" t="n">
        <f aca="false">AQ785+AV$13+AP785*AV$14</f>
        <v>37.5753575177153</v>
      </c>
      <c r="AS785" s="10"/>
    </row>
    <row r="786" customFormat="false" ht="12.75" hidden="false" customHeight="true" outlineLevel="0" collapsed="false">
      <c r="A786" s="0" t="n">
        <v>784</v>
      </c>
      <c r="B786" s="36" t="n">
        <f aca="false">AM786</f>
        <v>7.27060800709947</v>
      </c>
      <c r="G786" s="10" t="n">
        <v>235.2</v>
      </c>
      <c r="H786" s="10" t="n">
        <f aca="false">AR786</f>
        <v>82.6313185278504</v>
      </c>
      <c r="AL786" s="0" t="n">
        <v>0.178896575895523</v>
      </c>
      <c r="AM786" s="0" t="n">
        <f aca="false">IF(AW$9=A786,AV$5+AV$9,AL786+AV$5)</f>
        <v>7.27060800709947</v>
      </c>
      <c r="AP786" s="10" t="n">
        <v>235.2</v>
      </c>
      <c r="AQ786" s="0" t="n">
        <v>22.8344717781481</v>
      </c>
      <c r="AR786" s="10" t="n">
        <f aca="false">AQ786+AV$13+AP786*AV$14</f>
        <v>82.6313185278504</v>
      </c>
      <c r="AS786" s="10"/>
    </row>
    <row r="787" customFormat="false" ht="12.75" hidden="false" customHeight="true" outlineLevel="0" collapsed="false">
      <c r="A787" s="0" t="n">
        <v>785</v>
      </c>
      <c r="B787" s="36" t="n">
        <f aca="false">AM787</f>
        <v>7.24818912899894</v>
      </c>
      <c r="G787" s="10" t="n">
        <v>235.5</v>
      </c>
      <c r="H787" s="10" t="n">
        <f aca="false">AR787</f>
        <v>55.3811736927512</v>
      </c>
      <c r="AL787" s="0" t="n">
        <v>0.156477697794995</v>
      </c>
      <c r="AM787" s="0" t="n">
        <f aca="false">IF(AW$9=A787,AV$5+AV$9,AL787+AV$5)</f>
        <v>7.24818912899894</v>
      </c>
      <c r="AP787" s="10" t="n">
        <v>235.5</v>
      </c>
      <c r="AQ787" s="0" t="n">
        <v>-4.48288536369329</v>
      </c>
      <c r="AR787" s="10" t="n">
        <f aca="false">AQ787+AV$13+AP787*AV$14</f>
        <v>55.3811736927512</v>
      </c>
      <c r="AS787" s="10"/>
    </row>
    <row r="788" customFormat="false" ht="12.75" hidden="false" customHeight="true" outlineLevel="0" collapsed="false">
      <c r="A788" s="0" t="n">
        <v>786</v>
      </c>
      <c r="B788" s="36" t="n">
        <f aca="false">AM788</f>
        <v>7.55899946560585</v>
      </c>
      <c r="G788" s="10" t="n">
        <v>235.8</v>
      </c>
      <c r="H788" s="10" t="n">
        <f aca="false">AR788</f>
        <v>62.6202153834004</v>
      </c>
      <c r="AL788" s="0" t="n">
        <v>0.467288034401905</v>
      </c>
      <c r="AM788" s="0" t="n">
        <f aca="false">IF(AW$9=A788,AV$5+AV$9,AL788+AV$5)</f>
        <v>7.55899946560585</v>
      </c>
      <c r="AP788" s="10" t="n">
        <v>235.8</v>
      </c>
      <c r="AQ788" s="0" t="n">
        <v>2.68894402021361</v>
      </c>
      <c r="AR788" s="10" t="n">
        <f aca="false">AQ788+AV$13+AP788*AV$14</f>
        <v>62.6202153834004</v>
      </c>
      <c r="AS788" s="10"/>
    </row>
    <row r="789" customFormat="false" ht="12.75" hidden="false" customHeight="true" outlineLevel="0" collapsed="false">
      <c r="A789" s="0" t="n">
        <v>787</v>
      </c>
      <c r="B789" s="36" t="n">
        <f aca="false">AM789</f>
        <v>7.76585235397237</v>
      </c>
      <c r="G789" s="10" t="n">
        <v>236.1</v>
      </c>
      <c r="H789" s="10" t="n">
        <f aca="false">AR789</f>
        <v>64.5134160944054</v>
      </c>
      <c r="AL789" s="0" t="n">
        <v>0.674140922768428</v>
      </c>
      <c r="AM789" s="0" t="n">
        <f aca="false">IF(AW$9=A789,AV$5+AV$9,AL789+AV$5)</f>
        <v>7.76585235397237</v>
      </c>
      <c r="AP789" s="10" t="n">
        <v>236.1</v>
      </c>
      <c r="AQ789" s="0" t="n">
        <v>4.51493242447644</v>
      </c>
      <c r="AR789" s="10" t="n">
        <f aca="false">AQ789+AV$13+AP789*AV$14</f>
        <v>64.5134160944054</v>
      </c>
      <c r="AS789" s="10"/>
    </row>
    <row r="790" customFormat="false" ht="12.75" hidden="false" customHeight="true" outlineLevel="0" collapsed="false">
      <c r="A790" s="0" t="n">
        <v>788</v>
      </c>
      <c r="B790" s="36" t="n">
        <f aca="false">AM790</f>
        <v>7.12724823725595</v>
      </c>
      <c r="G790" s="10" t="n">
        <v>236.4</v>
      </c>
      <c r="H790" s="10" t="n">
        <f aca="false">AR790</f>
        <v>68.9641089773374</v>
      </c>
      <c r="AL790" s="0" t="n">
        <v>0.0355368060520056</v>
      </c>
      <c r="AM790" s="0" t="n">
        <f aca="false">IF(AW$9=A790,AV$5+AV$9,AL790+AV$5)</f>
        <v>7.12724823725595</v>
      </c>
      <c r="AP790" s="10" t="n">
        <v>236.4</v>
      </c>
      <c r="AQ790" s="0" t="n">
        <v>8.89841300066614</v>
      </c>
      <c r="AR790" s="10" t="n">
        <f aca="false">AQ790+AV$13+AP790*AV$14</f>
        <v>68.9641089773374</v>
      </c>
      <c r="AS790" s="10"/>
    </row>
    <row r="791" customFormat="false" ht="12.75" hidden="false" customHeight="true" outlineLevel="0" collapsed="false">
      <c r="A791" s="0" t="n">
        <v>789</v>
      </c>
      <c r="B791" s="36" t="n">
        <f aca="false">AM791</f>
        <v>7.88396145340413</v>
      </c>
      <c r="G791" s="10" t="n">
        <v>236.7</v>
      </c>
      <c r="H791" s="10" t="n">
        <f aca="false">AR791</f>
        <v>69.9831002200203</v>
      </c>
      <c r="AL791" s="0" t="n">
        <v>0.792250022200187</v>
      </c>
      <c r="AM791" s="0" t="n">
        <f aca="false">IF(AW$9=A791,AV$5+AV$9,AL791+AV$5)</f>
        <v>7.88396145340413</v>
      </c>
      <c r="AP791" s="10" t="n">
        <v>236.7</v>
      </c>
      <c r="AQ791" s="0" t="n">
        <v>9.85019193660682</v>
      </c>
      <c r="AR791" s="10" t="n">
        <f aca="false">AQ791+AV$13+AP791*AV$14</f>
        <v>69.9831002200203</v>
      </c>
      <c r="AS791" s="10"/>
    </row>
    <row r="792" customFormat="false" ht="12.75" hidden="false" customHeight="true" outlineLevel="0" collapsed="false">
      <c r="A792" s="0" t="n">
        <v>790</v>
      </c>
      <c r="B792" s="36" t="n">
        <f aca="false">AM792</f>
        <v>6.70506915591171</v>
      </c>
      <c r="G792" s="10" t="n">
        <v>237</v>
      </c>
      <c r="H792" s="10" t="n">
        <f aca="false">AR792</f>
        <v>69.7175027294179</v>
      </c>
      <c r="AL792" s="0" t="n">
        <v>-0.386642275292231</v>
      </c>
      <c r="AM792" s="0" t="n">
        <f aca="false">IF(AW$9=A792,AV$5+AV$9,AL792+AV$5)</f>
        <v>6.70506915591171</v>
      </c>
      <c r="AP792" s="10" t="n">
        <v>237</v>
      </c>
      <c r="AQ792" s="0" t="n">
        <v>9.51738213926226</v>
      </c>
      <c r="AR792" s="10" t="n">
        <f aca="false">AQ792+AV$13+AP792*AV$14</f>
        <v>69.7175027294179</v>
      </c>
      <c r="AS792" s="10"/>
    </row>
    <row r="793" customFormat="false" ht="12.75" hidden="false" customHeight="true" outlineLevel="0" collapsed="false">
      <c r="A793" s="0" t="n">
        <v>791</v>
      </c>
      <c r="B793" s="36" t="n">
        <f aca="false">AM793</f>
        <v>7.88156512217376</v>
      </c>
      <c r="G793" s="10" t="n">
        <v>237.3</v>
      </c>
      <c r="H793" s="10" t="n">
        <f aca="false">AR793</f>
        <v>69.1596218318686</v>
      </c>
      <c r="AL793" s="0" t="n">
        <v>0.789853690969821</v>
      </c>
      <c r="AM793" s="0" t="n">
        <f aca="false">IF(AW$9=A793,AV$5+AV$9,AL793+AV$5)</f>
        <v>7.88156512217376</v>
      </c>
      <c r="AP793" s="10" t="n">
        <v>237.3</v>
      </c>
      <c r="AQ793" s="0" t="n">
        <v>8.89228893497068</v>
      </c>
      <c r="AR793" s="10" t="n">
        <f aca="false">AQ793+AV$13+AP793*AV$14</f>
        <v>69.1596218318686</v>
      </c>
      <c r="AS793" s="10"/>
    </row>
    <row r="794" customFormat="false" ht="12.75" hidden="false" customHeight="true" outlineLevel="0" collapsed="false">
      <c r="A794" s="0" t="n">
        <v>792</v>
      </c>
      <c r="B794" s="36" t="n">
        <f aca="false">AM794</f>
        <v>7.36353648432544</v>
      </c>
      <c r="G794" s="10" t="n">
        <v>237.6</v>
      </c>
      <c r="H794" s="10" t="n">
        <f aca="false">AR794</f>
        <v>54.1561869604946</v>
      </c>
      <c r="AL794" s="0" t="n">
        <v>0.271825053121494</v>
      </c>
      <c r="AM794" s="0" t="n">
        <f aca="false">IF(AW$9=A794,AV$5+AV$9,AL794+AV$5)</f>
        <v>7.36353648432544</v>
      </c>
      <c r="AP794" s="10" t="n">
        <v>237.6</v>
      </c>
      <c r="AQ794" s="0" t="n">
        <v>-6.17835824314548</v>
      </c>
      <c r="AR794" s="10" t="n">
        <f aca="false">AQ794+AV$13+AP794*AV$14</f>
        <v>54.1561869604946</v>
      </c>
      <c r="AS794" s="10"/>
    </row>
    <row r="795" customFormat="false" ht="12.75" hidden="false" customHeight="true" outlineLevel="0" collapsed="false">
      <c r="A795" s="0" t="n">
        <v>793</v>
      </c>
      <c r="B795" s="36" t="n">
        <f aca="false">AM795</f>
        <v>6.90012324173933</v>
      </c>
      <c r="G795" s="10" t="n">
        <v>237.9</v>
      </c>
      <c r="H795" s="10" t="n">
        <f aca="false">AR795</f>
        <v>55.7211815710962</v>
      </c>
      <c r="AL795" s="0" t="n">
        <v>-0.191588189464613</v>
      </c>
      <c r="AM795" s="0" t="n">
        <f aca="false">IF(AW$9=A795,AV$5+AV$9,AL795+AV$5)</f>
        <v>6.90012324173933</v>
      </c>
      <c r="AP795" s="10" t="n">
        <v>237.9</v>
      </c>
      <c r="AQ795" s="0" t="n">
        <v>-4.68057593928618</v>
      </c>
      <c r="AR795" s="10" t="n">
        <f aca="false">AQ795+AV$13+AP795*AV$14</f>
        <v>55.7211815710962</v>
      </c>
      <c r="AS795" s="10"/>
    </row>
    <row r="796" customFormat="false" ht="12.75" hidden="false" customHeight="true" outlineLevel="0" collapsed="false">
      <c r="A796" s="0" t="n">
        <v>794</v>
      </c>
      <c r="B796" s="36" t="n">
        <f aca="false">AM796</f>
        <v>7.1960514547799</v>
      </c>
      <c r="G796" s="10" t="n">
        <v>238.2</v>
      </c>
      <c r="H796" s="10" t="n">
        <f aca="false">AR796</f>
        <v>50.2594653131766</v>
      </c>
      <c r="AL796" s="0" t="n">
        <v>0.104340023575958</v>
      </c>
      <c r="AM796" s="0" t="n">
        <f aca="false">IF(AW$9=A796,AV$5+AV$9,AL796+AV$5)</f>
        <v>7.1960514547799</v>
      </c>
      <c r="AP796" s="10" t="n">
        <v>238.2</v>
      </c>
      <c r="AQ796" s="0" t="n">
        <v>-10.209504503948</v>
      </c>
      <c r="AR796" s="10" t="n">
        <f aca="false">AQ796+AV$13+AP796*AV$14</f>
        <v>50.2594653131766</v>
      </c>
      <c r="AS796" s="10"/>
    </row>
    <row r="797" customFormat="false" ht="12.75" hidden="false" customHeight="true" outlineLevel="0" collapsed="false">
      <c r="A797" s="0" t="n">
        <v>795</v>
      </c>
      <c r="B797" s="36" t="n">
        <f aca="false">AM797</f>
        <v>7.15793711543993</v>
      </c>
      <c r="G797" s="10" t="n">
        <v>238.5</v>
      </c>
      <c r="H797" s="10" t="n">
        <f aca="false">AR797</f>
        <v>61.7575999928912</v>
      </c>
      <c r="AL797" s="0" t="n">
        <v>0.0662256842359858</v>
      </c>
      <c r="AM797" s="0" t="n">
        <f aca="false">IF(AW$9=A797,AV$5+AV$9,AL797+AV$5)</f>
        <v>7.15793711543993</v>
      </c>
      <c r="AP797" s="10" t="n">
        <v>238.5</v>
      </c>
      <c r="AQ797" s="0" t="n">
        <v>1.22141786902447</v>
      </c>
      <c r="AR797" s="10" t="n">
        <f aca="false">AQ797+AV$13+AP797*AV$14</f>
        <v>61.7575999928912</v>
      </c>
      <c r="AS797" s="10"/>
    </row>
    <row r="798" customFormat="false" ht="12.75" hidden="false" customHeight="true" outlineLevel="0" collapsed="false">
      <c r="A798" s="0" t="n">
        <v>796</v>
      </c>
      <c r="B798" s="36" t="n">
        <f aca="false">AM798</f>
        <v>7.13448886025299</v>
      </c>
      <c r="G798" s="10" t="n">
        <v>238.8</v>
      </c>
      <c r="H798" s="10" t="n">
        <f aca="false">AR798</f>
        <v>51.1469662841596</v>
      </c>
      <c r="AL798" s="0" t="n">
        <v>0.042777429049051</v>
      </c>
      <c r="AM798" s="0" t="n">
        <f aca="false">IF(AW$9=A798,AV$5+AV$9,AL798+AV$5)</f>
        <v>7.13448886025299</v>
      </c>
      <c r="AP798" s="10" t="n">
        <v>238.8</v>
      </c>
      <c r="AQ798" s="0" t="n">
        <v>-9.45642814644938</v>
      </c>
      <c r="AR798" s="10" t="n">
        <f aca="false">AQ798+AV$13+AP798*AV$14</f>
        <v>51.1469662841596</v>
      </c>
      <c r="AS798" s="10"/>
    </row>
    <row r="799" customFormat="false" ht="12.75" hidden="false" customHeight="true" outlineLevel="0" collapsed="false">
      <c r="A799" s="0" t="n">
        <v>797</v>
      </c>
      <c r="B799" s="36" t="n">
        <f aca="false">AM799</f>
        <v>7.13776586993635</v>
      </c>
      <c r="G799" s="10" t="n">
        <v>239.1</v>
      </c>
      <c r="H799" s="10" t="n">
        <f aca="false">AR799</f>
        <v>65.1110217628064</v>
      </c>
      <c r="AL799" s="0" t="n">
        <v>0.046054438732408</v>
      </c>
      <c r="AM799" s="0" t="n">
        <f aca="false">IF(AW$9=A799,AV$5+AV$9,AL799+AV$5)</f>
        <v>7.13776586993635</v>
      </c>
      <c r="AP799" s="10" t="n">
        <v>239.1</v>
      </c>
      <c r="AQ799" s="0" t="n">
        <v>4.44041502545518</v>
      </c>
      <c r="AR799" s="10" t="n">
        <f aca="false">AQ799+AV$13+AP799*AV$14</f>
        <v>65.1110217628064</v>
      </c>
      <c r="AS799" s="10"/>
    </row>
    <row r="800" customFormat="false" ht="12.75" hidden="false" customHeight="true" outlineLevel="0" collapsed="false">
      <c r="A800" s="0" t="n">
        <v>798</v>
      </c>
      <c r="B800" s="36" t="n">
        <f aca="false">AM800</f>
        <v>7.15272174434</v>
      </c>
      <c r="G800" s="10" t="n">
        <v>239.4</v>
      </c>
      <c r="H800" s="10" t="n">
        <f aca="false">AR800</f>
        <v>58.897883792607</v>
      </c>
      <c r="AL800" s="0" t="n">
        <v>0.0610103131360607</v>
      </c>
      <c r="AM800" s="0" t="n">
        <f aca="false">IF(AW$9=A800,AV$5+AV$9,AL800+AV$5)</f>
        <v>7.15272174434</v>
      </c>
      <c r="AP800" s="10" t="n">
        <v>239.4</v>
      </c>
      <c r="AQ800" s="0" t="n">
        <v>-1.83993525148646</v>
      </c>
      <c r="AR800" s="10" t="n">
        <f aca="false">AQ800+AV$13+AP800*AV$14</f>
        <v>58.897883792607</v>
      </c>
      <c r="AS800" s="10"/>
    </row>
    <row r="801" customFormat="false" ht="12.75" hidden="false" customHeight="true" outlineLevel="0" collapsed="false">
      <c r="A801" s="0" t="n">
        <v>799</v>
      </c>
      <c r="B801" s="36" t="n">
        <f aca="false">AM801</f>
        <v>7.15649379450294</v>
      </c>
      <c r="G801" s="10" t="n">
        <v>239.7</v>
      </c>
      <c r="H801" s="10" t="n">
        <f aca="false">AR801</f>
        <v>52.1534217833368</v>
      </c>
      <c r="AL801" s="0" t="n">
        <v>0.0647823632989957</v>
      </c>
      <c r="AM801" s="0" t="n">
        <f aca="false">IF(AW$9=A801,AV$5+AV$9,AL801+AV$5)</f>
        <v>7.15649379450294</v>
      </c>
      <c r="AP801" s="10" t="n">
        <v>239.7</v>
      </c>
      <c r="AQ801" s="0" t="n">
        <v>-8.65160956749886</v>
      </c>
      <c r="AR801" s="10" t="n">
        <f aca="false">AQ801+AV$13+AP801*AV$14</f>
        <v>52.1534217833368</v>
      </c>
      <c r="AS801" s="10"/>
    </row>
    <row r="802" customFormat="false" ht="12.75" hidden="false" customHeight="true" outlineLevel="0" collapsed="false">
      <c r="A802" s="0" t="n">
        <v>800</v>
      </c>
      <c r="B802" s="36" t="n">
        <f aca="false">AM802</f>
        <v>7.26318808507137</v>
      </c>
      <c r="G802" s="10" t="n">
        <v>240</v>
      </c>
      <c r="H802" s="10" t="n">
        <f aca="false">AR802</f>
        <v>68.8915602132781</v>
      </c>
      <c r="AL802" s="0" t="n">
        <v>0.171476653867427</v>
      </c>
      <c r="AM802" s="0" t="n">
        <f aca="false">IF(AW$9=A802,AV$5+AV$9,AL802+AV$5)</f>
        <v>7.26318808507137</v>
      </c>
      <c r="AP802" s="10" t="n">
        <v>240</v>
      </c>
      <c r="AQ802" s="0" t="n">
        <v>8.0193165557002</v>
      </c>
      <c r="AR802" s="10" t="n">
        <f aca="false">AQ802+AV$13+AP802*AV$14</f>
        <v>68.8915602132781</v>
      </c>
      <c r="AS802" s="10"/>
    </row>
    <row r="803" customFormat="false" ht="12.75" hidden="false" customHeight="true" outlineLevel="0" collapsed="false">
      <c r="A803" s="0" t="n">
        <v>801</v>
      </c>
      <c r="B803" s="36" t="n">
        <f aca="false">AM803</f>
        <v>6.67800181606194</v>
      </c>
      <c r="G803" s="10" t="n">
        <v>240.3</v>
      </c>
      <c r="H803" s="10" t="n">
        <f aca="false">AR803</f>
        <v>69.585588247028</v>
      </c>
      <c r="AL803" s="0" t="n">
        <v>-0.413709615142004</v>
      </c>
      <c r="AM803" s="0" t="n">
        <f aca="false">IF(AW$10=A803,AV$5+AV$10,AL803+AV$5)</f>
        <v>6.67800181606194</v>
      </c>
      <c r="AP803" s="10" t="n">
        <v>240.3</v>
      </c>
      <c r="AQ803" s="0" t="n">
        <v>8.64613228270783</v>
      </c>
      <c r="AR803" s="10" t="n">
        <f aca="false">AQ803+AV$13+AP803*AV$14</f>
        <v>69.585588247028</v>
      </c>
      <c r="AS803" s="10"/>
    </row>
    <row r="804" customFormat="false" ht="12.75" hidden="false" customHeight="true" outlineLevel="0" collapsed="false">
      <c r="A804" s="0" t="n">
        <v>802</v>
      </c>
      <c r="B804" s="36" t="n">
        <f aca="false">AM804</f>
        <v>6.89727003524265</v>
      </c>
      <c r="G804" s="10" t="n">
        <v>240.6</v>
      </c>
      <c r="H804" s="10" t="n">
        <f aca="false">AR804</f>
        <v>90.6141950207003</v>
      </c>
      <c r="AL804" s="0" t="n">
        <v>-0.194441395961291</v>
      </c>
      <c r="AM804" s="0" t="n">
        <f aca="false">IF(AW$10=A804,AV$5+AV$10,AL804+AV$5)</f>
        <v>6.89727003524265</v>
      </c>
      <c r="AP804" s="10" t="n">
        <v>240.6</v>
      </c>
      <c r="AQ804" s="0" t="n">
        <v>29.607526749638</v>
      </c>
      <c r="AR804" s="10" t="n">
        <f aca="false">AQ804+AV$13+AP804*AV$14</f>
        <v>90.6141950207003</v>
      </c>
      <c r="AS804" s="10"/>
    </row>
    <row r="805" customFormat="false" ht="12.75" hidden="false" customHeight="true" outlineLevel="0" collapsed="false">
      <c r="A805" s="0" t="n">
        <v>803</v>
      </c>
      <c r="B805" s="36" t="n">
        <f aca="false">AM805</f>
        <v>7.30170140599901</v>
      </c>
      <c r="G805" s="10" t="n">
        <v>240.9</v>
      </c>
      <c r="H805" s="10" t="n">
        <f aca="false">AR805</f>
        <v>59.7804386871404</v>
      </c>
      <c r="AL805" s="0" t="n">
        <v>0.209989974795064</v>
      </c>
      <c r="AM805" s="0" t="n">
        <f aca="false">IF(AW$10=A805,AV$5+AV$10,AL805+AV$5)</f>
        <v>7.30170140599901</v>
      </c>
      <c r="AP805" s="10" t="n">
        <v>240.9</v>
      </c>
      <c r="AQ805" s="0" t="n">
        <v>-1.29344189066417</v>
      </c>
      <c r="AR805" s="10" t="n">
        <f aca="false">AQ805+AV$13+AP805*AV$14</f>
        <v>59.7804386871404</v>
      </c>
      <c r="AS805" s="10"/>
    </row>
    <row r="806" customFormat="false" ht="12.75" hidden="false" customHeight="true" outlineLevel="0" collapsed="false">
      <c r="A806" s="0" t="n">
        <v>804</v>
      </c>
      <c r="B806" s="36" t="n">
        <f aca="false">AM806</f>
        <v>7.10290139458328</v>
      </c>
      <c r="G806" s="10" t="n">
        <v>241.2</v>
      </c>
      <c r="H806" s="10" t="n">
        <f aca="false">AR806</f>
        <v>62.5323552893512</v>
      </c>
      <c r="AL806" s="0" t="n">
        <v>0.0111899633793338</v>
      </c>
      <c r="AM806" s="0" t="n">
        <f aca="false">IF(AW$10=A806,AV$5+AV$10,AL806+AV$5)</f>
        <v>7.10290139458328</v>
      </c>
      <c r="AP806" s="10" t="n">
        <v>241.2</v>
      </c>
      <c r="AQ806" s="0" t="n">
        <v>1.3912624048044</v>
      </c>
      <c r="AR806" s="10" t="n">
        <f aca="false">AQ806+AV$13+AP806*AV$14</f>
        <v>62.5323552893512</v>
      </c>
      <c r="AS806" s="10"/>
    </row>
    <row r="807" customFormat="false" ht="12.75" hidden="false" customHeight="true" outlineLevel="0" collapsed="false">
      <c r="A807" s="0" t="n">
        <v>805</v>
      </c>
      <c r="B807" s="36" t="n">
        <f aca="false">AM807</f>
        <v>7.08105557540675</v>
      </c>
      <c r="G807" s="10" t="n">
        <v>241.5</v>
      </c>
      <c r="H807" s="10" t="n">
        <f aca="false">AR807</f>
        <v>70.4904443443913</v>
      </c>
      <c r="AL807" s="0" t="n">
        <v>-0.0106558557971912</v>
      </c>
      <c r="AM807" s="0" t="n">
        <f aca="false">IF(AW$10=A807,AV$5+AV$10,AL807+AV$5)</f>
        <v>7.08105557540675</v>
      </c>
      <c r="AP807" s="10" t="n">
        <v>241.5</v>
      </c>
      <c r="AQ807" s="0" t="n">
        <v>9.28213915310223</v>
      </c>
      <c r="AR807" s="10" t="n">
        <f aca="false">AQ807+AV$13+AP807*AV$14</f>
        <v>70.4904443443913</v>
      </c>
      <c r="AS807" s="10"/>
    </row>
    <row r="808" customFormat="false" ht="12.75" hidden="false" customHeight="true" outlineLevel="0" collapsed="false">
      <c r="A808" s="0" t="n">
        <v>806</v>
      </c>
      <c r="B808" s="36" t="n">
        <f aca="false">AM808</f>
        <v>6.8970694701874</v>
      </c>
      <c r="G808" s="10" t="n">
        <v>241.8</v>
      </c>
      <c r="H808" s="10" t="n">
        <f aca="false">AR808</f>
        <v>69.2525912546428</v>
      </c>
      <c r="AL808" s="0" t="n">
        <v>-0.194641961016547</v>
      </c>
      <c r="AM808" s="0" t="n">
        <f aca="false">IF(AW$10=A808,AV$5+AV$10,AL808+AV$5)</f>
        <v>6.8970694701874</v>
      </c>
      <c r="AP808" s="10" t="n">
        <v>241.8</v>
      </c>
      <c r="AQ808" s="0" t="n">
        <v>7.97707375661151</v>
      </c>
      <c r="AR808" s="10" t="n">
        <f aca="false">AQ808+AV$13+AP808*AV$14</f>
        <v>69.2525912546428</v>
      </c>
      <c r="AS808" s="10"/>
    </row>
    <row r="809" customFormat="false" ht="12.75" hidden="false" customHeight="true" outlineLevel="0" collapsed="false">
      <c r="A809" s="0" t="n">
        <v>807</v>
      </c>
      <c r="B809" s="36" t="n">
        <f aca="false">AM809</f>
        <v>7.2552957156226</v>
      </c>
      <c r="G809" s="10" t="n">
        <v>242.1</v>
      </c>
      <c r="H809" s="10" t="n">
        <f aca="false">AR809</f>
        <v>72.200719902317</v>
      </c>
      <c r="AL809" s="0" t="n">
        <v>0.163584284418657</v>
      </c>
      <c r="AM809" s="0" t="n">
        <f aca="false">IF(AW$10=A809,AV$5+AV$10,AL809+AV$5)</f>
        <v>7.2552957156226</v>
      </c>
      <c r="AP809" s="10" t="n">
        <v>242.1</v>
      </c>
      <c r="AQ809" s="0" t="n">
        <v>10.8579900975436</v>
      </c>
      <c r="AR809" s="10" t="n">
        <f aca="false">AQ809+AV$13+AP809*AV$14</f>
        <v>72.200719902317</v>
      </c>
      <c r="AS809" s="10"/>
    </row>
    <row r="810" customFormat="false" ht="12.75" hidden="false" customHeight="true" outlineLevel="0" collapsed="false">
      <c r="A810" s="0" t="n">
        <v>808</v>
      </c>
      <c r="B810" s="36" t="n">
        <f aca="false">AM810</f>
        <v>7.20953640795616</v>
      </c>
      <c r="G810" s="10" t="n">
        <v>242.4</v>
      </c>
      <c r="H810" s="10" t="n">
        <f aca="false">AR810</f>
        <v>41.7525027083193</v>
      </c>
      <c r="AL810" s="0" t="n">
        <v>0.117824976752217</v>
      </c>
      <c r="AM810" s="0" t="n">
        <f aca="false">IF(AW$10=A810,AV$5+AV$10,AL810+AV$5)</f>
        <v>7.20953640795616</v>
      </c>
      <c r="AP810" s="10" t="n">
        <v>242.4</v>
      </c>
      <c r="AQ810" s="0" t="n">
        <v>-19.6574394031964</v>
      </c>
      <c r="AR810" s="10" t="n">
        <f aca="false">AQ810+AV$13+AP810*AV$14</f>
        <v>41.7525027083193</v>
      </c>
      <c r="AS810" s="10"/>
    </row>
    <row r="811" customFormat="false" ht="12.75" hidden="false" customHeight="true" outlineLevel="0" collapsed="false">
      <c r="A811" s="0" t="n">
        <v>809</v>
      </c>
      <c r="B811" s="36" t="n">
        <f aca="false">AM811</f>
        <v>7.35677925017192</v>
      </c>
      <c r="G811" s="10" t="n">
        <v>242.7</v>
      </c>
      <c r="H811" s="10" t="n">
        <f aca="false">AR811</f>
        <v>64.873148251977</v>
      </c>
      <c r="AL811" s="0" t="n">
        <v>0.265067818967978</v>
      </c>
      <c r="AM811" s="0" t="n">
        <f aca="false">IF(AW$10=A811,AV$5+AV$10,AL811+AV$5)</f>
        <v>7.35677925017192</v>
      </c>
      <c r="AP811" s="10" t="n">
        <v>242.7</v>
      </c>
      <c r="AQ811" s="0" t="n">
        <v>3.39599383371907</v>
      </c>
      <c r="AR811" s="10" t="n">
        <f aca="false">AQ811+AV$13+AP811*AV$14</f>
        <v>64.873148251977</v>
      </c>
      <c r="AS811" s="10"/>
    </row>
    <row r="812" customFormat="false" ht="12.75" hidden="false" customHeight="true" outlineLevel="0" collapsed="false">
      <c r="A812" s="0" t="n">
        <v>810</v>
      </c>
      <c r="B812" s="36" t="n">
        <f aca="false">AM812</f>
        <v>7.21889881701589</v>
      </c>
      <c r="G812" s="10" t="n">
        <v>243</v>
      </c>
      <c r="H812" s="10" t="n">
        <f aca="false">AR812</f>
        <v>64.0592938060939</v>
      </c>
      <c r="AL812" s="0" t="n">
        <v>0.12718738581195</v>
      </c>
      <c r="AM812" s="0" t="n">
        <f aca="false">IF(AW$10=A812,AV$5+AV$10,AL812+AV$5)</f>
        <v>7.21889881701589</v>
      </c>
      <c r="AP812" s="10" t="n">
        <v>243</v>
      </c>
      <c r="AQ812" s="0" t="n">
        <v>2.51492708109377</v>
      </c>
      <c r="AR812" s="10" t="n">
        <f aca="false">AQ812+AV$13+AP812*AV$14</f>
        <v>64.0592938060939</v>
      </c>
      <c r="AS812" s="10"/>
    </row>
    <row r="813" customFormat="false" ht="12.75" hidden="false" customHeight="true" outlineLevel="0" collapsed="false">
      <c r="A813" s="0" t="n">
        <v>811</v>
      </c>
      <c r="B813" s="36" t="n">
        <f aca="false">AM813</f>
        <v>7.70706112085366</v>
      </c>
      <c r="G813" s="10" t="n">
        <v>243.3</v>
      </c>
      <c r="H813" s="10" t="n">
        <f aca="false">AR813</f>
        <v>59.0072929586842</v>
      </c>
      <c r="AL813" s="0" t="n">
        <v>0.61534968964972</v>
      </c>
      <c r="AM813" s="0" t="n">
        <f aca="false">IF(AW$10=A813,AV$5+AV$10,AL813+AV$5)</f>
        <v>7.70706112085366</v>
      </c>
      <c r="AP813" s="10" t="n">
        <v>243.3</v>
      </c>
      <c r="AQ813" s="0" t="n">
        <v>-2.60428607305822</v>
      </c>
      <c r="AR813" s="10" t="n">
        <f aca="false">AQ813+AV$13+AP813*AV$14</f>
        <v>59.0072929586842</v>
      </c>
      <c r="AS813" s="10"/>
    </row>
    <row r="814" customFormat="false" ht="12.75" hidden="false" customHeight="true" outlineLevel="0" collapsed="false">
      <c r="A814" s="0" t="n">
        <v>812</v>
      </c>
      <c r="B814" s="36" t="n">
        <f aca="false">AM814</f>
        <v>7.35054032455963</v>
      </c>
      <c r="G814" s="10" t="n">
        <v>243.6</v>
      </c>
      <c r="H814" s="10" t="n">
        <f aca="false">AR814</f>
        <v>62.6734275258509</v>
      </c>
      <c r="AL814" s="0" t="n">
        <v>0.258828893355691</v>
      </c>
      <c r="AM814" s="0" t="n">
        <f aca="false">IF(AW$10=A814,AV$5+AV$10,AL814+AV$5)</f>
        <v>7.35054032455963</v>
      </c>
      <c r="AP814" s="10" t="n">
        <v>243.6</v>
      </c>
      <c r="AQ814" s="0" t="n">
        <v>0.994636187366302</v>
      </c>
      <c r="AR814" s="10" t="n">
        <f aca="false">AQ814+AV$13+AP814*AV$14</f>
        <v>62.6734275258509</v>
      </c>
      <c r="AS814" s="10"/>
    </row>
    <row r="815" customFormat="false" ht="12.75" hidden="false" customHeight="true" outlineLevel="0" collapsed="false">
      <c r="A815" s="0" t="n">
        <v>813</v>
      </c>
      <c r="B815" s="36" t="n">
        <f aca="false">AM815</f>
        <v>7.11218182871746</v>
      </c>
      <c r="G815" s="10" t="n">
        <v>243.9</v>
      </c>
      <c r="H815" s="10" t="n">
        <f aca="false">AR815</f>
        <v>67.2643288084279</v>
      </c>
      <c r="AL815" s="0" t="n">
        <v>0.0204703975135224</v>
      </c>
      <c r="AM815" s="0" t="n">
        <f aca="false">IF(AW$10=A815,AV$5+AV$10,AL815+AV$5)</f>
        <v>7.11218182871746</v>
      </c>
      <c r="AP815" s="10" t="n">
        <v>243.9</v>
      </c>
      <c r="AQ815" s="0" t="n">
        <v>5.51832516320104</v>
      </c>
      <c r="AR815" s="10" t="n">
        <f aca="false">AQ815+AV$13+AP815*AV$14</f>
        <v>67.2643288084279</v>
      </c>
      <c r="AS815" s="10"/>
    </row>
    <row r="816" customFormat="false" ht="12.75" hidden="false" customHeight="true" outlineLevel="0" collapsed="false">
      <c r="A816" s="0" t="n">
        <v>814</v>
      </c>
      <c r="B816" s="36" t="n">
        <f aca="false">AM816</f>
        <v>6.61509955687952</v>
      </c>
      <c r="G816" s="10" t="n">
        <v>244.2</v>
      </c>
      <c r="H816" s="10" t="n">
        <f aca="false">AR816</f>
        <v>49.6531782627085</v>
      </c>
      <c r="AL816" s="0" t="n">
        <v>-0.476611874324426</v>
      </c>
      <c r="AM816" s="0" t="n">
        <f aca="false">IF(AW$10=A816,AV$5+AV$10,AL816+AV$5)</f>
        <v>6.61509955687952</v>
      </c>
      <c r="AP816" s="10" t="n">
        <v>244.2</v>
      </c>
      <c r="AQ816" s="0" t="n">
        <v>-12.1600376892605</v>
      </c>
      <c r="AR816" s="10" t="n">
        <f aca="false">AQ816+AV$13+AP816*AV$14</f>
        <v>49.6531782627085</v>
      </c>
      <c r="AS816" s="10"/>
    </row>
    <row r="817" customFormat="false" ht="12.75" hidden="false" customHeight="true" outlineLevel="0" collapsed="false">
      <c r="A817" s="0" t="n">
        <v>815</v>
      </c>
      <c r="B817" s="36" t="n">
        <f aca="false">AM817</f>
        <v>6.78818765716116</v>
      </c>
      <c r="G817" s="10" t="n">
        <v>244.5</v>
      </c>
      <c r="H817" s="10" t="n">
        <f aca="false">AR817</f>
        <v>50.4581752611824</v>
      </c>
      <c r="AL817" s="0" t="n">
        <v>-0.303523774042781</v>
      </c>
      <c r="AM817" s="0" t="n">
        <f aca="false">IF(AW$10=A817,AV$5+AV$10,AL817+AV$5)</f>
        <v>6.78818765716116</v>
      </c>
      <c r="AP817" s="10" t="n">
        <v>244.5</v>
      </c>
      <c r="AQ817" s="0" t="n">
        <v>-11.4222529975289</v>
      </c>
      <c r="AR817" s="10" t="n">
        <f aca="false">AQ817+AV$13+AP817*AV$14</f>
        <v>50.4581752611824</v>
      </c>
      <c r="AS817" s="10"/>
    </row>
    <row r="818" customFormat="false" ht="12.75" hidden="false" customHeight="true" outlineLevel="0" collapsed="false">
      <c r="A818" s="0" t="n">
        <v>816</v>
      </c>
      <c r="B818" s="36" t="n">
        <f aca="false">AM818</f>
        <v>6.92073058955693</v>
      </c>
      <c r="G818" s="10" t="n">
        <v>244.8</v>
      </c>
      <c r="H818" s="10" t="n">
        <f aca="false">AR818</f>
        <v>70.8283969429047</v>
      </c>
      <c r="AL818" s="0" t="n">
        <v>-0.170980841647014</v>
      </c>
      <c r="AM818" s="0" t="n">
        <f aca="false">IF(AW$10=A818,AV$5+AV$10,AL818+AV$5)</f>
        <v>6.92073058955693</v>
      </c>
      <c r="AP818" s="10" t="n">
        <v>244.8</v>
      </c>
      <c r="AQ818" s="0" t="n">
        <v>8.88075637745117</v>
      </c>
      <c r="AR818" s="10" t="n">
        <f aca="false">AQ818+AV$13+AP818*AV$14</f>
        <v>70.8283969429047</v>
      </c>
      <c r="AS818" s="10"/>
    </row>
    <row r="819" customFormat="false" ht="12.75" hidden="false" customHeight="true" outlineLevel="0" collapsed="false">
      <c r="A819" s="0" t="n">
        <v>817</v>
      </c>
      <c r="B819" s="36" t="n">
        <f aca="false">AM819</f>
        <v>7.47623758286727</v>
      </c>
      <c r="G819" s="10" t="n">
        <v>245.1</v>
      </c>
      <c r="H819" s="10" t="n">
        <f aca="false">AR819</f>
        <v>36.5941181751478</v>
      </c>
      <c r="AL819" s="0" t="n">
        <v>0.384526151663328</v>
      </c>
      <c r="AM819" s="0" t="n">
        <f aca="false">IF(AW$10=A819,AV$5+AV$10,AL819+AV$5)</f>
        <v>7.47623758286727</v>
      </c>
      <c r="AP819" s="10" t="n">
        <v>245.1</v>
      </c>
      <c r="AQ819" s="0" t="n">
        <v>-25.4207346970479</v>
      </c>
      <c r="AR819" s="10" t="n">
        <f aca="false">AQ819+AV$13+AP819*AV$14</f>
        <v>36.5941181751478</v>
      </c>
      <c r="AS819" s="10"/>
    </row>
    <row r="820" customFormat="false" ht="12.75" hidden="false" customHeight="true" outlineLevel="0" collapsed="false">
      <c r="A820" s="0" t="n">
        <v>818</v>
      </c>
      <c r="B820" s="36" t="n">
        <f aca="false">AM820</f>
        <v>6.82131635024965</v>
      </c>
      <c r="G820" s="10" t="n">
        <v>245.4</v>
      </c>
      <c r="H820" s="10" t="n">
        <f aca="false">AR820</f>
        <v>64.0402938298701</v>
      </c>
      <c r="AL820" s="0" t="n">
        <v>-0.270395080954294</v>
      </c>
      <c r="AM820" s="0" t="n">
        <f aca="false">IF(AW$10=A820,AV$5+AV$10,AL820+AV$5)</f>
        <v>6.82131635024965</v>
      </c>
      <c r="AP820" s="10" t="n">
        <v>245.4</v>
      </c>
      <c r="AQ820" s="0" t="n">
        <v>1.9582286509321</v>
      </c>
      <c r="AR820" s="10" t="n">
        <f aca="false">AQ820+AV$13+AP820*AV$14</f>
        <v>64.0402938298701</v>
      </c>
      <c r="AS820" s="10"/>
    </row>
    <row r="821" customFormat="false" ht="12.75" hidden="false" customHeight="true" outlineLevel="0" collapsed="false">
      <c r="A821" s="0" t="n">
        <v>819</v>
      </c>
      <c r="B821" s="36" t="n">
        <f aca="false">AM821</f>
        <v>7.62337784686091</v>
      </c>
      <c r="G821" s="10" t="n">
        <v>245.7</v>
      </c>
      <c r="H821" s="10" t="n">
        <f aca="false">AR821</f>
        <v>61.700334255008</v>
      </c>
      <c r="AL821" s="0" t="n">
        <v>0.53166641565697</v>
      </c>
      <c r="AM821" s="0" t="n">
        <f aca="false">IF(AW$10=A821,AV$5+AV$10,AL821+AV$5)</f>
        <v>7.62337784686091</v>
      </c>
      <c r="AP821" s="10" t="n">
        <v>245.7</v>
      </c>
      <c r="AQ821" s="0" t="n">
        <v>-0.448943230672236</v>
      </c>
      <c r="AR821" s="10" t="n">
        <f aca="false">AQ821+AV$13+AP821*AV$14</f>
        <v>61.700334255008</v>
      </c>
      <c r="AS821" s="10"/>
    </row>
    <row r="822" customFormat="false" ht="12.75" hidden="false" customHeight="true" outlineLevel="0" collapsed="false">
      <c r="A822" s="0" t="n">
        <v>820</v>
      </c>
      <c r="B822" s="36" t="n">
        <f aca="false">AM822</f>
        <v>7.37597635509505</v>
      </c>
      <c r="G822" s="10" t="n">
        <v>246</v>
      </c>
      <c r="H822" s="10" t="n">
        <f aca="false">AR822</f>
        <v>48.6048561719512</v>
      </c>
      <c r="AL822" s="0" t="n">
        <v>0.284264923891106</v>
      </c>
      <c r="AM822" s="0" t="n">
        <f aca="false">IF(AW$10=A822,AV$5+AV$10,AL822+AV$5)</f>
        <v>7.37597635509505</v>
      </c>
      <c r="AP822" s="10" t="n">
        <v>246</v>
      </c>
      <c r="AQ822" s="0" t="n">
        <v>-13.6116336204712</v>
      </c>
      <c r="AR822" s="10" t="n">
        <f aca="false">AQ822+AV$13+AP822*AV$14</f>
        <v>48.6048561719512</v>
      </c>
      <c r="AS822" s="10"/>
    </row>
    <row r="823" customFormat="false" ht="12.75" hidden="false" customHeight="true" outlineLevel="0" collapsed="false">
      <c r="A823" s="0" t="n">
        <v>821</v>
      </c>
      <c r="B823" s="36" t="n">
        <f aca="false">AM823</f>
        <v>7.43225128997895</v>
      </c>
      <c r="G823" s="10" t="n">
        <v>246.3</v>
      </c>
      <c r="H823" s="10" t="n">
        <f aca="false">AR823</f>
        <v>54.3008402094746</v>
      </c>
      <c r="AL823" s="0" t="n">
        <v>0.340539858775003</v>
      </c>
      <c r="AM823" s="0" t="n">
        <f aca="false">IF(AW$10=A823,AV$5+AV$10,AL823+AV$5)</f>
        <v>7.43225128997895</v>
      </c>
      <c r="AP823" s="10" t="n">
        <v>246.3</v>
      </c>
      <c r="AQ823" s="0" t="n">
        <v>-7.98286188969005</v>
      </c>
      <c r="AR823" s="10" t="n">
        <f aca="false">AQ823+AV$13+AP823*AV$14</f>
        <v>54.3008402094746</v>
      </c>
      <c r="AS823" s="10"/>
    </row>
    <row r="824" customFormat="false" ht="12.75" hidden="false" customHeight="true" outlineLevel="0" collapsed="false">
      <c r="A824" s="0" t="n">
        <v>822</v>
      </c>
      <c r="B824" s="36" t="n">
        <f aca="false">AM824</f>
        <v>7.18791441196074</v>
      </c>
      <c r="G824" s="10" t="n">
        <v>246.6</v>
      </c>
      <c r="H824" s="10" t="n">
        <f aca="false">AR824</f>
        <v>59.6351875979623</v>
      </c>
      <c r="AL824" s="0" t="n">
        <v>0.0962029807567963</v>
      </c>
      <c r="AM824" s="0" t="n">
        <f aca="false">IF(AW$10=A824,AV$5+AV$10,AL824+AV$5)</f>
        <v>7.18791441196074</v>
      </c>
      <c r="AP824" s="10" t="n">
        <v>246.6</v>
      </c>
      <c r="AQ824" s="0" t="n">
        <v>-2.71572680794462</v>
      </c>
      <c r="AR824" s="10" t="n">
        <f aca="false">AQ824+AV$13+AP824*AV$14</f>
        <v>59.6351875979623</v>
      </c>
      <c r="AS824" s="10"/>
    </row>
    <row r="825" customFormat="false" ht="12.75" hidden="false" customHeight="true" outlineLevel="0" collapsed="false">
      <c r="A825" s="0" t="n">
        <v>823</v>
      </c>
      <c r="B825" s="36" t="n">
        <f aca="false">AM825</f>
        <v>7.4246583260888</v>
      </c>
      <c r="G825" s="10" t="n">
        <v>246.9</v>
      </c>
      <c r="H825" s="10" t="n">
        <f aca="false">AR825</f>
        <v>68.8895980620959</v>
      </c>
      <c r="AL825" s="0" t="n">
        <v>0.332946894884858</v>
      </c>
      <c r="AM825" s="0" t="n">
        <f aca="false">IF(AW$10=A825,AV$5+AV$10,AL825+AV$5)</f>
        <v>7.4246583260888</v>
      </c>
      <c r="AP825" s="10" t="n">
        <v>246.9</v>
      </c>
      <c r="AQ825" s="0" t="n">
        <v>6.47147134944676</v>
      </c>
      <c r="AR825" s="10" t="n">
        <f aca="false">AQ825+AV$13+AP825*AV$14</f>
        <v>68.8895980620959</v>
      </c>
      <c r="AS825" s="10"/>
    </row>
    <row r="826" customFormat="false" ht="12.75" hidden="false" customHeight="true" outlineLevel="0" collapsed="false">
      <c r="A826" s="0" t="n">
        <v>824</v>
      </c>
      <c r="B826" s="36" t="n">
        <f aca="false">AM826</f>
        <v>7.03669418486802</v>
      </c>
      <c r="G826" s="10" t="n">
        <v>247.2</v>
      </c>
      <c r="H826" s="10" t="n">
        <f aca="false">AR826</f>
        <v>52.0078673731996</v>
      </c>
      <c r="AL826" s="0" t="n">
        <v>-0.0550172463359263</v>
      </c>
      <c r="AM826" s="0" t="n">
        <f aca="false">IF(AW$10=A826,AV$5+AV$10,AL826+AV$5)</f>
        <v>7.03669418486802</v>
      </c>
      <c r="AP826" s="10" t="n">
        <v>247.2</v>
      </c>
      <c r="AQ826" s="0" t="n">
        <v>-10.4774716461917</v>
      </c>
      <c r="AR826" s="10" t="n">
        <f aca="false">AQ826+AV$13+AP826*AV$14</f>
        <v>52.0078673731996</v>
      </c>
      <c r="AS826" s="10"/>
    </row>
    <row r="827" customFormat="false" ht="12.75" hidden="false" customHeight="true" outlineLevel="0" collapsed="false">
      <c r="A827" s="0" t="n">
        <v>825</v>
      </c>
      <c r="B827" s="36" t="n">
        <f aca="false">AM827</f>
        <v>6.75138736934266</v>
      </c>
      <c r="G827" s="10" t="n">
        <v>247.5</v>
      </c>
      <c r="H827" s="10" t="n">
        <f aca="false">AR827</f>
        <v>60.4701455005015</v>
      </c>
      <c r="AL827" s="0" t="n">
        <v>-0.340324061861284</v>
      </c>
      <c r="AM827" s="0" t="n">
        <f aca="false">IF(AW$10=A827,AV$5+AV$10,AL827+AV$5)</f>
        <v>6.75138736934266</v>
      </c>
      <c r="AP827" s="10" t="n">
        <v>247.5</v>
      </c>
      <c r="AQ827" s="0" t="n">
        <v>-2.08240582563206</v>
      </c>
      <c r="AR827" s="10" t="n">
        <f aca="false">AQ827+AV$13+AP827*AV$14</f>
        <v>60.4701455005015</v>
      </c>
      <c r="AS827" s="10"/>
    </row>
    <row r="828" customFormat="false" ht="12.75" hidden="false" customHeight="true" outlineLevel="0" collapsed="false">
      <c r="A828" s="0" t="n">
        <v>826</v>
      </c>
      <c r="B828" s="36" t="n">
        <f aca="false">AM828</f>
        <v>6.75012830808696</v>
      </c>
      <c r="G828" s="10" t="n">
        <v>247.8</v>
      </c>
      <c r="H828" s="10" t="n">
        <f aca="false">AR828</f>
        <v>61.7958833563866</v>
      </c>
      <c r="AL828" s="0" t="n">
        <v>-0.341583123116983</v>
      </c>
      <c r="AM828" s="0" t="n">
        <f aca="false">IF(AW$10=A828,AV$5+AV$10,AL828+AV$5)</f>
        <v>6.75012830808696</v>
      </c>
      <c r="AP828" s="10" t="n">
        <v>247.8</v>
      </c>
      <c r="AQ828" s="0" t="n">
        <v>-0.823880276489134</v>
      </c>
      <c r="AR828" s="10" t="n">
        <f aca="false">AQ828+AV$13+AP828*AV$14</f>
        <v>61.7958833563866</v>
      </c>
      <c r="AS828" s="10"/>
    </row>
    <row r="829" customFormat="false" ht="12.75" hidden="false" customHeight="true" outlineLevel="0" collapsed="false">
      <c r="A829" s="0" t="n">
        <v>827</v>
      </c>
      <c r="B829" s="36" t="n">
        <f aca="false">AM829</f>
        <v>6.44657751614846</v>
      </c>
      <c r="G829" s="10" t="n">
        <v>248.1</v>
      </c>
      <c r="H829" s="10" t="n">
        <f aca="false">AR829</f>
        <v>55.4383381764392</v>
      </c>
      <c r="AL829" s="0" t="n">
        <v>-0.645133915055479</v>
      </c>
      <c r="AM829" s="0" t="n">
        <f aca="false">IF(AW$10=A829,AV$5+AV$10,AL829+AV$5)</f>
        <v>6.44657751614846</v>
      </c>
      <c r="AP829" s="10" t="n">
        <v>248.1</v>
      </c>
      <c r="AQ829" s="0" t="n">
        <v>-7.24863776317885</v>
      </c>
      <c r="AR829" s="10" t="n">
        <f aca="false">AQ829+AV$13+AP829*AV$14</f>
        <v>55.4383381764392</v>
      </c>
      <c r="AS829" s="10"/>
    </row>
    <row r="830" customFormat="false" ht="12.75" hidden="false" customHeight="true" outlineLevel="0" collapsed="false">
      <c r="A830" s="0" t="n">
        <v>828</v>
      </c>
      <c r="B830" s="36" t="n">
        <f aca="false">AM830</f>
        <v>7.31653526203943</v>
      </c>
      <c r="G830" s="10" t="n">
        <v>248.4</v>
      </c>
      <c r="H830" s="10" t="n">
        <f aca="false">AR830</f>
        <v>52.2142823218455</v>
      </c>
      <c r="AL830" s="0" t="n">
        <v>0.224823830835483</v>
      </c>
      <c r="AM830" s="0" t="n">
        <f aca="false">IF(AW$10=A830,AV$5+AV$10,AL830+AV$5)</f>
        <v>7.31653526203943</v>
      </c>
      <c r="AP830" s="10" t="n">
        <v>248.4</v>
      </c>
      <c r="AQ830" s="0" t="n">
        <v>-10.5399059245148</v>
      </c>
      <c r="AR830" s="10" t="n">
        <f aca="false">AQ830+AV$13+AP830*AV$14</f>
        <v>52.2142823218455</v>
      </c>
      <c r="AS830" s="10"/>
    </row>
    <row r="831" customFormat="false" ht="12.75" hidden="false" customHeight="true" outlineLevel="0" collapsed="false">
      <c r="A831" s="0" t="n">
        <v>829</v>
      </c>
      <c r="B831" s="36" t="n">
        <f aca="false">AM831</f>
        <v>6.267684845804</v>
      </c>
      <c r="G831" s="10" t="n">
        <v>248.7</v>
      </c>
      <c r="H831" s="10" t="n">
        <f aca="false">AR831</f>
        <v>45.2520363340599</v>
      </c>
      <c r="AL831" s="0" t="n">
        <v>-0.824026585399946</v>
      </c>
      <c r="AM831" s="0" t="n">
        <f aca="false">IF(AW$10=A831,AV$5+AV$10,AL831+AV$5)</f>
        <v>6.267684845804</v>
      </c>
      <c r="AP831" s="10" t="n">
        <v>248.7</v>
      </c>
      <c r="AQ831" s="0" t="n">
        <v>-17.5693642190425</v>
      </c>
      <c r="AR831" s="10" t="n">
        <f aca="false">AQ831+AV$13+AP831*AV$14</f>
        <v>45.2520363340599</v>
      </c>
      <c r="AS831" s="10"/>
    </row>
    <row r="832" customFormat="false" ht="12.75" hidden="false" customHeight="true" outlineLevel="0" collapsed="false">
      <c r="A832" s="0" t="n">
        <v>830</v>
      </c>
      <c r="B832" s="36" t="n">
        <f aca="false">AM832</f>
        <v>6.50148523797022</v>
      </c>
      <c r="G832" s="10" t="n">
        <v>249</v>
      </c>
      <c r="H832" s="10" t="n">
        <f aca="false">AR832</f>
        <v>65.9532487712192</v>
      </c>
      <c r="AL832" s="0" t="n">
        <v>-0.590226193233726</v>
      </c>
      <c r="AM832" s="0" t="n">
        <f aca="false">IF(AW$10=A832,AV$5+AV$10,AL832+AV$5)</f>
        <v>6.50148523797022</v>
      </c>
      <c r="AP832" s="10" t="n">
        <v>249</v>
      </c>
      <c r="AQ832" s="0" t="n">
        <v>3.0646359113745</v>
      </c>
      <c r="AR832" s="10" t="n">
        <f aca="false">AQ832+AV$13+AP832*AV$14</f>
        <v>65.9532487712192</v>
      </c>
      <c r="AS832" s="10"/>
    </row>
    <row r="833" customFormat="false" ht="12.75" hidden="false" customHeight="true" outlineLevel="0" collapsed="false">
      <c r="A833" s="0" t="n">
        <v>831</v>
      </c>
      <c r="B833" s="36" t="n">
        <f aca="false">AM833</f>
        <v>6.77401010719917</v>
      </c>
      <c r="G833" s="10" t="n">
        <v>249.3</v>
      </c>
      <c r="H833" s="10" t="n">
        <f aca="false">AR833</f>
        <v>27.3281221236068</v>
      </c>
      <c r="AL833" s="0" t="n">
        <v>-0.317701324004776</v>
      </c>
      <c r="AM833" s="0" t="n">
        <f aca="false">IF(AW$10=A833,AV$5+AV$10,AL833+AV$5)</f>
        <v>6.77401010719917</v>
      </c>
      <c r="AP833" s="10" t="n">
        <v>249.3</v>
      </c>
      <c r="AQ833" s="0" t="n">
        <v>-35.6277030429801</v>
      </c>
      <c r="AR833" s="10" t="n">
        <f aca="false">AQ833+AV$13+AP833*AV$14</f>
        <v>27.3281221236068</v>
      </c>
      <c r="AS833" s="10"/>
    </row>
    <row r="834" customFormat="false" ht="12.75" hidden="false" customHeight="true" outlineLevel="0" collapsed="false">
      <c r="A834" s="0" t="n">
        <v>832</v>
      </c>
      <c r="B834" s="36" t="n">
        <f aca="false">AM834</f>
        <v>6.77400928747615</v>
      </c>
      <c r="G834" s="10" t="n">
        <v>249.6</v>
      </c>
      <c r="H834" s="10" t="n">
        <f aca="false">AR834</f>
        <v>55.5362529647536</v>
      </c>
      <c r="AL834" s="0" t="n">
        <v>-0.317702143727793</v>
      </c>
      <c r="AM834" s="0" t="n">
        <f aca="false">IF(AW$10=A834,AV$5+AV$10,AL834+AV$5)</f>
        <v>6.77400928747615</v>
      </c>
      <c r="AP834" s="10" t="n">
        <v>249.6</v>
      </c>
      <c r="AQ834" s="0" t="n">
        <v>-7.48678450857555</v>
      </c>
      <c r="AR834" s="10" t="n">
        <f aca="false">AQ834+AV$13+AP834*AV$14</f>
        <v>55.5362529647536</v>
      </c>
      <c r="AS834" s="10"/>
    </row>
    <row r="835" customFormat="false" ht="12.75" hidden="false" customHeight="true" outlineLevel="0" collapsed="false">
      <c r="A835" s="0" t="n">
        <v>833</v>
      </c>
      <c r="B835" s="36" t="n">
        <f aca="false">AM835</f>
        <v>6.7301632918882</v>
      </c>
      <c r="G835" s="10" t="n">
        <v>249.9</v>
      </c>
      <c r="H835" s="10" t="n">
        <f aca="false">AR835</f>
        <v>48.6998706997853</v>
      </c>
      <c r="AL835" s="0" t="n">
        <v>-0.361548139315739</v>
      </c>
      <c r="AM835" s="0" t="n">
        <f aca="false">IF(AW$10=A835,AV$5+AV$10,AL835+AV$5)</f>
        <v>6.7301632918882</v>
      </c>
      <c r="AP835" s="10" t="n">
        <v>249.9</v>
      </c>
      <c r="AQ835" s="0" t="n">
        <v>-14.3903790802861</v>
      </c>
      <c r="AR835" s="10" t="n">
        <f aca="false">AQ835+AV$13+AP835*AV$14</f>
        <v>48.6998706997853</v>
      </c>
      <c r="AS835" s="10"/>
    </row>
    <row r="836" customFormat="false" ht="12.75" hidden="false" customHeight="true" outlineLevel="0" collapsed="false">
      <c r="A836" s="0" t="n">
        <v>834</v>
      </c>
      <c r="B836" s="36" t="n">
        <f aca="false">AM836</f>
        <v>7.38070197089681</v>
      </c>
      <c r="G836" s="10" t="n">
        <v>250.2</v>
      </c>
      <c r="H836" s="10" t="n">
        <f aca="false">AR836</f>
        <v>59.7894862525913</v>
      </c>
      <c r="AL836" s="0" t="n">
        <v>0.288990539692865</v>
      </c>
      <c r="AM836" s="0" t="n">
        <f aca="false">IF(AW$10=A836,AV$5+AV$10,AL836+AV$5)</f>
        <v>7.38070197089681</v>
      </c>
      <c r="AP836" s="10" t="n">
        <v>250.2</v>
      </c>
      <c r="AQ836" s="0" t="n">
        <v>-3.3679758342223</v>
      </c>
      <c r="AR836" s="10" t="n">
        <f aca="false">AQ836+AV$13+AP836*AV$14</f>
        <v>59.7894862525913</v>
      </c>
      <c r="AS836" s="10"/>
    </row>
    <row r="837" customFormat="false" ht="12.75" hidden="false" customHeight="true" outlineLevel="0" collapsed="false">
      <c r="A837" s="0" t="n">
        <v>835</v>
      </c>
      <c r="B837" s="36" t="n">
        <f aca="false">AM837</f>
        <v>6.4778976750695</v>
      </c>
      <c r="G837" s="10" t="n">
        <v>250.5</v>
      </c>
      <c r="H837" s="10" t="n">
        <f aca="false">AR837</f>
        <v>74.6371108082182</v>
      </c>
      <c r="AL837" s="0" t="n">
        <v>-0.613813756134446</v>
      </c>
      <c r="AM837" s="0" t="n">
        <f aca="false">IF(AW$10=A837,AV$5+AV$10,AL837+AV$5)</f>
        <v>6.4778976750695</v>
      </c>
      <c r="AP837" s="10" t="n">
        <v>250.5</v>
      </c>
      <c r="AQ837" s="0" t="n">
        <v>11.4124364146624</v>
      </c>
      <c r="AR837" s="10" t="n">
        <f aca="false">AQ837+AV$13+AP837*AV$14</f>
        <v>74.6371108082182</v>
      </c>
      <c r="AS837" s="10"/>
    </row>
    <row r="838" customFormat="false" ht="12.75" hidden="false" customHeight="true" outlineLevel="0" collapsed="false">
      <c r="A838" s="0" t="n">
        <v>836</v>
      </c>
      <c r="B838" s="36" t="n">
        <f aca="false">AM838</f>
        <v>6.88663482419456</v>
      </c>
      <c r="G838" s="10" t="n">
        <v>250.8</v>
      </c>
      <c r="H838" s="10" t="n">
        <f aca="false">AR838</f>
        <v>61.9117993414394</v>
      </c>
      <c r="AL838" s="0" t="n">
        <v>-0.205076607009383</v>
      </c>
      <c r="AM838" s="0" t="n">
        <f aca="false">IF(AW$10=A838,AV$5+AV$10,AL838+AV$5)</f>
        <v>6.88663482419456</v>
      </c>
      <c r="AP838" s="10" t="n">
        <v>250.8</v>
      </c>
      <c r="AQ838" s="0" t="n">
        <v>-1.3800873588586</v>
      </c>
      <c r="AR838" s="10" t="n">
        <f aca="false">AQ838+AV$13+AP838*AV$14</f>
        <v>61.9117993414394</v>
      </c>
      <c r="AS838" s="10"/>
    </row>
    <row r="839" customFormat="false" ht="12.75" hidden="false" customHeight="true" outlineLevel="0" collapsed="false">
      <c r="A839" s="0" t="n">
        <v>837</v>
      </c>
      <c r="B839" s="36" t="n">
        <f aca="false">AM839</f>
        <v>7.2334281721241</v>
      </c>
      <c r="G839" s="10" t="n">
        <v>251.1</v>
      </c>
      <c r="H839" s="10" t="n">
        <f aca="false">AR839</f>
        <v>89.5241315089231</v>
      </c>
      <c r="AL839" s="0" t="n">
        <v>0.141716740920157</v>
      </c>
      <c r="AM839" s="0" t="n">
        <f aca="false">IF(AW$10=A839,AV$5+AV$10,AL839+AV$5)</f>
        <v>7.2334281721241</v>
      </c>
      <c r="AP839" s="10" t="n">
        <v>251.1</v>
      </c>
      <c r="AQ839" s="0" t="n">
        <v>26.1650325018828</v>
      </c>
      <c r="AR839" s="10" t="n">
        <f aca="false">AQ839+AV$13+AP839*AV$14</f>
        <v>89.5241315089231</v>
      </c>
      <c r="AS839" s="10"/>
    </row>
    <row r="840" customFormat="false" ht="12.75" hidden="false" customHeight="true" outlineLevel="0" collapsed="false">
      <c r="A840" s="0" t="n">
        <v>838</v>
      </c>
      <c r="B840" s="36" t="n">
        <f aca="false">AM840</f>
        <v>6.54353917212921</v>
      </c>
      <c r="G840" s="10" t="n">
        <v>251.4</v>
      </c>
      <c r="H840" s="10" t="n">
        <f aca="false">AR840</f>
        <v>50.891053693132</v>
      </c>
      <c r="AL840" s="0" t="n">
        <v>-0.548172259074733</v>
      </c>
      <c r="AM840" s="0" t="n">
        <f aca="false">IF(AW$10=A840,AV$5+AV$10,AL840+AV$5)</f>
        <v>6.54353917212921</v>
      </c>
      <c r="AP840" s="10" t="n">
        <v>251.4</v>
      </c>
      <c r="AQ840" s="0" t="n">
        <v>-12.5352576206505</v>
      </c>
      <c r="AR840" s="10" t="n">
        <f aca="false">AQ840+AV$13+AP840*AV$14</f>
        <v>50.891053693132</v>
      </c>
      <c r="AS840" s="10"/>
    </row>
    <row r="841" customFormat="false" ht="12.75" hidden="false" customHeight="true" outlineLevel="0" collapsed="false">
      <c r="A841" s="0" t="n">
        <v>839</v>
      </c>
      <c r="B841" s="36" t="n">
        <f aca="false">AM841</f>
        <v>6.97691743580483</v>
      </c>
      <c r="G841" s="10" t="n">
        <v>251.7</v>
      </c>
      <c r="H841" s="10" t="n">
        <f aca="false">AR841</f>
        <v>78.2972148959561</v>
      </c>
      <c r="AL841" s="0" t="n">
        <v>-0.114793995399108</v>
      </c>
      <c r="AM841" s="0" t="n">
        <f aca="false">IF(AW$10=A841,AV$5+AV$10,AL841+AV$5)</f>
        <v>6.97691743580483</v>
      </c>
      <c r="AP841" s="10" t="n">
        <v>251.7</v>
      </c>
      <c r="AQ841" s="0" t="n">
        <v>14.8036912754314</v>
      </c>
      <c r="AR841" s="10" t="n">
        <f aca="false">AQ841+AV$13+AP841*AV$14</f>
        <v>78.2972148959561</v>
      </c>
      <c r="AS841" s="10"/>
    </row>
    <row r="842" customFormat="false" ht="12.75" hidden="false" customHeight="true" outlineLevel="0" collapsed="false">
      <c r="A842" s="0" t="n">
        <v>840</v>
      </c>
      <c r="B842" s="36" t="n">
        <f aca="false">AM842</f>
        <v>7.57638406776642</v>
      </c>
      <c r="G842" s="10" t="n">
        <v>252</v>
      </c>
      <c r="H842" s="10" t="n">
        <f aca="false">AR842</f>
        <v>53.3749353213147</v>
      </c>
      <c r="AL842" s="0" t="n">
        <v>0.484672636562474</v>
      </c>
      <c r="AM842" s="0" t="n">
        <f aca="false">IF(AW$10=A842,AV$5+AV$10,AL842+AV$5)</f>
        <v>7.57638406776642</v>
      </c>
      <c r="AP842" s="10" t="n">
        <v>252</v>
      </c>
      <c r="AQ842" s="0" t="n">
        <v>-10.1858006059523</v>
      </c>
      <c r="AR842" s="10" t="n">
        <f aca="false">AQ842+AV$13+AP842*AV$14</f>
        <v>53.3749353213147</v>
      </c>
      <c r="AS842" s="10"/>
    </row>
    <row r="843" customFormat="false" ht="12.75" hidden="false" customHeight="true" outlineLevel="0" collapsed="false">
      <c r="A843" s="0" t="n">
        <v>841</v>
      </c>
      <c r="B843" s="36" t="n">
        <f aca="false">AM843</f>
        <v>6.77441860308972</v>
      </c>
      <c r="G843" s="10" t="n">
        <v>252.3</v>
      </c>
      <c r="H843" s="10" t="n">
        <f aca="false">AR843</f>
        <v>73.7327639822547</v>
      </c>
      <c r="AL843" s="0" t="n">
        <v>-0.317292828114218</v>
      </c>
      <c r="AM843" s="0" t="n">
        <f aca="false">IF(AW$10=A843,AV$5+AV$10,AL843+AV$5)</f>
        <v>6.77441860308972</v>
      </c>
      <c r="AP843" s="10" t="n">
        <v>252.3</v>
      </c>
      <c r="AQ843" s="0" t="n">
        <v>10.1048157482455</v>
      </c>
      <c r="AR843" s="10" t="n">
        <f aca="false">AQ843+AV$13+AP843*AV$14</f>
        <v>73.7327639822547</v>
      </c>
      <c r="AS843" s="10"/>
    </row>
    <row r="844" customFormat="false" ht="12.75" hidden="false" customHeight="true" outlineLevel="0" collapsed="false">
      <c r="A844" s="0" t="n">
        <v>842</v>
      </c>
      <c r="B844" s="36" t="n">
        <f aca="false">AM844</f>
        <v>7.43277174488548</v>
      </c>
      <c r="G844" s="10" t="n">
        <v>252.6</v>
      </c>
      <c r="H844" s="10" t="n">
        <f aca="false">AR844</f>
        <v>80.5182208222267</v>
      </c>
      <c r="AL844" s="0" t="n">
        <v>0.341060313681538</v>
      </c>
      <c r="AM844" s="0" t="n">
        <f aca="false">IF(AW$10=A844,AV$5+AV$10,AL844+AV$5)</f>
        <v>7.43277174488548</v>
      </c>
      <c r="AP844" s="10" t="n">
        <v>252.6</v>
      </c>
      <c r="AQ844" s="0" t="n">
        <v>16.8230602814753</v>
      </c>
      <c r="AR844" s="10" t="n">
        <f aca="false">AQ844+AV$13+AP844*AV$14</f>
        <v>80.5182208222267</v>
      </c>
      <c r="AS844" s="10"/>
    </row>
    <row r="845" customFormat="false" ht="12.75" hidden="false" customHeight="true" outlineLevel="0" collapsed="false">
      <c r="A845" s="0" t="n">
        <v>843</v>
      </c>
      <c r="B845" s="36" t="n">
        <f aca="false">AM845</f>
        <v>6.97700932920087</v>
      </c>
      <c r="G845" s="10" t="n">
        <v>252.9</v>
      </c>
      <c r="H845" s="10" t="n">
        <f aca="false">AR845</f>
        <v>62.4625656740023</v>
      </c>
      <c r="AL845" s="0" t="n">
        <v>-0.114702102003069</v>
      </c>
      <c r="AM845" s="0" t="n">
        <f aca="false">IF(AW$10=A845,AV$5+AV$10,AL845+AV$5)</f>
        <v>6.97700932920087</v>
      </c>
      <c r="AP845" s="10" t="n">
        <v>252.9</v>
      </c>
      <c r="AQ845" s="0" t="n">
        <v>-1.2998071734913</v>
      </c>
      <c r="AR845" s="10" t="n">
        <f aca="false">AQ845+AV$13+AP845*AV$14</f>
        <v>62.4625656740023</v>
      </c>
      <c r="AS845" s="10"/>
    </row>
    <row r="846" customFormat="false" ht="12.75" hidden="false" customHeight="true" outlineLevel="0" collapsed="false">
      <c r="A846" s="0" t="n">
        <v>844</v>
      </c>
      <c r="B846" s="36" t="n">
        <f aca="false">AM846</f>
        <v>6.9319560979025</v>
      </c>
      <c r="G846" s="10" t="n">
        <v>253.2</v>
      </c>
      <c r="H846" s="10" t="n">
        <f aca="false">AR846</f>
        <v>70.824492831576</v>
      </c>
      <c r="AL846" s="0" t="n">
        <v>-0.159755333301441</v>
      </c>
      <c r="AM846" s="0" t="n">
        <f aca="false">IF(AW$10=A846,AV$5+AV$10,AL846+AV$5)</f>
        <v>6.9319560979025</v>
      </c>
      <c r="AP846" s="10" t="n">
        <v>253.2</v>
      </c>
      <c r="AQ846" s="0" t="n">
        <v>6.99490767734021</v>
      </c>
      <c r="AR846" s="10" t="n">
        <f aca="false">AQ846+AV$13+AP846*AV$14</f>
        <v>70.824492831576</v>
      </c>
      <c r="AS846" s="10"/>
    </row>
    <row r="847" customFormat="false" ht="12.75" hidden="false" customHeight="true" outlineLevel="0" collapsed="false">
      <c r="A847" s="0" t="n">
        <v>845</v>
      </c>
      <c r="B847" s="36" t="n">
        <f aca="false">AM847</f>
        <v>7.04978571489222</v>
      </c>
      <c r="G847" s="10" t="n">
        <v>253.5</v>
      </c>
      <c r="H847" s="10" t="n">
        <f aca="false">AR847</f>
        <v>69.4226710198729</v>
      </c>
      <c r="AL847" s="0" t="n">
        <v>-0.0419257163117271</v>
      </c>
      <c r="AM847" s="0" t="n">
        <f aca="false">IF(AW$10=A847,AV$5+AV$10,AL847+AV$5)</f>
        <v>7.04978571489222</v>
      </c>
      <c r="AP847" s="10" t="n">
        <v>253.5</v>
      </c>
      <c r="AQ847" s="0" t="n">
        <v>5.52587355889479</v>
      </c>
      <c r="AR847" s="10" t="n">
        <f aca="false">AQ847+AV$13+AP847*AV$14</f>
        <v>69.4226710198729</v>
      </c>
      <c r="AS847" s="10"/>
    </row>
    <row r="848" customFormat="false" ht="12.75" hidden="false" customHeight="true" outlineLevel="0" collapsed="false">
      <c r="A848" s="0" t="n">
        <v>846</v>
      </c>
      <c r="B848" s="36" t="n">
        <f aca="false">AM848</f>
        <v>7.17645230845794</v>
      </c>
      <c r="G848" s="10" t="n">
        <v>253.8</v>
      </c>
      <c r="H848" s="10" t="n">
        <f aca="false">AR848</f>
        <v>57.3504492521572</v>
      </c>
      <c r="AL848" s="0" t="n">
        <v>0.0847408772540011</v>
      </c>
      <c r="AM848" s="0" t="n">
        <f aca="false">IF(AW$10=A848,AV$5+AV$10,AL848+AV$5)</f>
        <v>7.17645230845794</v>
      </c>
      <c r="AP848" s="10" t="n">
        <v>253.8</v>
      </c>
      <c r="AQ848" s="0" t="n">
        <v>-6.61356051556307</v>
      </c>
      <c r="AR848" s="10" t="n">
        <f aca="false">AQ848+AV$13+AP848*AV$14</f>
        <v>57.3504492521572</v>
      </c>
      <c r="AS848" s="10"/>
    </row>
    <row r="849" customFormat="false" ht="12.75" hidden="false" customHeight="true" outlineLevel="0" collapsed="false">
      <c r="A849" s="0" t="n">
        <v>847</v>
      </c>
      <c r="B849" s="36" t="n">
        <f aca="false">AM849</f>
        <v>7.53783060575779</v>
      </c>
      <c r="G849" s="10" t="n">
        <v>254.1</v>
      </c>
      <c r="H849" s="10" t="n">
        <f aca="false">AR849</f>
        <v>77.423485092162</v>
      </c>
      <c r="AL849" s="0" t="n">
        <v>0.446119174553851</v>
      </c>
      <c r="AM849" s="0" t="n">
        <f aca="false">IF(AW$10=A849,AV$5+AV$10,AL849+AV$5)</f>
        <v>7.53783060575779</v>
      </c>
      <c r="AP849" s="10" t="n">
        <v>254.1</v>
      </c>
      <c r="AQ849" s="0" t="n">
        <v>13.3922630176995</v>
      </c>
      <c r="AR849" s="10" t="n">
        <f aca="false">AQ849+AV$13+AP849*AV$14</f>
        <v>77.423485092162</v>
      </c>
      <c r="AS849" s="10"/>
    </row>
    <row r="850" customFormat="false" ht="12.75" hidden="false" customHeight="true" outlineLevel="0" collapsed="false">
      <c r="A850" s="0" t="n">
        <v>848</v>
      </c>
      <c r="B850" s="36" t="n">
        <f aca="false">AM850</f>
        <v>6.65673003782875</v>
      </c>
      <c r="G850" s="10" t="n">
        <v>254.4</v>
      </c>
      <c r="H850" s="10" t="n">
        <f aca="false">AR850</f>
        <v>52.0089641566911</v>
      </c>
      <c r="AL850" s="0" t="n">
        <v>-0.434981393375191</v>
      </c>
      <c r="AM850" s="0" t="n">
        <f aca="false">IF(AW$10=A850,AV$5+AV$10,AL850+AV$5)</f>
        <v>6.65673003782875</v>
      </c>
      <c r="AP850" s="10" t="n">
        <v>254.4</v>
      </c>
      <c r="AQ850" s="0" t="n">
        <v>-12.0894702245136</v>
      </c>
      <c r="AR850" s="10" t="n">
        <f aca="false">AQ850+AV$13+AP850*AV$14</f>
        <v>52.0089641566911</v>
      </c>
      <c r="AS850" s="10"/>
    </row>
    <row r="851" customFormat="false" ht="12.75" hidden="false" customHeight="true" outlineLevel="0" collapsed="false">
      <c r="A851" s="0" t="n">
        <v>849</v>
      </c>
      <c r="B851" s="36" t="n">
        <f aca="false">AM851</f>
        <v>7.94782350787858</v>
      </c>
      <c r="G851" s="10" t="n">
        <v>254.7</v>
      </c>
      <c r="H851" s="10" t="n">
        <f aca="false">AR851</f>
        <v>80.7470350288165</v>
      </c>
      <c r="AL851" s="0" t="n">
        <v>0.856112076674635</v>
      </c>
      <c r="AM851" s="0" t="n">
        <f aca="false">IF(AW$10=A851,AV$5+AV$10,AL851+AV$5)</f>
        <v>7.94782350787858</v>
      </c>
      <c r="AP851" s="10" t="n">
        <v>254.7</v>
      </c>
      <c r="AQ851" s="0" t="n">
        <v>16.5813883408695</v>
      </c>
      <c r="AR851" s="10" t="n">
        <f aca="false">AQ851+AV$13+AP851*AV$14</f>
        <v>80.7470350288165</v>
      </c>
      <c r="AS851" s="10"/>
    </row>
    <row r="852" customFormat="false" ht="12.75" hidden="false" customHeight="true" outlineLevel="0" collapsed="false">
      <c r="A852" s="0" t="n">
        <v>850</v>
      </c>
      <c r="B852" s="36" t="n">
        <f aca="false">AM852</f>
        <v>6.74767007842124</v>
      </c>
      <c r="G852" s="10" t="n">
        <v>255</v>
      </c>
      <c r="H852" s="10" t="n">
        <f aca="false">AR852</f>
        <v>63.0039447549028</v>
      </c>
      <c r="AL852" s="0" t="n">
        <v>-0.344041352782705</v>
      </c>
      <c r="AM852" s="0" t="n">
        <f aca="false">IF(AW$10=A852,AV$5+AV$10,AL852+AV$5)</f>
        <v>6.74767007842124</v>
      </c>
      <c r="AP852" s="10" t="n">
        <v>255</v>
      </c>
      <c r="AQ852" s="0" t="n">
        <v>-1.22891423978638</v>
      </c>
      <c r="AR852" s="10" t="n">
        <f aca="false">AQ852+AV$13+AP852*AV$14</f>
        <v>63.0039447549028</v>
      </c>
      <c r="AS852" s="10"/>
    </row>
    <row r="853" customFormat="false" ht="12.75" hidden="false" customHeight="true" outlineLevel="0" collapsed="false">
      <c r="A853" s="0" t="n">
        <v>851</v>
      </c>
      <c r="B853" s="36" t="n">
        <f aca="false">AM853</f>
        <v>7.19395695286374</v>
      </c>
      <c r="G853" s="10" t="n">
        <v>255.3</v>
      </c>
      <c r="H853" s="10" t="n">
        <f aca="false">AR853</f>
        <v>74.6358402033545</v>
      </c>
      <c r="AL853" s="0" t="n">
        <v>0.102245521659803</v>
      </c>
      <c r="AM853" s="0" t="n">
        <f aca="false">IF(AW$10=A853,AV$5+AV$10,AL853+AV$5)</f>
        <v>7.19395695286374</v>
      </c>
      <c r="AP853" s="10" t="n">
        <v>255.3</v>
      </c>
      <c r="AQ853" s="0" t="n">
        <v>10.3357689019231</v>
      </c>
      <c r="AR853" s="10" t="n">
        <f aca="false">AQ853+AV$13+AP853*AV$14</f>
        <v>74.6358402033545</v>
      </c>
      <c r="AS853" s="10"/>
    </row>
    <row r="854" customFormat="false" ht="12.75" hidden="false" customHeight="true" outlineLevel="0" collapsed="false">
      <c r="A854" s="0" t="n">
        <v>852</v>
      </c>
      <c r="B854" s="36" t="n">
        <f aca="false">AM854</f>
        <v>6.56563862123134</v>
      </c>
      <c r="G854" s="10" t="n">
        <v>255.6</v>
      </c>
      <c r="H854" s="10" t="n">
        <f aca="false">AR854</f>
        <v>63.0522125739859</v>
      </c>
      <c r="AL854" s="0" t="n">
        <v>-0.526072809972604</v>
      </c>
      <c r="AM854" s="0" t="n">
        <f aca="false">IF(AW$10=A854,AV$5+AV$10,AL854+AV$5)</f>
        <v>6.56563862123134</v>
      </c>
      <c r="AP854" s="10" t="n">
        <v>255.6</v>
      </c>
      <c r="AQ854" s="0" t="n">
        <v>-1.31507103418769</v>
      </c>
      <c r="AR854" s="10" t="n">
        <f aca="false">AQ854+AV$13+AP854*AV$14</f>
        <v>63.0522125739859</v>
      </c>
      <c r="AS854" s="10"/>
    </row>
    <row r="855" customFormat="false" ht="12.75" hidden="false" customHeight="true" outlineLevel="0" collapsed="false">
      <c r="A855" s="0" t="n">
        <v>853</v>
      </c>
      <c r="B855" s="36" t="n">
        <f aca="false">AM855</f>
        <v>7.10032041332153</v>
      </c>
      <c r="G855" s="10" t="n">
        <v>255.9</v>
      </c>
      <c r="H855" s="10" t="n">
        <f aca="false">AR855</f>
        <v>66.8469402227737</v>
      </c>
      <c r="AL855" s="0" t="n">
        <v>0.00860898211759131</v>
      </c>
      <c r="AM855" s="0" t="n">
        <f aca="false">IF(AW$10=A855,AV$5+AV$10,AL855+AV$5)</f>
        <v>7.10032041332153</v>
      </c>
      <c r="AP855" s="10" t="n">
        <v>255.9</v>
      </c>
      <c r="AQ855" s="0" t="n">
        <v>2.41244430785779</v>
      </c>
      <c r="AR855" s="10" t="n">
        <f aca="false">AQ855+AV$13+AP855*AV$14</f>
        <v>66.8469402227737</v>
      </c>
      <c r="AS855" s="10"/>
    </row>
    <row r="856" customFormat="false" ht="12.75" hidden="false" customHeight="true" outlineLevel="0" collapsed="false">
      <c r="A856" s="0" t="n">
        <v>854</v>
      </c>
      <c r="B856" s="36" t="n">
        <f aca="false">AM856</f>
        <v>7.60051458227851</v>
      </c>
      <c r="G856" s="10" t="n">
        <v>256.2</v>
      </c>
      <c r="H856" s="10" t="n">
        <f aca="false">AR856</f>
        <v>66.5330417944415</v>
      </c>
      <c r="AL856" s="0" t="n">
        <v>0.508803151074568</v>
      </c>
      <c r="AM856" s="0" t="n">
        <f aca="false">IF(AW$10=A856,AV$5+AV$10,AL856+AV$5)</f>
        <v>7.60051458227851</v>
      </c>
      <c r="AP856" s="10" t="n">
        <v>256.2</v>
      </c>
      <c r="AQ856" s="0" t="n">
        <v>2.03133357278338</v>
      </c>
      <c r="AR856" s="10" t="n">
        <f aca="false">AQ856+AV$13+AP856*AV$14</f>
        <v>66.5330417944415</v>
      </c>
      <c r="AS856" s="10"/>
    </row>
    <row r="857" customFormat="false" ht="12.75" hidden="false" customHeight="true" outlineLevel="0" collapsed="false">
      <c r="A857" s="0" t="n">
        <v>855</v>
      </c>
      <c r="B857" s="36" t="n">
        <f aca="false">AM857</f>
        <v>7.19775206383091</v>
      </c>
      <c r="G857" s="10" t="n">
        <v>256.5</v>
      </c>
      <c r="H857" s="10" t="n">
        <f aca="false">AR857</f>
        <v>56.0826104140095</v>
      </c>
      <c r="AL857" s="0" t="n">
        <v>0.106040632626972</v>
      </c>
      <c r="AM857" s="0" t="n">
        <f aca="false">IF(AW$10=A857,AV$5+AV$10,AL857+AV$5)</f>
        <v>7.19775206383091</v>
      </c>
      <c r="AP857" s="10" t="n">
        <v>256.5</v>
      </c>
      <c r="AQ857" s="0" t="n">
        <v>-8.4863101143908</v>
      </c>
      <c r="AR857" s="10" t="n">
        <f aca="false">AQ857+AV$13+AP857*AV$14</f>
        <v>56.0826104140095</v>
      </c>
      <c r="AS857" s="10"/>
    </row>
    <row r="858" customFormat="false" ht="12.75" hidden="false" customHeight="true" outlineLevel="0" collapsed="false">
      <c r="A858" s="0" t="n">
        <v>856</v>
      </c>
      <c r="B858" s="36" t="n">
        <f aca="false">AM858</f>
        <v>6.48542134113852</v>
      </c>
      <c r="G858" s="10" t="n">
        <v>256.8</v>
      </c>
      <c r="H858" s="10" t="n">
        <f aca="false">AR858</f>
        <v>66.4812052611853</v>
      </c>
      <c r="AL858" s="0" t="n">
        <v>-0.606290090065423</v>
      </c>
      <c r="AM858" s="0" t="n">
        <f aca="false">IF(AW$10=A858,AV$5+AV$10,AL858+AV$5)</f>
        <v>6.48542134113852</v>
      </c>
      <c r="AP858" s="10" t="n">
        <v>256.8</v>
      </c>
      <c r="AQ858" s="0" t="n">
        <v>1.84507242604276</v>
      </c>
      <c r="AR858" s="10" t="n">
        <f aca="false">AQ858+AV$13+AP858*AV$14</f>
        <v>66.4812052611853</v>
      </c>
      <c r="AS858" s="10"/>
    </row>
    <row r="859" customFormat="false" ht="12.75" hidden="false" customHeight="true" outlineLevel="0" collapsed="false">
      <c r="A859" s="0" t="n">
        <v>857</v>
      </c>
      <c r="B859" s="36" t="n">
        <f aca="false">AM859</f>
        <v>6.75470475587229</v>
      </c>
      <c r="G859" s="10" t="n">
        <v>257.1</v>
      </c>
      <c r="H859" s="10" t="n">
        <f aca="false">AR859</f>
        <v>69.5712875282421</v>
      </c>
      <c r="AL859" s="0" t="n">
        <v>-0.337006675331656</v>
      </c>
      <c r="AM859" s="0" t="n">
        <f aca="false">IF(AW$10=A859,AV$5+AV$10,AL859+AV$5)</f>
        <v>6.75470475587229</v>
      </c>
      <c r="AP859" s="10" t="n">
        <v>257.1</v>
      </c>
      <c r="AQ859" s="0" t="n">
        <v>4.86794238635729</v>
      </c>
      <c r="AR859" s="10" t="n">
        <f aca="false">AQ859+AV$13+AP859*AV$14</f>
        <v>69.5712875282421</v>
      </c>
      <c r="AS859" s="10"/>
    </row>
    <row r="860" customFormat="false" ht="12.75" hidden="false" customHeight="true" outlineLevel="0" collapsed="false">
      <c r="A860" s="0" t="n">
        <v>858</v>
      </c>
      <c r="B860" s="36" t="n">
        <f aca="false">AM860</f>
        <v>7.16816265351578</v>
      </c>
      <c r="G860" s="10" t="n">
        <v>257.4</v>
      </c>
      <c r="H860" s="10" t="n">
        <f aca="false">AR860</f>
        <v>58.3385385883612</v>
      </c>
      <c r="AL860" s="0" t="n">
        <v>0.0764512223118342</v>
      </c>
      <c r="AM860" s="0" t="n">
        <f aca="false">IF(AW$10=A860,AV$5+AV$10,AL860+AV$5)</f>
        <v>7.16816265351578</v>
      </c>
      <c r="AP860" s="10" t="n">
        <v>257.4</v>
      </c>
      <c r="AQ860" s="0" t="n">
        <v>-6.43201886026575</v>
      </c>
      <c r="AR860" s="10" t="n">
        <f aca="false">AQ860+AV$13+AP860*AV$14</f>
        <v>58.3385385883612</v>
      </c>
      <c r="AS860" s="10"/>
    </row>
    <row r="861" customFormat="false" ht="12.75" hidden="false" customHeight="true" outlineLevel="0" collapsed="false">
      <c r="A861" s="0" t="n">
        <v>859</v>
      </c>
      <c r="B861" s="36" t="n">
        <f aca="false">AM861</f>
        <v>6.92826647721322</v>
      </c>
      <c r="G861" s="10" t="n">
        <v>257.7</v>
      </c>
      <c r="H861" s="10" t="n">
        <f aca="false">AR861</f>
        <v>45.0332408701715</v>
      </c>
      <c r="AL861" s="0" t="n">
        <v>-0.163444953990723</v>
      </c>
      <c r="AM861" s="0" t="n">
        <f aca="false">IF(AW$10=A861,AV$5+AV$10,AL861+AV$5)</f>
        <v>6.92826647721322</v>
      </c>
      <c r="AP861" s="10" t="n">
        <v>257.7</v>
      </c>
      <c r="AQ861" s="0" t="n">
        <v>-19.8045288851978</v>
      </c>
      <c r="AR861" s="10" t="n">
        <f aca="false">AQ861+AV$13+AP861*AV$14</f>
        <v>45.0332408701715</v>
      </c>
      <c r="AS861" s="10"/>
    </row>
    <row r="862" customFormat="false" ht="12.75" hidden="false" customHeight="true" outlineLevel="0" collapsed="false">
      <c r="A862" s="0" t="n">
        <v>860</v>
      </c>
      <c r="B862" s="36" t="n">
        <f aca="false">AM862</f>
        <v>7.81999830858161</v>
      </c>
      <c r="G862" s="10" t="n">
        <v>258</v>
      </c>
      <c r="H862" s="10" t="n">
        <f aca="false">AR862</f>
        <v>85.9502322937199</v>
      </c>
      <c r="AL862" s="0" t="n">
        <v>0.728286877377666</v>
      </c>
      <c r="AM862" s="0" t="n">
        <f aca="false">IF(AW$10=A862,AV$5+AV$10,AL862+AV$5)</f>
        <v>7.81999830858161</v>
      </c>
      <c r="AP862" s="10" t="n">
        <v>258</v>
      </c>
      <c r="AQ862" s="0" t="n">
        <v>21.0452502316085</v>
      </c>
      <c r="AR862" s="10" t="n">
        <f aca="false">AQ862+AV$13+AP862*AV$14</f>
        <v>85.9502322937199</v>
      </c>
      <c r="AS862" s="10"/>
    </row>
    <row r="863" customFormat="false" ht="12.75" hidden="false" customHeight="true" outlineLevel="0" collapsed="false">
      <c r="A863" s="0" t="n">
        <v>861</v>
      </c>
      <c r="B863" s="36" t="n">
        <f aca="false">AM863</f>
        <v>7.30213782236054</v>
      </c>
      <c r="G863" s="10" t="n">
        <v>258.3</v>
      </c>
      <c r="H863" s="10" t="n">
        <f aca="false">AR863</f>
        <v>58.6781360749952</v>
      </c>
      <c r="AL863" s="0" t="n">
        <v>0.210426391156597</v>
      </c>
      <c r="AM863" s="0" t="n">
        <f aca="false">IF(AW$10=A863,AV$5+AV$10,AL863+AV$5)</f>
        <v>7.30213782236054</v>
      </c>
      <c r="AP863" s="10" t="n">
        <v>258.3</v>
      </c>
      <c r="AQ863" s="0" t="n">
        <v>-6.2940582938585</v>
      </c>
      <c r="AR863" s="10" t="n">
        <f aca="false">AQ863+AV$13+AP863*AV$14</f>
        <v>58.6781360749952</v>
      </c>
      <c r="AS863" s="10"/>
    </row>
    <row r="864" customFormat="false" ht="12.75" hidden="false" customHeight="true" outlineLevel="0" collapsed="false">
      <c r="A864" s="0" t="n">
        <v>862</v>
      </c>
      <c r="B864" s="36" t="n">
        <f aca="false">AM864</f>
        <v>6.44730074030689</v>
      </c>
      <c r="G864" s="10" t="n">
        <v>258.6</v>
      </c>
      <c r="H864" s="10" t="n">
        <f aca="false">AR864</f>
        <v>80.2567769057949</v>
      </c>
      <c r="AL864" s="0" t="n">
        <v>-0.644410690897051</v>
      </c>
      <c r="AM864" s="0" t="n">
        <f aca="false">IF(AW$10=A864,AV$5+AV$10,AL864+AV$5)</f>
        <v>6.44730074030689</v>
      </c>
      <c r="AP864" s="10" t="n">
        <v>258.6</v>
      </c>
      <c r="AQ864" s="0" t="n">
        <v>15.217370230199</v>
      </c>
      <c r="AR864" s="10" t="n">
        <f aca="false">AQ864+AV$13+AP864*AV$14</f>
        <v>80.2567769057949</v>
      </c>
      <c r="AS864" s="10"/>
    </row>
    <row r="865" customFormat="false" ht="12.75" hidden="false" customHeight="true" outlineLevel="0" collapsed="false">
      <c r="A865" s="0" t="n">
        <v>863</v>
      </c>
      <c r="B865" s="36" t="n">
        <f aca="false">AM865</f>
        <v>6.78735667844923</v>
      </c>
      <c r="G865" s="10" t="n">
        <v>258.9</v>
      </c>
      <c r="H865" s="10" t="n">
        <f aca="false">AR865</f>
        <v>71.1411779239178</v>
      </c>
      <c r="AL865" s="0" t="n">
        <v>-0.30435475275471</v>
      </c>
      <c r="AM865" s="0" t="n">
        <f aca="false">IF(AW$10=A865,AV$5+AV$10,AL865+AV$5)</f>
        <v>6.78735667844923</v>
      </c>
      <c r="AP865" s="10" t="n">
        <v>258.9</v>
      </c>
      <c r="AQ865" s="0" t="n">
        <v>6.0345589415797</v>
      </c>
      <c r="AR865" s="10" t="n">
        <f aca="false">AQ865+AV$13+AP865*AV$14</f>
        <v>71.1411779239178</v>
      </c>
      <c r="AS865" s="10"/>
    </row>
    <row r="866" customFormat="false" ht="12.75" hidden="false" customHeight="true" outlineLevel="0" collapsed="false">
      <c r="A866" s="0" t="n">
        <v>864</v>
      </c>
      <c r="B866" s="36" t="n">
        <f aca="false">AM866</f>
        <v>6.9832719001239</v>
      </c>
      <c r="G866" s="10" t="n">
        <v>259.2</v>
      </c>
      <c r="H866" s="10" t="n">
        <f aca="false">AR866</f>
        <v>79.5998479850752</v>
      </c>
      <c r="AL866" s="0" t="n">
        <v>-0.108439531080047</v>
      </c>
      <c r="AM866" s="0" t="n">
        <f aca="false">IF(AW$10=A866,AV$5+AV$10,AL866+AV$5)</f>
        <v>6.9832719001239</v>
      </c>
      <c r="AP866" s="10" t="n">
        <v>259.2</v>
      </c>
      <c r="AQ866" s="0" t="n">
        <v>14.4260166959949</v>
      </c>
      <c r="AR866" s="10" t="n">
        <f aca="false">AQ866+AV$13+AP866*AV$14</f>
        <v>79.5998479850752</v>
      </c>
      <c r="AS866" s="10"/>
    </row>
    <row r="867" customFormat="false" ht="12.75" hidden="false" customHeight="true" outlineLevel="0" collapsed="false">
      <c r="A867" s="0" t="n">
        <v>865</v>
      </c>
      <c r="B867" s="36" t="n">
        <f aca="false">AM867</f>
        <v>7.62960055884962</v>
      </c>
      <c r="G867" s="10" t="n">
        <v>259.5</v>
      </c>
      <c r="H867" s="10" t="n">
        <f aca="false">AR867</f>
        <v>50.3566881389926</v>
      </c>
      <c r="AL867" s="0" t="n">
        <v>0.537889127645678</v>
      </c>
      <c r="AM867" s="0" t="n">
        <f aca="false">IF(AW$10=A867,AV$5+AV$10,AL867+AV$5)</f>
        <v>7.62960055884962</v>
      </c>
      <c r="AP867" s="10" t="n">
        <v>259.5</v>
      </c>
      <c r="AQ867" s="0" t="n">
        <v>-14.8843554568299</v>
      </c>
      <c r="AR867" s="10" t="n">
        <f aca="false">AQ867+AV$13+AP867*AV$14</f>
        <v>50.3566881389926</v>
      </c>
      <c r="AS867" s="10"/>
    </row>
    <row r="868" customFormat="false" ht="12.75" hidden="false" customHeight="true" outlineLevel="0" collapsed="false">
      <c r="A868" s="0" t="n">
        <v>866</v>
      </c>
      <c r="B868" s="36" t="n">
        <f aca="false">AM868</f>
        <v>7.30852465867844</v>
      </c>
      <c r="G868" s="10" t="n">
        <v>259.8</v>
      </c>
      <c r="H868" s="10" t="n">
        <f aca="false">AR868</f>
        <v>44.1231148922217</v>
      </c>
      <c r="AL868" s="0" t="n">
        <v>0.216813227474499</v>
      </c>
      <c r="AM868" s="0" t="n">
        <f aca="false">IF(AW$10=A868,AV$5+AV$10,AL868+AV$5)</f>
        <v>7.30852465867844</v>
      </c>
      <c r="AP868" s="10" t="n">
        <v>259.8</v>
      </c>
      <c r="AQ868" s="0" t="n">
        <v>-21.1851410103431</v>
      </c>
      <c r="AR868" s="10" t="n">
        <f aca="false">AQ868+AV$13+AP868*AV$14</f>
        <v>44.1231148922217</v>
      </c>
      <c r="AS868" s="10"/>
    </row>
    <row r="869" customFormat="false" ht="12.75" hidden="false" customHeight="true" outlineLevel="0" collapsed="false">
      <c r="A869" s="0" t="n">
        <v>867</v>
      </c>
      <c r="B869" s="36" t="n">
        <f aca="false">AM869</f>
        <v>7.13223294076655</v>
      </c>
      <c r="G869" s="10" t="n">
        <v>260.1</v>
      </c>
      <c r="H869" s="10" t="n">
        <f aca="false">AR869</f>
        <v>50.5875351026787</v>
      </c>
      <c r="AL869" s="0" t="n">
        <v>0.0405215095626111</v>
      </c>
      <c r="AM869" s="0" t="n">
        <f aca="false">IF(AW$10=A869,AV$5+AV$10,AL869+AV$5)</f>
        <v>7.13223294076655</v>
      </c>
      <c r="AP869" s="10" t="n">
        <v>260.1</v>
      </c>
      <c r="AQ869" s="0" t="n">
        <v>-14.7879331066283</v>
      </c>
      <c r="AR869" s="10" t="n">
        <f aca="false">AQ869+AV$13+AP869*AV$14</f>
        <v>50.5875351026787</v>
      </c>
      <c r="AS869" s="10"/>
    </row>
    <row r="870" customFormat="false" ht="12.75" hidden="false" customHeight="true" outlineLevel="0" collapsed="false">
      <c r="A870" s="0" t="n">
        <v>868</v>
      </c>
      <c r="B870" s="36" t="n">
        <f aca="false">AM870</f>
        <v>6.87425439436274</v>
      </c>
      <c r="G870" s="10" t="n">
        <v>260.4</v>
      </c>
      <c r="H870" s="10" t="n">
        <f aca="false">AR870</f>
        <v>44.6986797574087</v>
      </c>
      <c r="AL870" s="0" t="n">
        <v>-0.2174570368412</v>
      </c>
      <c r="AM870" s="0" t="n">
        <f aca="false">IF(AW$10=A870,AV$5+AV$10,AL870+AV$5)</f>
        <v>6.87425439436274</v>
      </c>
      <c r="AP870" s="10" t="n">
        <v>260.4</v>
      </c>
      <c r="AQ870" s="0" t="n">
        <v>-20.7440007586405</v>
      </c>
      <c r="AR870" s="10" t="n">
        <f aca="false">AQ870+AV$13+AP870*AV$14</f>
        <v>44.6986797574087</v>
      </c>
      <c r="AS870" s="10"/>
    </row>
    <row r="871" customFormat="false" ht="12.75" hidden="false" customHeight="true" outlineLevel="0" collapsed="false">
      <c r="A871" s="0" t="n">
        <v>869</v>
      </c>
      <c r="B871" s="36" t="n">
        <f aca="false">AM871</f>
        <v>7.71838071437657</v>
      </c>
      <c r="G871" s="10" t="n">
        <v>260.7</v>
      </c>
      <c r="H871" s="10" t="n">
        <f aca="false">AR871</f>
        <v>62.8433084838692</v>
      </c>
      <c r="AL871" s="0" t="n">
        <v>0.626669283172625</v>
      </c>
      <c r="AM871" s="0" t="n">
        <f aca="false">IF(AW$10=A871,AV$5+AV$10,AL871+AV$5)</f>
        <v>7.71838071437657</v>
      </c>
      <c r="AP871" s="10" t="n">
        <v>260.7</v>
      </c>
      <c r="AQ871" s="0" t="n">
        <v>-2.6665843389223</v>
      </c>
      <c r="AR871" s="10" t="n">
        <f aca="false">AQ871+AV$13+AP871*AV$14</f>
        <v>62.8433084838692</v>
      </c>
      <c r="AS871" s="10"/>
    </row>
    <row r="872" customFormat="false" ht="12.75" hidden="false" customHeight="true" outlineLevel="0" collapsed="false">
      <c r="A872" s="0" t="n">
        <v>870</v>
      </c>
      <c r="B872" s="36" t="n">
        <f aca="false">AM872</f>
        <v>6.71380411292708</v>
      </c>
      <c r="G872" s="10" t="n">
        <v>261</v>
      </c>
      <c r="H872" s="10" t="n">
        <f aca="false">AR872</f>
        <v>61.727529351861</v>
      </c>
      <c r="AL872" s="0" t="n">
        <v>-0.377907318276866</v>
      </c>
      <c r="AM872" s="0" t="n">
        <f aca="false">IF(AW$10=A872,AV$5+AV$10,AL872+AV$5)</f>
        <v>6.71380411292708</v>
      </c>
      <c r="AP872" s="10" t="n">
        <v>261</v>
      </c>
      <c r="AQ872" s="0" t="n">
        <v>-3.84957577767273</v>
      </c>
      <c r="AR872" s="10" t="n">
        <f aca="false">AQ872+AV$13+AP872*AV$14</f>
        <v>61.727529351861</v>
      </c>
      <c r="AS872" s="10"/>
    </row>
    <row r="873" customFormat="false" ht="12.75" hidden="false" customHeight="true" outlineLevel="0" collapsed="false">
      <c r="A873" s="0" t="n">
        <v>871</v>
      </c>
      <c r="B873" s="36" t="n">
        <f aca="false">AM873</f>
        <v>6.98940585852144</v>
      </c>
      <c r="G873" s="10" t="n">
        <v>261.3</v>
      </c>
      <c r="H873" s="10" t="n">
        <f aca="false">AR873</f>
        <v>72.3542926240618</v>
      </c>
      <c r="AL873" s="0" t="n">
        <v>-0.1023055726825</v>
      </c>
      <c r="AM873" s="0" t="n">
        <f aca="false">IF(AW$10=A873,AV$5+AV$10,AL873+AV$5)</f>
        <v>6.98940585852144</v>
      </c>
      <c r="AP873" s="10" t="n">
        <v>261.3</v>
      </c>
      <c r="AQ873" s="0" t="n">
        <v>6.70997518778584</v>
      </c>
      <c r="AR873" s="10" t="n">
        <f aca="false">AQ873+AV$13+AP873*AV$14</f>
        <v>72.3542926240618</v>
      </c>
      <c r="AS873" s="10"/>
    </row>
    <row r="874" customFormat="false" ht="12.75" hidden="false" customHeight="true" outlineLevel="0" collapsed="false">
      <c r="A874" s="0" t="n">
        <v>872</v>
      </c>
      <c r="B874" s="36" t="n">
        <f aca="false">AM874</f>
        <v>6.94953514394146</v>
      </c>
      <c r="G874" s="10" t="n">
        <v>261.6</v>
      </c>
      <c r="H874" s="10" t="n">
        <f aca="false">AR874</f>
        <v>85.6205416551674</v>
      </c>
      <c r="AL874" s="0" t="n">
        <v>-0.142176287262482</v>
      </c>
      <c r="AM874" s="0" t="n">
        <f aca="false">IF(AW$10=A874,AV$5+AV$10,AL874+AV$5)</f>
        <v>6.94953514394146</v>
      </c>
      <c r="AP874" s="10" t="n">
        <v>261.6</v>
      </c>
      <c r="AQ874" s="0" t="n">
        <v>19.9090119121492</v>
      </c>
      <c r="AR874" s="10" t="n">
        <f aca="false">AQ874+AV$13+AP874*AV$14</f>
        <v>85.6205416551674</v>
      </c>
      <c r="AS874" s="10"/>
    </row>
    <row r="875" customFormat="false" ht="12.75" hidden="false" customHeight="true" outlineLevel="0" collapsed="false">
      <c r="A875" s="0" t="n">
        <v>873</v>
      </c>
      <c r="B875" s="36" t="n">
        <f aca="false">AM875</f>
        <v>7.07105218338545</v>
      </c>
      <c r="G875" s="10" t="n">
        <v>261.9</v>
      </c>
      <c r="H875" s="10" t="n">
        <f aca="false">AR875</f>
        <v>72.5356730782987</v>
      </c>
      <c r="AL875" s="0" t="n">
        <v>-0.0206592478184966</v>
      </c>
      <c r="AM875" s="0" t="n">
        <f aca="false">IF(AW$10=A875,AV$5+AV$10,AL875+AV$5)</f>
        <v>7.07105218338545</v>
      </c>
      <c r="AP875" s="10" t="n">
        <v>261.9</v>
      </c>
      <c r="AQ875" s="0" t="n">
        <v>6.7569310285383</v>
      </c>
      <c r="AR875" s="10" t="n">
        <f aca="false">AQ875+AV$13+AP875*AV$14</f>
        <v>72.5356730782987</v>
      </c>
      <c r="AS875" s="10"/>
    </row>
    <row r="876" customFormat="false" ht="12.75" hidden="false" customHeight="true" outlineLevel="0" collapsed="false">
      <c r="A876" s="0" t="n">
        <v>874</v>
      </c>
      <c r="B876" s="36" t="n">
        <f aca="false">AM876</f>
        <v>7.04638520840282</v>
      </c>
      <c r="G876" s="10" t="n">
        <v>262.2</v>
      </c>
      <c r="H876" s="10" t="n">
        <f aca="false">AR876</f>
        <v>76.3701213163015</v>
      </c>
      <c r="AL876" s="0" t="n">
        <v>-0.0453262228011184</v>
      </c>
      <c r="AM876" s="0" t="n">
        <f aca="false">IF(AW$10=A876,AV$5+AV$10,AL876+AV$5)</f>
        <v>7.04638520840282</v>
      </c>
      <c r="AP876" s="10" t="n">
        <v>262.2</v>
      </c>
      <c r="AQ876" s="0" t="n">
        <v>10.5241669597989</v>
      </c>
      <c r="AR876" s="10" t="n">
        <f aca="false">AQ876+AV$13+AP876*AV$14</f>
        <v>76.3701213163015</v>
      </c>
      <c r="AS876" s="10"/>
    </row>
    <row r="877" customFormat="false" ht="12.75" hidden="false" customHeight="true" outlineLevel="0" collapsed="false">
      <c r="A877" s="0" t="n">
        <v>875</v>
      </c>
      <c r="B877" s="36" t="n">
        <f aca="false">AM877</f>
        <v>7.19444290283502</v>
      </c>
      <c r="G877" s="10" t="n">
        <v>262.5</v>
      </c>
      <c r="H877" s="10" t="n">
        <f aca="false">AR877</f>
        <v>72.7268384697469</v>
      </c>
      <c r="AL877" s="0" t="n">
        <v>0.102731471631079</v>
      </c>
      <c r="AM877" s="0" t="n">
        <f aca="false">IF(AW$10=A877,AV$5+AV$10,AL877+AV$5)</f>
        <v>7.19444290283502</v>
      </c>
      <c r="AP877" s="10" t="n">
        <v>262.5</v>
      </c>
      <c r="AQ877" s="0" t="n">
        <v>6.81367180650205</v>
      </c>
      <c r="AR877" s="10" t="n">
        <f aca="false">AQ877+AV$13+AP877*AV$14</f>
        <v>72.7268384697469</v>
      </c>
      <c r="AS877" s="10"/>
    </row>
    <row r="878" customFormat="false" ht="12.75" hidden="false" customHeight="true" outlineLevel="0" collapsed="false">
      <c r="A878" s="0" t="n">
        <v>876</v>
      </c>
      <c r="B878" s="36" t="n">
        <f aca="false">AM878</f>
        <v>6.9278514670647</v>
      </c>
      <c r="G878" s="10" t="n">
        <v>262.8</v>
      </c>
      <c r="H878" s="10" t="n">
        <f aca="false">AR878</f>
        <v>50.053368194787</v>
      </c>
      <c r="AL878" s="0" t="n">
        <v>-0.163859964139238</v>
      </c>
      <c r="AM878" s="0" t="n">
        <f aca="false">IF(AW$10=A878,AV$5+AV$10,AL878+AV$5)</f>
        <v>6.9278514670647</v>
      </c>
      <c r="AP878" s="10" t="n">
        <v>262.8</v>
      </c>
      <c r="AQ878" s="0" t="n">
        <v>-15.9270107752</v>
      </c>
      <c r="AR878" s="10" t="n">
        <f aca="false">AQ878+AV$13+AP878*AV$14</f>
        <v>50.053368194787</v>
      </c>
      <c r="AS878" s="10"/>
    </row>
    <row r="879" customFormat="false" ht="12.75" hidden="false" customHeight="true" outlineLevel="0" collapsed="false">
      <c r="A879" s="0" t="n">
        <v>877</v>
      </c>
      <c r="B879" s="36" t="n">
        <f aca="false">AM879</f>
        <v>7.20183043039954</v>
      </c>
      <c r="G879" s="10" t="n">
        <v>263.1</v>
      </c>
      <c r="H879" s="10" t="n">
        <f aca="false">AR879</f>
        <v>57.8830884751261</v>
      </c>
      <c r="AL879" s="0" t="n">
        <v>0.110118999195602</v>
      </c>
      <c r="AM879" s="0" t="n">
        <f aca="false">IF(AW$10=A879,AV$5+AV$10,AL879+AV$5)</f>
        <v>7.20183043039954</v>
      </c>
      <c r="AP879" s="10" t="n">
        <v>263.1</v>
      </c>
      <c r="AQ879" s="0" t="n">
        <v>-8.1645028016032</v>
      </c>
      <c r="AR879" s="10" t="n">
        <f aca="false">AQ879+AV$13+AP879*AV$14</f>
        <v>57.8830884751261</v>
      </c>
      <c r="AS879" s="10"/>
    </row>
    <row r="880" customFormat="false" ht="12.75" hidden="false" customHeight="true" outlineLevel="0" collapsed="false">
      <c r="A880" s="0" t="n">
        <v>878</v>
      </c>
      <c r="B880" s="36" t="n">
        <f aca="false">AM880</f>
        <v>7.83650571288583</v>
      </c>
      <c r="G880" s="10" t="n">
        <v>263.4</v>
      </c>
      <c r="H880" s="10" t="n">
        <f aca="false">AR880</f>
        <v>52.831597951626</v>
      </c>
      <c r="AL880" s="0" t="n">
        <v>0.744794281681891</v>
      </c>
      <c r="AM880" s="0" t="n">
        <f aca="false">IF(AW$10=A880,AV$5+AV$10,AL880+AV$5)</f>
        <v>7.83650571288583</v>
      </c>
      <c r="AP880" s="10" t="n">
        <v>263.4</v>
      </c>
      <c r="AQ880" s="0" t="n">
        <v>-13.2832056318455</v>
      </c>
      <c r="AR880" s="10" t="n">
        <f aca="false">AQ880+AV$13+AP880*AV$14</f>
        <v>52.831597951626</v>
      </c>
      <c r="AS880" s="10"/>
    </row>
    <row r="881" customFormat="false" ht="12.75" hidden="false" customHeight="true" outlineLevel="0" collapsed="false">
      <c r="A881" s="0" t="n">
        <v>879</v>
      </c>
      <c r="B881" s="36" t="n">
        <f aca="false">AM881</f>
        <v>6.43567412770542</v>
      </c>
      <c r="G881" s="10" t="n">
        <v>263.7</v>
      </c>
      <c r="H881" s="10" t="n">
        <f aca="false">AR881</f>
        <v>46.8678906746094</v>
      </c>
      <c r="AL881" s="0" t="n">
        <v>-0.656037303498522</v>
      </c>
      <c r="AM881" s="0" t="n">
        <f aca="false">IF(AW$10=A881,AV$5+AV$10,AL881+AV$5)</f>
        <v>6.43567412770542</v>
      </c>
      <c r="AP881" s="10" t="n">
        <v>263.7</v>
      </c>
      <c r="AQ881" s="0" t="n">
        <v>-19.3141252156043</v>
      </c>
      <c r="AR881" s="10" t="n">
        <f aca="false">AQ881+AV$13+AP881*AV$14</f>
        <v>46.8678906746094</v>
      </c>
      <c r="AS881" s="10"/>
    </row>
    <row r="882" customFormat="false" ht="12.75" hidden="false" customHeight="true" outlineLevel="0" collapsed="false">
      <c r="A882" s="0" t="n">
        <v>880</v>
      </c>
      <c r="B882" s="36" t="n">
        <f aca="false">AM882</f>
        <v>7.47151029709296</v>
      </c>
      <c r="G882" s="10" t="n">
        <v>264</v>
      </c>
      <c r="H882" s="10" t="n">
        <f aca="false">AR882</f>
        <v>68.9690219365702</v>
      </c>
      <c r="AL882" s="0" t="n">
        <v>0.379798865889016</v>
      </c>
      <c r="AM882" s="0" t="n">
        <f aca="false">IF(AW$10=A882,AV$5+AV$10,AL882+AV$5)</f>
        <v>7.47151029709296</v>
      </c>
      <c r="AP882" s="10" t="n">
        <v>264</v>
      </c>
      <c r="AQ882" s="0" t="n">
        <v>2.71979373961425</v>
      </c>
      <c r="AR882" s="10" t="n">
        <f aca="false">AQ882+AV$13+AP882*AV$14</f>
        <v>68.9690219365702</v>
      </c>
      <c r="AS882" s="10"/>
    </row>
    <row r="883" customFormat="false" ht="12.75" hidden="false" customHeight="true" outlineLevel="0" collapsed="false">
      <c r="A883" s="0" t="n">
        <v>881</v>
      </c>
      <c r="B883" s="36" t="n">
        <f aca="false">AM883</f>
        <v>7.60049876451769</v>
      </c>
      <c r="G883" s="10" t="n">
        <v>264.3</v>
      </c>
      <c r="H883" s="10" t="n">
        <f aca="false">AR883</f>
        <v>53.6752758645069</v>
      </c>
      <c r="AL883" s="0" t="n">
        <v>0.508787333313743</v>
      </c>
      <c r="AM883" s="0" t="n">
        <f aca="false">IF(AW$10=A883,AV$5+AV$10,AL883+AV$5)</f>
        <v>7.60049876451769</v>
      </c>
      <c r="AP883" s="10" t="n">
        <v>264.3</v>
      </c>
      <c r="AQ883" s="0" t="n">
        <v>-12.6411646391913</v>
      </c>
      <c r="AR883" s="10" t="n">
        <f aca="false">AQ883+AV$13+AP883*AV$14</f>
        <v>53.6752758645069</v>
      </c>
      <c r="AS883" s="10"/>
    </row>
    <row r="884" customFormat="false" ht="12.75" hidden="false" customHeight="true" outlineLevel="0" collapsed="false">
      <c r="A884" s="0" t="n">
        <v>882</v>
      </c>
      <c r="B884" s="36" t="n">
        <f aca="false">AM884</f>
        <v>6.45303455424421</v>
      </c>
      <c r="G884" s="10" t="n">
        <v>264.6</v>
      </c>
      <c r="H884" s="10" t="n">
        <f aca="false">AR884</f>
        <v>65.0841842689107</v>
      </c>
      <c r="AL884" s="0" t="n">
        <v>-0.638676876959737</v>
      </c>
      <c r="AM884" s="0" t="n">
        <f aca="false">IF(AW$10=A884,AV$5+AV$10,AL884+AV$5)</f>
        <v>6.45303455424421</v>
      </c>
      <c r="AP884" s="10" t="n">
        <v>264.6</v>
      </c>
      <c r="AQ884" s="0" t="n">
        <v>-1.29946854152966</v>
      </c>
      <c r="AR884" s="10" t="n">
        <f aca="false">AQ884+AV$13+AP884*AV$14</f>
        <v>65.0841842689107</v>
      </c>
      <c r="AS884" s="10"/>
    </row>
    <row r="885" customFormat="false" ht="12.75" hidden="false" customHeight="true" outlineLevel="0" collapsed="false">
      <c r="A885" s="0" t="n">
        <v>883</v>
      </c>
      <c r="B885" s="36" t="n">
        <f aca="false">AM885</f>
        <v>6.85387326441768</v>
      </c>
      <c r="G885" s="10" t="n">
        <v>264.9</v>
      </c>
      <c r="H885" s="10" t="n">
        <f aca="false">AR885</f>
        <v>72.5300388465928</v>
      </c>
      <c r="AL885" s="0" t="n">
        <v>-0.237838166786264</v>
      </c>
      <c r="AM885" s="0" t="n">
        <f aca="false">IF(AW$10=A885,AV$5+AV$10,AL885+AV$5)</f>
        <v>6.85387326441768</v>
      </c>
      <c r="AP885" s="10" t="n">
        <v>264.9</v>
      </c>
      <c r="AQ885" s="0" t="n">
        <v>6.07917372941022</v>
      </c>
      <c r="AR885" s="10" t="n">
        <f aca="false">AQ885+AV$13+AP885*AV$14</f>
        <v>72.5300388465928</v>
      </c>
      <c r="AS885" s="10"/>
    </row>
    <row r="886" customFormat="false" ht="12.75" hidden="false" customHeight="true" outlineLevel="0" collapsed="false">
      <c r="A886" s="0" t="n">
        <v>884</v>
      </c>
      <c r="B886" s="36" t="n">
        <f aca="false">AM886</f>
        <v>6.79645424614376</v>
      </c>
      <c r="G886" s="10" t="n">
        <v>265.2</v>
      </c>
      <c r="H886" s="10" t="n">
        <f aca="false">AR886</f>
        <v>68.5842911714348</v>
      </c>
      <c r="AL886" s="0" t="n">
        <v>-0.29525718506018</v>
      </c>
      <c r="AM886" s="0" t="n">
        <f aca="false">IF(AW$10=A886,AV$5+AV$10,AL886+AV$5)</f>
        <v>6.79645424614376</v>
      </c>
      <c r="AP886" s="10" t="n">
        <v>265.2</v>
      </c>
      <c r="AQ886" s="0" t="n">
        <v>2.06621374750996</v>
      </c>
      <c r="AR886" s="10" t="n">
        <f aca="false">AQ886+AV$13+AP886*AV$14</f>
        <v>68.5842911714348</v>
      </c>
      <c r="AS886" s="10"/>
    </row>
    <row r="887" customFormat="false" ht="12.75" hidden="false" customHeight="true" outlineLevel="0" collapsed="false">
      <c r="A887" s="0" t="n">
        <v>885</v>
      </c>
      <c r="B887" s="36" t="n">
        <f aca="false">AM887</f>
        <v>7.41681115132573</v>
      </c>
      <c r="G887" s="10" t="n">
        <v>265.5</v>
      </c>
      <c r="H887" s="10" t="n">
        <f aca="false">AR887</f>
        <v>85.7144943537116</v>
      </c>
      <c r="AL887" s="0" t="n">
        <v>0.325099720121784</v>
      </c>
      <c r="AM887" s="0" t="n">
        <f aca="false">IF(AW$10=A887,AV$5+AV$10,AL887+AV$5)</f>
        <v>7.41681115132573</v>
      </c>
      <c r="AP887" s="10" t="n">
        <v>265.5</v>
      </c>
      <c r="AQ887" s="0" t="n">
        <v>19.1292046230445</v>
      </c>
      <c r="AR887" s="10" t="n">
        <f aca="false">AQ887+AV$13+AP887*AV$14</f>
        <v>85.7144943537116</v>
      </c>
      <c r="AS887" s="10"/>
    </row>
    <row r="888" customFormat="false" ht="12.75" hidden="false" customHeight="true" outlineLevel="0" collapsed="false">
      <c r="A888" s="0" t="n">
        <v>886</v>
      </c>
      <c r="B888" s="36" t="n">
        <f aca="false">AM888</f>
        <v>7.58603316437239</v>
      </c>
      <c r="G888" s="10" t="n">
        <v>265.8</v>
      </c>
      <c r="H888" s="10" t="n">
        <f aca="false">AR888</f>
        <v>80.5230474172669</v>
      </c>
      <c r="AL888" s="0" t="n">
        <v>0.494321733168449</v>
      </c>
      <c r="AM888" s="0" t="n">
        <f aca="false">IF(AW$10=A888,AV$5+AV$10,AL888+AV$5)</f>
        <v>7.58603316437239</v>
      </c>
      <c r="AP888" s="10" t="n">
        <v>265.8</v>
      </c>
      <c r="AQ888" s="0" t="n">
        <v>13.8705453798576</v>
      </c>
      <c r="AR888" s="10" t="n">
        <f aca="false">AQ888+AV$13+AP888*AV$14</f>
        <v>80.5230474172669</v>
      </c>
      <c r="AS888" s="10"/>
    </row>
    <row r="889" customFormat="false" ht="12.75" hidden="false" customHeight="true" outlineLevel="0" collapsed="false">
      <c r="A889" s="0" t="n">
        <v>887</v>
      </c>
      <c r="B889" s="36" t="n">
        <f aca="false">AM889</f>
        <v>6.75068068597203</v>
      </c>
      <c r="G889" s="10" t="n">
        <v>266.1</v>
      </c>
      <c r="H889" s="10" t="n">
        <f aca="false">AR889</f>
        <v>50.818623493117</v>
      </c>
      <c r="AL889" s="0" t="n">
        <v>-0.341030745231915</v>
      </c>
      <c r="AM889" s="0" t="n">
        <f aca="false">IF(AW$10=A889,AV$5+AV$10,AL889+AV$5)</f>
        <v>6.75068068597203</v>
      </c>
      <c r="AP889" s="10" t="n">
        <v>266.1</v>
      </c>
      <c r="AQ889" s="0" t="n">
        <v>-15.9010908510346</v>
      </c>
      <c r="AR889" s="10" t="n">
        <f aca="false">AQ889+AV$13+AP889*AV$14</f>
        <v>50.818623493117</v>
      </c>
      <c r="AS889" s="10"/>
    </row>
    <row r="890" customFormat="false" ht="12.75" hidden="false" customHeight="true" outlineLevel="0" collapsed="false">
      <c r="A890" s="0" t="n">
        <v>888</v>
      </c>
      <c r="B890" s="36" t="n">
        <f aca="false">AM890</f>
        <v>6.6590124220378</v>
      </c>
      <c r="G890" s="10" t="n">
        <v>266.4</v>
      </c>
      <c r="H890" s="10" t="n">
        <f aca="false">AR890</f>
        <v>85.1033197937505</v>
      </c>
      <c r="AL890" s="0" t="n">
        <v>-0.432699009166146</v>
      </c>
      <c r="AM890" s="0" t="n">
        <f aca="false">IF(AW$10=A890,AV$5+AV$10,AL890+AV$5)</f>
        <v>6.6590124220378</v>
      </c>
      <c r="AP890" s="10" t="n">
        <v>266.4</v>
      </c>
      <c r="AQ890" s="0" t="n">
        <v>18.3163931428568</v>
      </c>
      <c r="AR890" s="10" t="n">
        <f aca="false">AQ890+AV$13+AP890*AV$14</f>
        <v>85.1033197937505</v>
      </c>
      <c r="AS890" s="10"/>
    </row>
    <row r="891" customFormat="false" ht="12.75" hidden="false" customHeight="true" outlineLevel="0" collapsed="false">
      <c r="A891" s="0" t="n">
        <v>889</v>
      </c>
      <c r="B891" s="36" t="n">
        <f aca="false">AM891</f>
        <v>7.0175734608375</v>
      </c>
      <c r="G891" s="10" t="n">
        <v>266.7</v>
      </c>
      <c r="H891" s="10" t="n">
        <f aca="false">AR891</f>
        <v>53.6505102817833</v>
      </c>
      <c r="AL891" s="0" t="n">
        <v>-0.0741379703664409</v>
      </c>
      <c r="AM891" s="0" t="n">
        <f aca="false">IF(AW$10=A891,AV$5+AV$10,AL891+AV$5)</f>
        <v>7.0175734608375</v>
      </c>
      <c r="AP891" s="10" t="n">
        <v>266.7</v>
      </c>
      <c r="AQ891" s="0" t="n">
        <v>-13.2036286758527</v>
      </c>
      <c r="AR891" s="10" t="n">
        <f aca="false">AQ891+AV$13+AP891*AV$14</f>
        <v>53.6505102817833</v>
      </c>
      <c r="AS891" s="10"/>
    </row>
    <row r="892" customFormat="false" ht="12.75" hidden="false" customHeight="true" outlineLevel="0" collapsed="false">
      <c r="A892" s="0" t="n">
        <v>890</v>
      </c>
      <c r="B892" s="36" t="n">
        <f aca="false">AM892</f>
        <v>7.09130200333226</v>
      </c>
      <c r="G892" s="10" t="n">
        <v>267</v>
      </c>
      <c r="H892" s="10" t="n">
        <f aca="false">AR892</f>
        <v>73.2135064831143</v>
      </c>
      <c r="AL892" s="0" t="n">
        <v>-0.000409427871683147</v>
      </c>
      <c r="AM892" s="0" t="n">
        <f aca="false">IF(AW$10=A892,AV$5+AV$10,AL892+AV$5)</f>
        <v>7.09130200333226</v>
      </c>
      <c r="AP892" s="10" t="n">
        <v>267</v>
      </c>
      <c r="AQ892" s="0" t="n">
        <v>6.29215521873606</v>
      </c>
      <c r="AR892" s="10" t="n">
        <f aca="false">AQ892+AV$13+AP892*AV$14</f>
        <v>73.2135064831143</v>
      </c>
      <c r="AS892" s="10"/>
    </row>
    <row r="893" customFormat="false" ht="12.75" hidden="false" customHeight="true" outlineLevel="0" collapsed="false">
      <c r="A893" s="0" t="n">
        <v>891</v>
      </c>
      <c r="B893" s="36" t="n">
        <f aca="false">AM893</f>
        <v>6.97427035698202</v>
      </c>
      <c r="G893" s="10" t="n">
        <v>267.3</v>
      </c>
      <c r="H893" s="10" t="n">
        <f aca="false">AR893</f>
        <v>67.3707758178986</v>
      </c>
      <c r="AL893" s="0" t="n">
        <v>-0.117441074221923</v>
      </c>
      <c r="AM893" s="0" t="n">
        <f aca="false">IF(AW$10=A893,AV$5+AV$10,AL893+AV$5)</f>
        <v>6.97427035698202</v>
      </c>
      <c r="AP893" s="10" t="n">
        <v>267.3</v>
      </c>
      <c r="AQ893" s="0" t="n">
        <v>0.382212246778145</v>
      </c>
      <c r="AR893" s="10" t="n">
        <f aca="false">AQ893+AV$13+AP893*AV$14</f>
        <v>67.3707758178986</v>
      </c>
      <c r="AS893" s="10"/>
    </row>
    <row r="894" customFormat="false" ht="12.75" hidden="false" customHeight="true" outlineLevel="0" collapsed="false">
      <c r="A894" s="0" t="n">
        <v>892</v>
      </c>
      <c r="B894" s="36" t="n">
        <f aca="false">AM894</f>
        <v>7.62975230056699</v>
      </c>
      <c r="G894" s="10" t="n">
        <v>267.6</v>
      </c>
      <c r="H894" s="10" t="n">
        <f aca="false">AR894</f>
        <v>52.4493229231265</v>
      </c>
      <c r="AL894" s="0" t="n">
        <v>0.538040869363051</v>
      </c>
      <c r="AM894" s="0" t="n">
        <f aca="false">IF(AW$10=A894,AV$5+AV$10,AL894+AV$5)</f>
        <v>7.62975230056699</v>
      </c>
      <c r="AP894" s="10" t="n">
        <v>267.6</v>
      </c>
      <c r="AQ894" s="0" t="n">
        <v>-14.6064529547361</v>
      </c>
      <c r="AR894" s="10" t="n">
        <f aca="false">AQ894+AV$13+AP894*AV$14</f>
        <v>52.4493229231265</v>
      </c>
      <c r="AS894" s="10"/>
    </row>
    <row r="895" customFormat="false" ht="12.75" hidden="false" customHeight="true" outlineLevel="0" collapsed="false">
      <c r="A895" s="0" t="n">
        <v>893</v>
      </c>
      <c r="B895" s="36" t="n">
        <f aca="false">AM895</f>
        <v>7.48571814467977</v>
      </c>
      <c r="G895" s="10" t="n">
        <v>267.9</v>
      </c>
      <c r="H895" s="10" t="n">
        <f aca="false">AR895</f>
        <v>71.2993786984871</v>
      </c>
      <c r="AL895" s="0" t="n">
        <v>0.394006713475827</v>
      </c>
      <c r="AM895" s="0" t="n">
        <f aca="false">IF(AW$10=A895,AV$5+AV$10,AL895+AV$5)</f>
        <v>7.48571814467977</v>
      </c>
      <c r="AP895" s="10" t="n">
        <v>267.9</v>
      </c>
      <c r="AQ895" s="0" t="n">
        <v>4.17639051388217</v>
      </c>
      <c r="AR895" s="10" t="n">
        <f aca="false">AQ895+AV$13+AP895*AV$14</f>
        <v>71.2993786984871</v>
      </c>
      <c r="AS895" s="10"/>
    </row>
    <row r="896" customFormat="false" ht="12.75" hidden="false" customHeight="true" outlineLevel="0" collapsed="false">
      <c r="A896" s="0" t="n">
        <v>894</v>
      </c>
      <c r="B896" s="36" t="n">
        <f aca="false">AM896</f>
        <v>7.25057254998478</v>
      </c>
      <c r="G896" s="10" t="n">
        <v>268.2</v>
      </c>
      <c r="H896" s="10" t="n">
        <f aca="false">AR896</f>
        <v>69.5939928518253</v>
      </c>
      <c r="AL896" s="0" t="n">
        <v>0.158861118780841</v>
      </c>
      <c r="AM896" s="0" t="n">
        <f aca="false">IF(AW$10=A896,AV$5+AV$10,AL896+AV$5)</f>
        <v>7.25057254998478</v>
      </c>
      <c r="AP896" s="10" t="n">
        <v>268.2</v>
      </c>
      <c r="AQ896" s="0" t="n">
        <v>2.40379236047819</v>
      </c>
      <c r="AR896" s="10" t="n">
        <f aca="false">AQ896+AV$13+AP896*AV$14</f>
        <v>69.5939928518253</v>
      </c>
      <c r="AS896" s="10"/>
    </row>
    <row r="897" customFormat="false" ht="12.75" hidden="false" customHeight="true" outlineLevel="0" collapsed="false">
      <c r="A897" s="0" t="n">
        <v>895</v>
      </c>
      <c r="B897" s="36" t="n">
        <f aca="false">AM897</f>
        <v>8.00871856907888</v>
      </c>
      <c r="G897" s="10" t="n">
        <v>268.5</v>
      </c>
      <c r="H897" s="10" t="n">
        <f aca="false">AR897</f>
        <v>56.3810969946786</v>
      </c>
      <c r="AL897" s="0" t="n">
        <v>0.917007137874935</v>
      </c>
      <c r="AM897" s="0" t="n">
        <f aca="false">IF(AW$10=A897,AV$5+AV$10,AL897+AV$5)</f>
        <v>8.00871856907888</v>
      </c>
      <c r="AP897" s="10" t="n">
        <v>268.5</v>
      </c>
      <c r="AQ897" s="0" t="n">
        <v>-10.8763158034108</v>
      </c>
      <c r="AR897" s="10" t="n">
        <f aca="false">AQ897+AV$13+AP897*AV$14</f>
        <v>56.3810969946786</v>
      </c>
      <c r="AS897" s="10"/>
    </row>
    <row r="898" customFormat="false" ht="12.75" hidden="false" customHeight="true" outlineLevel="0" collapsed="false">
      <c r="A898" s="0" t="n">
        <v>896</v>
      </c>
      <c r="B898" s="36" t="n">
        <f aca="false">AM898</f>
        <v>6.78703341114743</v>
      </c>
      <c r="G898" s="10" t="n">
        <v>268.8</v>
      </c>
      <c r="H898" s="10" t="n">
        <f aca="false">AR898</f>
        <v>67.7730419945288</v>
      </c>
      <c r="AL898" s="0" t="n">
        <v>-0.304678020056514</v>
      </c>
      <c r="AM898" s="0" t="n">
        <f aca="false">IF(AW$10=A898,AV$5+AV$10,AL898+AV$5)</f>
        <v>6.78703341114743</v>
      </c>
      <c r="AP898" s="10" t="n">
        <v>268.8</v>
      </c>
      <c r="AQ898" s="0" t="n">
        <v>0.448416889697193</v>
      </c>
      <c r="AR898" s="10" t="n">
        <f aca="false">AQ898+AV$13+AP898*AV$14</f>
        <v>67.7730419945288</v>
      </c>
      <c r="AS898" s="10"/>
    </row>
    <row r="899" customFormat="false" ht="12.75" hidden="false" customHeight="true" outlineLevel="0" collapsed="false">
      <c r="A899" s="0" t="n">
        <v>897</v>
      </c>
      <c r="B899" s="36" t="n">
        <f aca="false">AM899</f>
        <v>6.91529236168384</v>
      </c>
      <c r="G899" s="10" t="n">
        <v>269.1</v>
      </c>
      <c r="H899" s="10" t="n">
        <f aca="false">AR899</f>
        <v>70.3845962285174</v>
      </c>
      <c r="AL899" s="0" t="n">
        <v>-0.176419069520106</v>
      </c>
      <c r="AM899" s="0" t="n">
        <f aca="false">IF(AW$10=A899,AV$5+AV$10,AL899+AV$5)</f>
        <v>6.91529236168384</v>
      </c>
      <c r="AP899" s="10" t="n">
        <v>269.1</v>
      </c>
      <c r="AQ899" s="0" t="n">
        <v>2.9927588169436</v>
      </c>
      <c r="AR899" s="10" t="n">
        <f aca="false">AQ899+AV$13+AP899*AV$14</f>
        <v>70.3845962285174</v>
      </c>
      <c r="AS899" s="10"/>
    </row>
    <row r="900" customFormat="false" ht="12.75" hidden="false" customHeight="true" outlineLevel="0" collapsed="false">
      <c r="A900" s="0" t="n">
        <v>898</v>
      </c>
      <c r="B900" s="36" t="n">
        <f aca="false">AM900</f>
        <v>6.35685409791657</v>
      </c>
      <c r="G900" s="10" t="n">
        <v>269.4</v>
      </c>
      <c r="H900" s="10" t="n">
        <f aca="false">AR900</f>
        <v>57.1507803699601</v>
      </c>
      <c r="AL900" s="0" t="n">
        <v>-0.734857333287367</v>
      </c>
      <c r="AM900" s="0" t="n">
        <f aca="false">IF(AW$10=A900,AV$5+AV$10,AL900+AV$5)</f>
        <v>6.35685409791657</v>
      </c>
      <c r="AP900" s="10" t="n">
        <v>269.4</v>
      </c>
      <c r="AQ900" s="0" t="n">
        <v>-10.3082693483559</v>
      </c>
      <c r="AR900" s="10" t="n">
        <f aca="false">AQ900+AV$13+AP900*AV$14</f>
        <v>57.1507803699601</v>
      </c>
      <c r="AS900" s="10"/>
    </row>
    <row r="901" customFormat="false" ht="12.75" hidden="false" customHeight="true" outlineLevel="0" collapsed="false">
      <c r="A901" s="0" t="n">
        <v>899</v>
      </c>
      <c r="B901" s="36" t="n">
        <f aca="false">AM901</f>
        <v>7.30863463830488</v>
      </c>
      <c r="G901" s="10" t="n">
        <v>269.7</v>
      </c>
      <c r="H901" s="10" t="n">
        <f aca="false">AR901</f>
        <v>71.0425192818589</v>
      </c>
      <c r="AL901" s="0" t="n">
        <v>0.216923207100938</v>
      </c>
      <c r="AM901" s="0" t="n">
        <f aca="false">IF(AW$10=A901,AV$5+AV$10,AL901+AV$5)</f>
        <v>7.30863463830488</v>
      </c>
      <c r="AP901" s="10" t="n">
        <v>269.7</v>
      </c>
      <c r="AQ901" s="0" t="n">
        <v>3.51625725680071</v>
      </c>
      <c r="AR901" s="10" t="n">
        <f aca="false">AQ901+AV$13+AP901*AV$14</f>
        <v>71.0425192818589</v>
      </c>
      <c r="AS901" s="10"/>
    </row>
    <row r="902" customFormat="false" ht="12.75" hidden="false" customHeight="true" outlineLevel="0" collapsed="false">
      <c r="A902" s="0" t="n">
        <v>900</v>
      </c>
      <c r="B902" s="36" t="n">
        <f aca="false">AM902</f>
        <v>6.68671908812562</v>
      </c>
      <c r="G902" s="10" t="n">
        <v>270</v>
      </c>
      <c r="H902" s="10" t="n">
        <f aca="false">AR902</f>
        <v>89.6008294422722</v>
      </c>
      <c r="AL902" s="0" t="n">
        <v>-0.404992343078322</v>
      </c>
      <c r="AM902" s="0" t="n">
        <f aca="false">IF(AW$10=A902,AV$5+AV$10,AL902+AV$5)</f>
        <v>6.68671908812562</v>
      </c>
      <c r="AP902" s="10" t="n">
        <v>270</v>
      </c>
      <c r="AQ902" s="0" t="n">
        <v>22.0073551104718</v>
      </c>
      <c r="AR902" s="10" t="n">
        <f aca="false">AQ902+AV$13+AP902*AV$14</f>
        <v>89.6008294422722</v>
      </c>
      <c r="AS902" s="10"/>
    </row>
    <row r="903" customFormat="false" ht="12.75" hidden="false" customHeight="true" outlineLevel="0" collapsed="false">
      <c r="A903" s="0" t="n">
        <v>901</v>
      </c>
      <c r="B903" s="36" t="n">
        <f aca="false">AM903</f>
        <v>6.96093618048536</v>
      </c>
      <c r="G903" s="10" t="n">
        <v>270.3</v>
      </c>
      <c r="H903" s="10" t="n">
        <f aca="false">AR903</f>
        <v>63.6961605798819</v>
      </c>
      <c r="AL903" s="0" t="n">
        <v>-0.130775250718585</v>
      </c>
      <c r="AM903" s="0" t="n">
        <f aca="false">IF(AW$10=A903,AV$5+AV$10,AL903+AV$5)</f>
        <v>6.96093618048536</v>
      </c>
      <c r="AP903" s="10" t="n">
        <v>270.3</v>
      </c>
      <c r="AQ903" s="0" t="n">
        <v>-3.96452605866083</v>
      </c>
      <c r="AR903" s="10" t="n">
        <f aca="false">AQ903+AV$13+AP903*AV$14</f>
        <v>63.6961605798819</v>
      </c>
      <c r="AS903" s="10"/>
    </row>
    <row r="904" customFormat="false" ht="12.75" hidden="false" customHeight="true" outlineLevel="0" collapsed="false">
      <c r="A904" s="0" t="n">
        <v>902</v>
      </c>
      <c r="B904" s="36" t="n">
        <f aca="false">AM904</f>
        <v>6.92163063479175</v>
      </c>
      <c r="G904" s="10" t="n">
        <v>270.6</v>
      </c>
      <c r="H904" s="10" t="n">
        <f aca="false">AR904</f>
        <v>62.9826717474853</v>
      </c>
      <c r="AL904" s="0" t="n">
        <v>-0.170080796412192</v>
      </c>
      <c r="AM904" s="0" t="n">
        <f aca="false">IF(AW$10=A904,AV$5+AV$10,AL904+AV$5)</f>
        <v>6.92163063479175</v>
      </c>
      <c r="AP904" s="10" t="n">
        <v>270.6</v>
      </c>
      <c r="AQ904" s="0" t="n">
        <v>-4.74522719779958</v>
      </c>
      <c r="AR904" s="10" t="n">
        <f aca="false">AQ904+AV$13+AP904*AV$14</f>
        <v>62.9826717474853</v>
      </c>
      <c r="AS904" s="10"/>
    </row>
    <row r="905" customFormat="false" ht="12.75" hidden="false" customHeight="true" outlineLevel="0" collapsed="false">
      <c r="A905" s="0" t="n">
        <v>903</v>
      </c>
      <c r="B905" s="36" t="n">
        <f aca="false">AM905</f>
        <v>6.77698248764755</v>
      </c>
      <c r="G905" s="10" t="n">
        <v>270.9</v>
      </c>
      <c r="H905" s="10" t="n">
        <f aca="false">AR905</f>
        <v>57.5426690752657</v>
      </c>
      <c r="AL905" s="0" t="n">
        <v>-0.314728943556397</v>
      </c>
      <c r="AM905" s="0" t="n">
        <f aca="false">IF(AW$10=A905,AV$5+AV$10,AL905+AV$5)</f>
        <v>6.77698248764755</v>
      </c>
      <c r="AP905" s="10" t="n">
        <v>270.9</v>
      </c>
      <c r="AQ905" s="0" t="n">
        <v>-10.2524421767615</v>
      </c>
      <c r="AR905" s="10" t="n">
        <f aca="false">AQ905+AV$13+AP905*AV$14</f>
        <v>57.5426690752657</v>
      </c>
      <c r="AS905" s="10"/>
    </row>
    <row r="906" customFormat="false" ht="12.75" hidden="false" customHeight="true" outlineLevel="0" collapsed="false">
      <c r="A906" s="0" t="n">
        <v>904</v>
      </c>
      <c r="B906" s="36" t="n">
        <f aca="false">AM906</f>
        <v>7.33200854369857</v>
      </c>
      <c r="G906" s="10" t="n">
        <v>271.2</v>
      </c>
      <c r="H906" s="10" t="n">
        <f aca="false">AR906</f>
        <v>33.6861114605543</v>
      </c>
      <c r="AL906" s="0" t="n">
        <v>0.240297112494623</v>
      </c>
      <c r="AM906" s="0" t="n">
        <f aca="false">IF(AW$10=A906,AV$5+AV$10,AL906+AV$5)</f>
        <v>7.33200854369857</v>
      </c>
      <c r="AP906" s="10" t="n">
        <v>271.2</v>
      </c>
      <c r="AQ906" s="0" t="n">
        <v>-34.1762120982151</v>
      </c>
      <c r="AR906" s="10" t="n">
        <f aca="false">AQ906+AV$13+AP906*AV$14</f>
        <v>33.6861114605543</v>
      </c>
      <c r="AS906" s="10"/>
    </row>
    <row r="907" customFormat="false" ht="12.75" hidden="false" customHeight="true" outlineLevel="0" collapsed="false">
      <c r="A907" s="0" t="n">
        <v>905</v>
      </c>
      <c r="B907" s="36" t="n">
        <f aca="false">AM907</f>
        <v>7.15004794698037</v>
      </c>
      <c r="G907" s="10" t="n">
        <v>271.5</v>
      </c>
      <c r="H907" s="10" t="n">
        <f aca="false">AR907</f>
        <v>32.0260840174137</v>
      </c>
      <c r="AL907" s="0" t="n">
        <v>0.0583365157764246</v>
      </c>
      <c r="AM907" s="0" t="n">
        <f aca="false">IF(AW$10=A907,AV$5+AV$10,AL907+AV$5)</f>
        <v>7.15004794698037</v>
      </c>
      <c r="AP907" s="10" t="n">
        <v>271.5</v>
      </c>
      <c r="AQ907" s="0" t="n">
        <v>-35.9034518480979</v>
      </c>
      <c r="AR907" s="10" t="n">
        <f aca="false">AQ907+AV$13+AP907*AV$14</f>
        <v>32.0260840174137</v>
      </c>
      <c r="AS907" s="10"/>
    </row>
    <row r="908" customFormat="false" ht="12.75" hidden="false" customHeight="true" outlineLevel="0" collapsed="false">
      <c r="A908" s="0" t="n">
        <v>906</v>
      </c>
      <c r="B908" s="36" t="n">
        <f aca="false">AM908</f>
        <v>6.55933588424164</v>
      </c>
      <c r="G908" s="10" t="n">
        <v>271.8</v>
      </c>
      <c r="H908" s="10" t="n">
        <f aca="false">AR908</f>
        <v>67.3153842321045</v>
      </c>
      <c r="AL908" s="0" t="n">
        <v>-0.532375546962305</v>
      </c>
      <c r="AM908" s="0" t="n">
        <f aca="false">IF(AW$10=A908,AV$5+AV$10,AL908+AV$5)</f>
        <v>6.55933588424164</v>
      </c>
      <c r="AP908" s="10" t="n">
        <v>271.8</v>
      </c>
      <c r="AQ908" s="0" t="n">
        <v>-0.681363940149292</v>
      </c>
      <c r="AR908" s="10" t="n">
        <f aca="false">AQ908+AV$13+AP908*AV$14</f>
        <v>67.3153842321045</v>
      </c>
      <c r="AS908" s="10"/>
    </row>
    <row r="909" customFormat="false" ht="12.75" hidden="false" customHeight="true" outlineLevel="0" collapsed="false">
      <c r="A909" s="0" t="n">
        <v>907</v>
      </c>
      <c r="B909" s="36" t="n">
        <f aca="false">AM909</f>
        <v>6.74256131034841</v>
      </c>
      <c r="G909" s="10" t="n">
        <v>272.1</v>
      </c>
      <c r="H909" s="10" t="n">
        <f aca="false">AR909</f>
        <v>89.8029732114873</v>
      </c>
      <c r="AL909" s="0" t="n">
        <v>-0.349150120855529</v>
      </c>
      <c r="AM909" s="0" t="n">
        <f aca="false">IF(AW$10=A909,AV$5+AV$10,AL909+AV$5)</f>
        <v>6.74256131034841</v>
      </c>
      <c r="AP909" s="10" t="n">
        <v>272.1</v>
      </c>
      <c r="AQ909" s="0" t="n">
        <v>21.7390127324913</v>
      </c>
      <c r="AR909" s="10" t="n">
        <f aca="false">AQ909+AV$13+AP909*AV$14</f>
        <v>89.8029732114873</v>
      </c>
      <c r="AS909" s="10"/>
    </row>
    <row r="910" customFormat="false" ht="12.75" hidden="false" customHeight="true" outlineLevel="0" collapsed="false">
      <c r="A910" s="0" t="n">
        <v>908</v>
      </c>
      <c r="B910" s="36" t="n">
        <f aca="false">AM910</f>
        <v>6.94765086646545</v>
      </c>
      <c r="G910" s="10" t="n">
        <v>272.4</v>
      </c>
      <c r="H910" s="10" t="n">
        <f aca="false">AR910</f>
        <v>65.6518190454967</v>
      </c>
      <c r="AL910" s="0" t="n">
        <v>-0.144060564738495</v>
      </c>
      <c r="AM910" s="0" t="n">
        <f aca="false">IF(AW$10=A910,AV$5+AV$10,AL910+AV$5)</f>
        <v>6.94765086646545</v>
      </c>
      <c r="AP910" s="10" t="n">
        <v>272.4</v>
      </c>
      <c r="AQ910" s="0" t="n">
        <v>-2.4793537402416</v>
      </c>
      <c r="AR910" s="10" t="n">
        <f aca="false">AQ910+AV$13+AP910*AV$14</f>
        <v>65.6518190454967</v>
      </c>
      <c r="AS910" s="10"/>
    </row>
    <row r="911" customFormat="false" ht="12.75" hidden="false" customHeight="true" outlineLevel="0" collapsed="false">
      <c r="A911" s="0" t="n">
        <v>909</v>
      </c>
      <c r="B911" s="36" t="n">
        <f aca="false">AM911</f>
        <v>6.85740411796022</v>
      </c>
      <c r="G911" s="10" t="n">
        <v>272.7</v>
      </c>
      <c r="H911" s="10" t="n">
        <f aca="false">AR911</f>
        <v>86.5225841640573</v>
      </c>
      <c r="AL911" s="0" t="n">
        <v>-0.234307313243718</v>
      </c>
      <c r="AM911" s="0" t="n">
        <f aca="false">IF(AW$10=A911,AV$5+AV$10,AL911+AV$5)</f>
        <v>6.85740411796022</v>
      </c>
      <c r="AP911" s="10" t="n">
        <v>272.7</v>
      </c>
      <c r="AQ911" s="0" t="n">
        <v>18.3241990715768</v>
      </c>
      <c r="AR911" s="10" t="n">
        <f aca="false">AQ911+AV$13+AP911*AV$14</f>
        <v>86.5225841640573</v>
      </c>
      <c r="AS911" s="10"/>
    </row>
    <row r="912" customFormat="false" ht="12.75" hidden="false" customHeight="true" outlineLevel="0" collapsed="false">
      <c r="A912" s="0" t="n">
        <v>910</v>
      </c>
      <c r="B912" s="36" t="n">
        <f aca="false">AM912</f>
        <v>7.63181685938958</v>
      </c>
      <c r="G912" s="10" t="n">
        <v>273</v>
      </c>
      <c r="H912" s="10" t="n">
        <f aca="false">AR912</f>
        <v>77.7476945022837</v>
      </c>
      <c r="AL912" s="0" t="n">
        <v>0.540105428185639</v>
      </c>
      <c r="AM912" s="0" t="n">
        <f aca="false">IF(AW$10=A912,AV$5+AV$10,AL912+AV$5)</f>
        <v>7.63181685938958</v>
      </c>
      <c r="AP912" s="10" t="n">
        <v>273</v>
      </c>
      <c r="AQ912" s="0" t="n">
        <v>9.48209710306098</v>
      </c>
      <c r="AR912" s="10" t="n">
        <f aca="false">AQ912+AV$13+AP912*AV$14</f>
        <v>77.7476945022837</v>
      </c>
      <c r="AS912" s="10"/>
    </row>
    <row r="913" customFormat="false" ht="12.75" hidden="false" customHeight="true" outlineLevel="0" collapsed="false">
      <c r="A913" s="0" t="n">
        <v>911</v>
      </c>
      <c r="B913" s="36" t="n">
        <f aca="false">AM913</f>
        <v>6.90852003822925</v>
      </c>
      <c r="G913" s="10" t="n">
        <v>273.3</v>
      </c>
      <c r="H913" s="10" t="n">
        <f aca="false">AR913</f>
        <v>58.8119336512206</v>
      </c>
      <c r="AL913" s="0" t="n">
        <v>-0.183191392974688</v>
      </c>
      <c r="AM913" s="0" t="n">
        <f aca="false">IF(AW$10=A913,AV$5+AV$10,AL913+AV$5)</f>
        <v>6.90852003822925</v>
      </c>
      <c r="AP913" s="10" t="n">
        <v>273.3</v>
      </c>
      <c r="AQ913" s="0" t="n">
        <v>-9.52087605474439</v>
      </c>
      <c r="AR913" s="10" t="n">
        <f aca="false">AQ913+AV$13+AP913*AV$14</f>
        <v>58.8119336512206</v>
      </c>
      <c r="AS913" s="10"/>
    </row>
    <row r="914" customFormat="false" ht="12.75" hidden="false" customHeight="true" outlineLevel="0" collapsed="false">
      <c r="A914" s="0" t="n">
        <v>912</v>
      </c>
      <c r="B914" s="36" t="n">
        <f aca="false">AM914</f>
        <v>7.37356868515044</v>
      </c>
      <c r="G914" s="10" t="n">
        <v>273.6</v>
      </c>
      <c r="H914" s="10" t="n">
        <f aca="false">AR914</f>
        <v>68.773182139519</v>
      </c>
      <c r="AL914" s="0" t="n">
        <v>0.281857253946495</v>
      </c>
      <c r="AM914" s="0" t="n">
        <f aca="false">IF(AW$10=A914,AV$5+AV$10,AL914+AV$5)</f>
        <v>7.37356868515044</v>
      </c>
      <c r="AP914" s="10" t="n">
        <v>273.6</v>
      </c>
      <c r="AQ914" s="0" t="n">
        <v>0.3731601268118</v>
      </c>
      <c r="AR914" s="10" t="n">
        <f aca="false">AQ914+AV$13+AP914*AV$14</f>
        <v>68.773182139519</v>
      </c>
      <c r="AS914" s="10"/>
    </row>
    <row r="915" customFormat="false" ht="12.75" hidden="false" customHeight="true" outlineLevel="0" collapsed="false">
      <c r="A915" s="0" t="n">
        <v>913</v>
      </c>
      <c r="B915" s="36" t="n">
        <f aca="false">AM915</f>
        <v>7.03180866304075</v>
      </c>
      <c r="G915" s="10" t="n">
        <v>273.9</v>
      </c>
      <c r="H915" s="10" t="n">
        <f aca="false">AR915</f>
        <v>60.1597744437301</v>
      </c>
      <c r="AL915" s="0" t="n">
        <v>-0.0599027681631872</v>
      </c>
      <c r="AM915" s="0" t="n">
        <f aca="false">IF(AW$10=A915,AV$5+AV$10,AL915+AV$5)</f>
        <v>7.03180866304075</v>
      </c>
      <c r="AP915" s="10" t="n">
        <v>273.9</v>
      </c>
      <c r="AQ915" s="0" t="n">
        <v>-8.30745987571934</v>
      </c>
      <c r="AR915" s="10" t="n">
        <f aca="false">AQ915+AV$13+AP915*AV$14</f>
        <v>60.1597744437301</v>
      </c>
      <c r="AS915" s="10"/>
    </row>
    <row r="916" customFormat="false" ht="12.75" hidden="false" customHeight="true" outlineLevel="0" collapsed="false">
      <c r="A916" s="0" t="n">
        <v>914</v>
      </c>
      <c r="B916" s="36" t="n">
        <f aca="false">AM916</f>
        <v>7.26950340732904</v>
      </c>
      <c r="G916" s="10" t="n">
        <v>274.2</v>
      </c>
      <c r="H916" s="10" t="n">
        <f aca="false">AR916</f>
        <v>63.5848178439466</v>
      </c>
      <c r="AL916" s="0" t="n">
        <v>0.177791976125094</v>
      </c>
      <c r="AM916" s="0" t="n">
        <f aca="false">IF(AW$10=A916,AV$5+AV$10,AL916+AV$5)</f>
        <v>7.26950340732904</v>
      </c>
      <c r="AP916" s="10" t="n">
        <v>274.2</v>
      </c>
      <c r="AQ916" s="0" t="n">
        <v>-4.94962878224502</v>
      </c>
      <c r="AR916" s="10" t="n">
        <f aca="false">AQ916+AV$13+AP916*AV$14</f>
        <v>63.5848178439466</v>
      </c>
      <c r="AS916" s="10"/>
    </row>
    <row r="917" customFormat="false" ht="12.75" hidden="false" customHeight="true" outlineLevel="0" collapsed="false">
      <c r="A917" s="0" t="n">
        <v>915</v>
      </c>
      <c r="B917" s="36" t="n">
        <f aca="false">AM917</f>
        <v>7.0906907171465</v>
      </c>
      <c r="G917" s="10" t="n">
        <v>274.5</v>
      </c>
      <c r="H917" s="10" t="n">
        <f aca="false">AR917</f>
        <v>68.5390886265419</v>
      </c>
      <c r="AL917" s="0" t="n">
        <v>-0.00102071405744129</v>
      </c>
      <c r="AM917" s="0" t="n">
        <f aca="false">IF(AW$10=A917,AV$5+AV$10,AL917+AV$5)</f>
        <v>7.0906907171465</v>
      </c>
      <c r="AP917" s="10" t="n">
        <v>274.5</v>
      </c>
      <c r="AQ917" s="0" t="n">
        <v>-0.0625703063919238</v>
      </c>
      <c r="AR917" s="10" t="n">
        <f aca="false">AQ917+AV$13+AP917*AV$14</f>
        <v>68.5390886265419</v>
      </c>
      <c r="AS917" s="10"/>
    </row>
    <row r="918" customFormat="false" ht="12.75" hidden="false" customHeight="true" outlineLevel="0" collapsed="false">
      <c r="A918" s="0" t="n">
        <v>916</v>
      </c>
      <c r="B918" s="36" t="n">
        <f aca="false">AM918</f>
        <v>7.14100372468918</v>
      </c>
      <c r="G918" s="10" t="n">
        <v>274.8</v>
      </c>
      <c r="H918" s="10" t="n">
        <f aca="false">AR918</f>
        <v>53.6402845681599</v>
      </c>
      <c r="AL918" s="0" t="n">
        <v>0.0492922934852415</v>
      </c>
      <c r="AM918" s="0" t="n">
        <f aca="false">IF(AW$10=A918,AV$5+AV$10,AL918+AV$5)</f>
        <v>7.14100372468918</v>
      </c>
      <c r="AP918" s="10" t="n">
        <v>274.8</v>
      </c>
      <c r="AQ918" s="0" t="n">
        <v>-15.0285866715162</v>
      </c>
      <c r="AR918" s="10" t="n">
        <f aca="false">AQ918+AV$13+AP918*AV$14</f>
        <v>53.6402845681599</v>
      </c>
      <c r="AS918" s="10"/>
    </row>
    <row r="919" customFormat="false" ht="12.75" hidden="false" customHeight="true" outlineLevel="0" collapsed="false">
      <c r="A919" s="0" t="n">
        <v>917</v>
      </c>
      <c r="B919" s="36" t="n">
        <f aca="false">AM919</f>
        <v>7.65542579366245</v>
      </c>
      <c r="G919" s="10" t="n">
        <v>275.1</v>
      </c>
      <c r="H919" s="10" t="n">
        <f aca="false">AR919</f>
        <v>84.5809857373097</v>
      </c>
      <c r="AL919" s="0" t="n">
        <v>0.56371436245851</v>
      </c>
      <c r="AM919" s="0" t="n">
        <f aca="false">IF(AW$10=A919,AV$5+AV$10,AL919+AV$5)</f>
        <v>7.65542579366245</v>
      </c>
      <c r="AP919" s="10" t="n">
        <v>275.1</v>
      </c>
      <c r="AQ919" s="0" t="n">
        <v>15.8449021908914</v>
      </c>
      <c r="AR919" s="10" t="n">
        <f aca="false">AQ919+AV$13+AP919*AV$14</f>
        <v>84.5809857373097</v>
      </c>
      <c r="AS919" s="10"/>
    </row>
    <row r="920" customFormat="false" ht="12.75" hidden="false" customHeight="true" outlineLevel="0" collapsed="false">
      <c r="A920" s="0" t="n">
        <v>918</v>
      </c>
      <c r="B920" s="36" t="n">
        <f aca="false">AM920</f>
        <v>6.7458677007345</v>
      </c>
      <c r="G920" s="10" t="n">
        <v>275.4</v>
      </c>
      <c r="H920" s="10" t="n">
        <f aca="false">AR920</f>
        <v>69.1705843472264</v>
      </c>
      <c r="AL920" s="0" t="n">
        <v>-0.34584373046944</v>
      </c>
      <c r="AM920" s="0" t="n">
        <f aca="false">IF(AW$10=A920,AV$5+AV$10,AL920+AV$5)</f>
        <v>6.7458677007345</v>
      </c>
      <c r="AP920" s="10" t="n">
        <v>275.4</v>
      </c>
      <c r="AQ920" s="0" t="n">
        <v>0.367288494065883</v>
      </c>
      <c r="AR920" s="10" t="n">
        <f aca="false">AQ920+AV$13+AP920*AV$14</f>
        <v>69.1705843472264</v>
      </c>
      <c r="AS920" s="10"/>
    </row>
    <row r="921" customFormat="false" ht="12.75" hidden="false" customHeight="true" outlineLevel="0" collapsed="false">
      <c r="A921" s="0" t="n">
        <v>919</v>
      </c>
      <c r="B921" s="36" t="n">
        <f aca="false">AM921</f>
        <v>6.92725972602261</v>
      </c>
      <c r="G921" s="10" t="n">
        <v>275.7</v>
      </c>
      <c r="H921" s="10" t="n">
        <f aca="false">AR921</f>
        <v>68.1572246589709</v>
      </c>
      <c r="AL921" s="0" t="n">
        <v>-0.164451705181332</v>
      </c>
      <c r="AM921" s="0" t="n">
        <f aca="false">IF(AW$10=A921,AV$5+AV$10,AL921+AV$5)</f>
        <v>6.92725972602261</v>
      </c>
      <c r="AP921" s="10" t="n">
        <v>275.7</v>
      </c>
      <c r="AQ921" s="0" t="n">
        <v>-0.713283500931825</v>
      </c>
      <c r="AR921" s="10" t="n">
        <f aca="false">AQ921+AV$13+AP921*AV$14</f>
        <v>68.1572246589709</v>
      </c>
      <c r="AS921" s="10"/>
    </row>
    <row r="922" customFormat="false" ht="12.75" hidden="false" customHeight="true" outlineLevel="0" collapsed="false">
      <c r="A922" s="0" t="n">
        <v>920</v>
      </c>
      <c r="B922" s="36" t="n">
        <f aca="false">AM922</f>
        <v>6.95594253853029</v>
      </c>
      <c r="G922" s="10" t="n">
        <v>276</v>
      </c>
      <c r="H922" s="10" t="n">
        <f aca="false">AR922</f>
        <v>65.8671786103438</v>
      </c>
      <c r="AL922" s="0" t="n">
        <v>-0.135768892673653</v>
      </c>
      <c r="AM922" s="0" t="n">
        <f aca="false">IF(AW$10=A922,AV$5+AV$10,AL922+AV$5)</f>
        <v>6.95594253853029</v>
      </c>
      <c r="AP922" s="10" t="n">
        <v>276</v>
      </c>
      <c r="AQ922" s="0" t="n">
        <v>-3.07054185630114</v>
      </c>
      <c r="AR922" s="10" t="n">
        <f aca="false">AQ922+AV$13+AP922*AV$14</f>
        <v>65.8671786103438</v>
      </c>
      <c r="AS922" s="10"/>
    </row>
    <row r="923" customFormat="false" ht="12.75" hidden="false" customHeight="true" outlineLevel="0" collapsed="false">
      <c r="A923" s="0" t="n">
        <v>921</v>
      </c>
      <c r="B923" s="36" t="n">
        <f aca="false">AM923</f>
        <v>8.4890030525776</v>
      </c>
      <c r="G923" s="10" t="n">
        <v>276.3</v>
      </c>
      <c r="H923" s="10" t="n">
        <f aca="false">AR923</f>
        <v>76.5756048054121</v>
      </c>
      <c r="AL923" s="0" t="n">
        <v>0.00963275701182837</v>
      </c>
      <c r="AM923" s="0" t="n">
        <f aca="false">IF(AW$10=A923,AV$5+AV$10,AL923+AV$5)</f>
        <v>8.4890030525776</v>
      </c>
      <c r="AP923" s="10" t="n">
        <v>276.3</v>
      </c>
      <c r="AQ923" s="0" t="n">
        <v>7.57067203202489</v>
      </c>
      <c r="AR923" s="10" t="n">
        <f aca="false">AQ923+AV$13+AP923*AV$14</f>
        <v>76.5756048054121</v>
      </c>
      <c r="AS923" s="10"/>
    </row>
    <row r="924" customFormat="false" ht="12.75" hidden="false" customHeight="true" outlineLevel="0" collapsed="false">
      <c r="A924" s="0" t="n">
        <v>922</v>
      </c>
      <c r="B924" s="36" t="n">
        <f aca="false">AM924</f>
        <v>7.14670281317954</v>
      </c>
      <c r="G924" s="10" t="n">
        <v>276.6</v>
      </c>
      <c r="H924" s="10" t="n">
        <f aca="false">AR924</f>
        <v>72.3186907925872</v>
      </c>
      <c r="AL924" s="0" t="n">
        <v>0.0549913819755982</v>
      </c>
      <c r="AM924" s="0" t="n">
        <f aca="false">IF(AW$10=A924,AV$5+AV$10,AL924+AV$5)</f>
        <v>7.14670281317954</v>
      </c>
      <c r="AP924" s="10" t="n">
        <v>276.6</v>
      </c>
      <c r="AQ924" s="0" t="n">
        <v>3.24654571245777</v>
      </c>
      <c r="AR924" s="10" t="n">
        <f aca="false">AQ924+AV$13+AP924*AV$14</f>
        <v>72.3186907925872</v>
      </c>
      <c r="AS924" s="10"/>
    </row>
    <row r="925" customFormat="false" ht="12.75" hidden="false" customHeight="true" outlineLevel="0" collapsed="false">
      <c r="A925" s="0" t="n">
        <v>923</v>
      </c>
      <c r="B925" s="36" t="n">
        <f aca="false">AM925</f>
        <v>7.02359330215087</v>
      </c>
      <c r="G925" s="10" t="n">
        <v>276.9</v>
      </c>
      <c r="H925" s="10" t="n">
        <f aca="false">AR925</f>
        <v>58.1974247551841</v>
      </c>
      <c r="AL925" s="0" t="n">
        <v>-0.0681181290530749</v>
      </c>
      <c r="AM925" s="0" t="n">
        <f aca="false">IF(AW$10=A925,AV$5+AV$10,AL925+AV$5)</f>
        <v>7.02359330215087</v>
      </c>
      <c r="AP925" s="10" t="n">
        <v>276.9</v>
      </c>
      <c r="AQ925" s="0" t="n">
        <v>-10.9419326316876</v>
      </c>
      <c r="AR925" s="10" t="n">
        <f aca="false">AQ925+AV$13+AP925*AV$14</f>
        <v>58.1974247551841</v>
      </c>
      <c r="AS925" s="10"/>
    </row>
    <row r="926" customFormat="false" ht="12.75" hidden="false" customHeight="true" outlineLevel="0" collapsed="false">
      <c r="A926" s="0" t="n">
        <v>924</v>
      </c>
      <c r="B926" s="36" t="n">
        <f aca="false">AM926</f>
        <v>7.31175237676366</v>
      </c>
      <c r="G926" s="10" t="n">
        <v>277.2</v>
      </c>
      <c r="H926" s="10" t="n">
        <f aca="false">AR926</f>
        <v>74.2963322081652</v>
      </c>
      <c r="AL926" s="0" t="n">
        <v>0.220040945559713</v>
      </c>
      <c r="AM926" s="0" t="n">
        <f aca="false">IF(AW$10=A926,AV$5+AV$10,AL926+AV$5)</f>
        <v>7.31175237676366</v>
      </c>
      <c r="AP926" s="10" t="n">
        <v>277.2</v>
      </c>
      <c r="AQ926" s="0" t="n">
        <v>5.08976251455129</v>
      </c>
      <c r="AR926" s="10" t="n">
        <f aca="false">AQ926+AV$13+AP926*AV$14</f>
        <v>74.2963322081652</v>
      </c>
      <c r="AS926" s="10"/>
    </row>
    <row r="927" customFormat="false" ht="12.75" hidden="false" customHeight="true" outlineLevel="0" collapsed="false">
      <c r="A927" s="0" t="n">
        <v>925</v>
      </c>
      <c r="B927" s="36" t="n">
        <f aca="false">AM927</f>
        <v>7.32476798446944</v>
      </c>
      <c r="G927" s="10" t="n">
        <v>277.5</v>
      </c>
      <c r="H927" s="10" t="n">
        <f aca="false">AR927</f>
        <v>64.6883585453804</v>
      </c>
      <c r="AL927" s="0" t="n">
        <v>0.2330565532655</v>
      </c>
      <c r="AM927" s="0" t="n">
        <f aca="false">IF(AW$10=A927,AV$5+AV$10,AL927+AV$5)</f>
        <v>7.32476798446944</v>
      </c>
      <c r="AP927" s="10" t="n">
        <v>277.5</v>
      </c>
      <c r="AQ927" s="0" t="n">
        <v>-4.58542345497568</v>
      </c>
      <c r="AR927" s="10" t="n">
        <f aca="false">AQ927+AV$13+AP927*AV$14</f>
        <v>64.6883585453804</v>
      </c>
      <c r="AS927" s="10"/>
    </row>
    <row r="928" customFormat="false" ht="12.75" hidden="false" customHeight="true" outlineLevel="0" collapsed="false">
      <c r="A928" s="0" t="n">
        <v>926</v>
      </c>
      <c r="B928" s="36" t="n">
        <f aca="false">AM928</f>
        <v>6.45319275929218</v>
      </c>
      <c r="G928" s="10" t="n">
        <v>277.8</v>
      </c>
      <c r="H928" s="10" t="n">
        <f aca="false">AR928</f>
        <v>89.6337368952788</v>
      </c>
      <c r="AL928" s="0" t="n">
        <v>-0.638518671911758</v>
      </c>
      <c r="AM928" s="0" t="n">
        <f aca="false">IF(AW$10=A928,AV$5+AV$10,AL928+AV$5)</f>
        <v>6.45319275929218</v>
      </c>
      <c r="AP928" s="10" t="n">
        <v>277.8</v>
      </c>
      <c r="AQ928" s="0" t="n">
        <v>20.2927425881804</v>
      </c>
      <c r="AR928" s="10" t="n">
        <f aca="false">AQ928+AV$13+AP928*AV$14</f>
        <v>89.6337368952788</v>
      </c>
      <c r="AS928" s="10"/>
    </row>
    <row r="929" customFormat="false" ht="12.75" hidden="false" customHeight="true" outlineLevel="0" collapsed="false">
      <c r="A929" s="0" t="n">
        <v>927</v>
      </c>
      <c r="B929" s="36" t="n">
        <f aca="false">AM929</f>
        <v>6.93011296686042</v>
      </c>
      <c r="G929" s="10" t="n">
        <v>278.1</v>
      </c>
      <c r="H929" s="10" t="n">
        <f aca="false">AR929</f>
        <v>69.029850096754</v>
      </c>
      <c r="AL929" s="0" t="n">
        <v>-0.16159846434352</v>
      </c>
      <c r="AM929" s="0" t="n">
        <f aca="false">IF(AW$10=A929,AV$5+AV$10,AL929+AV$5)</f>
        <v>6.93011296686042</v>
      </c>
      <c r="AP929" s="10" t="n">
        <v>278.1</v>
      </c>
      <c r="AQ929" s="0" t="n">
        <v>-0.378356517086516</v>
      </c>
      <c r="AR929" s="10" t="n">
        <f aca="false">AQ929+AV$13+AP929*AV$14</f>
        <v>69.029850096754</v>
      </c>
      <c r="AS929" s="10"/>
    </row>
    <row r="930" customFormat="false" ht="12.75" hidden="false" customHeight="true" outlineLevel="0" collapsed="false">
      <c r="A930" s="0" t="n">
        <v>928</v>
      </c>
      <c r="B930" s="36" t="n">
        <f aca="false">AM930</f>
        <v>6.70452136341994</v>
      </c>
      <c r="G930" s="10" t="n">
        <v>278.4</v>
      </c>
      <c r="H930" s="10" t="n">
        <f aca="false">AR930</f>
        <v>86.088361171</v>
      </c>
      <c r="AL930" s="0" t="n">
        <v>-0.387190067784006</v>
      </c>
      <c r="AM930" s="0" t="n">
        <f aca="false">IF(AW$10=A930,AV$5+AV$10,AL930+AV$5)</f>
        <v>6.70452136341994</v>
      </c>
      <c r="AP930" s="10" t="n">
        <v>278.4</v>
      </c>
      <c r="AQ930" s="0" t="n">
        <v>16.6129422504172</v>
      </c>
      <c r="AR930" s="10" t="n">
        <f aca="false">AQ930+AV$13+AP930*AV$14</f>
        <v>86.088361171</v>
      </c>
      <c r="AS930" s="10"/>
    </row>
    <row r="931" customFormat="false" ht="12.75" hidden="false" customHeight="true" outlineLevel="0" collapsed="false">
      <c r="A931" s="0" t="n">
        <v>929</v>
      </c>
      <c r="B931" s="36" t="n">
        <f aca="false">AM931</f>
        <v>7.1982615425668</v>
      </c>
      <c r="G931" s="10" t="n">
        <v>278.7</v>
      </c>
      <c r="H931" s="10" t="n">
        <f aca="false">AR931</f>
        <v>79.3663394146386</v>
      </c>
      <c r="AL931" s="0" t="n">
        <v>0.106550111362861</v>
      </c>
      <c r="AM931" s="0" t="n">
        <f aca="false">IF(AW$10=A931,AV$5+AV$10,AL931+AV$5)</f>
        <v>7.1982615425668</v>
      </c>
      <c r="AP931" s="10" t="n">
        <v>278.7</v>
      </c>
      <c r="AQ931" s="0" t="n">
        <v>9.8237081873136</v>
      </c>
      <c r="AR931" s="10" t="n">
        <f aca="false">AQ931+AV$13+AP931*AV$14</f>
        <v>79.3663394146386</v>
      </c>
      <c r="AS931" s="10"/>
    </row>
    <row r="932" customFormat="false" ht="12.75" hidden="false" customHeight="true" outlineLevel="0" collapsed="false">
      <c r="A932" s="0" t="n">
        <v>930</v>
      </c>
      <c r="B932" s="36" t="n">
        <f aca="false">AM932</f>
        <v>6.53086493632393</v>
      </c>
      <c r="G932" s="10" t="n">
        <v>279</v>
      </c>
      <c r="H932" s="10" t="n">
        <f aca="false">AR932</f>
        <v>63.277727016344</v>
      </c>
      <c r="AL932" s="0" t="n">
        <v>-0.560846494880008</v>
      </c>
      <c r="AM932" s="0" t="n">
        <f aca="false">IF(AW$10=A932,AV$5+AV$10,AL932+AV$5)</f>
        <v>6.53086493632393</v>
      </c>
      <c r="AP932" s="10" t="n">
        <v>279</v>
      </c>
      <c r="AQ932" s="0" t="n">
        <v>-6.3321165177232</v>
      </c>
      <c r="AR932" s="10" t="n">
        <f aca="false">AQ932+AV$13+AP932*AV$14</f>
        <v>63.277727016344</v>
      </c>
      <c r="AS932" s="10"/>
    </row>
    <row r="933" customFormat="false" ht="12.75" hidden="false" customHeight="true" outlineLevel="0" collapsed="false">
      <c r="A933" s="0" t="n">
        <v>931</v>
      </c>
      <c r="B933" s="36" t="n">
        <f aca="false">AM933</f>
        <v>7.13603790630345</v>
      </c>
      <c r="G933" s="10" t="n">
        <v>279.3</v>
      </c>
      <c r="H933" s="10" t="n">
        <f aca="false">AR933</f>
        <v>65.3634406180398</v>
      </c>
      <c r="AL933" s="0" t="n">
        <v>0.0443264750995069</v>
      </c>
      <c r="AM933" s="0" t="n">
        <f aca="false">IF(AW$10=A933,AV$5+AV$10,AL933+AV$5)</f>
        <v>7.13603790630345</v>
      </c>
      <c r="AP933" s="10" t="n">
        <v>279.3</v>
      </c>
      <c r="AQ933" s="0" t="n">
        <v>-4.31361522276965</v>
      </c>
      <c r="AR933" s="10" t="n">
        <f aca="false">AQ933+AV$13+AP933*AV$14</f>
        <v>65.3634406180398</v>
      </c>
      <c r="AS933" s="10"/>
    </row>
    <row r="934" customFormat="false" ht="12.75" hidden="false" customHeight="true" outlineLevel="0" collapsed="false">
      <c r="A934" s="0" t="n">
        <v>932</v>
      </c>
      <c r="B934" s="36" t="n">
        <f aca="false">AM934</f>
        <v>6.73005041611916</v>
      </c>
      <c r="G934" s="10" t="n">
        <v>279.6</v>
      </c>
      <c r="H934" s="10" t="n">
        <f aca="false">AR934</f>
        <v>66.2112941010396</v>
      </c>
      <c r="AL934" s="0" t="n">
        <v>-0.361661015084785</v>
      </c>
      <c r="AM934" s="0" t="n">
        <f aca="false">IF(AW$10=A934,AV$5+AV$10,AL934+AV$5)</f>
        <v>6.73005041611916</v>
      </c>
      <c r="AP934" s="10" t="n">
        <v>279.6</v>
      </c>
      <c r="AQ934" s="0" t="n">
        <v>-3.53297404651213</v>
      </c>
      <c r="AR934" s="10" t="n">
        <f aca="false">AQ934+AV$13+AP934*AV$14</f>
        <v>66.2112941010396</v>
      </c>
      <c r="AS934" s="10"/>
    </row>
    <row r="935" customFormat="false" ht="12.75" hidden="false" customHeight="true" outlineLevel="0" collapsed="false">
      <c r="A935" s="0" t="n">
        <v>933</v>
      </c>
      <c r="B935" s="36" t="n">
        <f aca="false">AM935</f>
        <v>7.26957434631277</v>
      </c>
      <c r="G935" s="10" t="n">
        <v>279.9</v>
      </c>
      <c r="H935" s="10" t="n">
        <f aca="false">AR935</f>
        <v>58.3332637653001</v>
      </c>
      <c r="AL935" s="0" t="n">
        <v>0.177862915108825</v>
      </c>
      <c r="AM935" s="0" t="n">
        <f aca="false">IF(AW$10=A935,AV$5+AV$10,AL935+AV$5)</f>
        <v>7.26957434631277</v>
      </c>
      <c r="AP935" s="10" t="n">
        <v>279.9</v>
      </c>
      <c r="AQ935" s="0" t="n">
        <v>-11.4782166889938</v>
      </c>
      <c r="AR935" s="10" t="n">
        <f aca="false">AQ935+AV$13+AP935*AV$14</f>
        <v>58.3332637653001</v>
      </c>
      <c r="AS935" s="10"/>
    </row>
    <row r="936" customFormat="false" ht="12.75" hidden="false" customHeight="true" outlineLevel="0" collapsed="false">
      <c r="A936" s="0" t="n">
        <v>934</v>
      </c>
      <c r="B936" s="36" t="n">
        <f aca="false">AM936</f>
        <v>7.79664647587937</v>
      </c>
      <c r="G936" s="10" t="n">
        <v>280.2</v>
      </c>
      <c r="H936" s="10" t="n">
        <f aca="false">AR936</f>
        <v>80.552077065737</v>
      </c>
      <c r="AL936" s="0" t="n">
        <v>0.704935044675426</v>
      </c>
      <c r="AM936" s="0" t="n">
        <f aca="false">IF(AW$10=A936,AV$5+AV$10,AL936+AV$5)</f>
        <v>7.79664647587937</v>
      </c>
      <c r="AP936" s="10" t="n">
        <v>280.2</v>
      </c>
      <c r="AQ936" s="0" t="n">
        <v>10.6733843047009</v>
      </c>
      <c r="AR936" s="10" t="n">
        <f aca="false">AQ936+AV$13+AP936*AV$14</f>
        <v>80.552077065737</v>
      </c>
      <c r="AS936" s="10"/>
    </row>
    <row r="937" customFormat="false" ht="12.75" hidden="false" customHeight="true" outlineLevel="0" collapsed="false">
      <c r="A937" s="0" t="n">
        <v>935</v>
      </c>
      <c r="B937" s="36" t="n">
        <f aca="false">AM937</f>
        <v>7.29945594348427</v>
      </c>
      <c r="G937" s="10" t="n">
        <v>280.5</v>
      </c>
      <c r="H937" s="10" t="n">
        <f aca="false">AR937</f>
        <v>88.875510782978</v>
      </c>
      <c r="AL937" s="0" t="n">
        <v>0.207744512280327</v>
      </c>
      <c r="AM937" s="0" t="n">
        <f aca="false">IF(AW$10=A937,AV$5+AV$10,AL937+AV$5)</f>
        <v>7.29945594348427</v>
      </c>
      <c r="AP937" s="10" t="n">
        <v>280.5</v>
      </c>
      <c r="AQ937" s="0" t="n">
        <v>18.9296057151996</v>
      </c>
      <c r="AR937" s="10" t="n">
        <f aca="false">AQ937+AV$13+AP937*AV$14</f>
        <v>88.875510782978</v>
      </c>
      <c r="AS937" s="10"/>
    </row>
    <row r="938" customFormat="false" ht="12.75" hidden="false" customHeight="true" outlineLevel="0" collapsed="false">
      <c r="A938" s="0" t="n">
        <v>936</v>
      </c>
      <c r="B938" s="36" t="n">
        <f aca="false">AM938</f>
        <v>6.78466277945742</v>
      </c>
      <c r="G938" s="10" t="n">
        <v>280.8</v>
      </c>
      <c r="H938" s="10" t="n">
        <f aca="false">AR938</f>
        <v>78.901370346714</v>
      </c>
      <c r="AL938" s="0" t="n">
        <v>-0.307048651746519</v>
      </c>
      <c r="AM938" s="0" t="n">
        <f aca="false">IF(AW$10=A938,AV$5+AV$10,AL938+AV$5)</f>
        <v>6.78466277945742</v>
      </c>
      <c r="AP938" s="10" t="n">
        <v>280.8</v>
      </c>
      <c r="AQ938" s="0" t="n">
        <v>8.88825297219342</v>
      </c>
      <c r="AR938" s="10" t="n">
        <f aca="false">AQ938+AV$13+AP938*AV$14</f>
        <v>78.901370346714</v>
      </c>
      <c r="AS938" s="10"/>
    </row>
    <row r="939" customFormat="false" ht="12.75" hidden="false" customHeight="true" outlineLevel="0" collapsed="false">
      <c r="A939" s="0" t="n">
        <v>937</v>
      </c>
      <c r="B939" s="36" t="n">
        <f aca="false">AM939</f>
        <v>7.30354687487</v>
      </c>
      <c r="G939" s="10" t="n">
        <v>281.1</v>
      </c>
      <c r="H939" s="10" t="n">
        <f aca="false">AR939</f>
        <v>81.6216871731108</v>
      </c>
      <c r="AL939" s="0" t="n">
        <v>0.211835443666062</v>
      </c>
      <c r="AM939" s="0" t="n">
        <f aca="false">IF(AW$10=A939,AV$5+AV$10,AL939+AV$5)</f>
        <v>7.30354687487</v>
      </c>
      <c r="AP939" s="10" t="n">
        <v>281.1</v>
      </c>
      <c r="AQ939" s="0" t="n">
        <v>11.541357491848</v>
      </c>
      <c r="AR939" s="10" t="n">
        <f aca="false">AQ939+AV$13+AP939*AV$14</f>
        <v>81.6216871731108</v>
      </c>
      <c r="AS939" s="10"/>
    </row>
    <row r="940" customFormat="false" ht="12.75" hidden="false" customHeight="true" outlineLevel="0" collapsed="false">
      <c r="A940" s="0" t="n">
        <v>938</v>
      </c>
      <c r="B940" s="36" t="n">
        <f aca="false">AM940</f>
        <v>7.55234567601964</v>
      </c>
      <c r="G940" s="10" t="n">
        <v>281.4</v>
      </c>
      <c r="H940" s="10" t="n">
        <f aca="false">AR940</f>
        <v>73.8046342435488</v>
      </c>
      <c r="AL940" s="0" t="n">
        <v>0.460634244815701</v>
      </c>
      <c r="AM940" s="0" t="n">
        <f aca="false">IF(AW$10=A940,AV$5+AV$10,AL940+AV$5)</f>
        <v>7.55234567601964</v>
      </c>
      <c r="AP940" s="10" t="n">
        <v>281.4</v>
      </c>
      <c r="AQ940" s="0" t="n">
        <v>3.65709225554376</v>
      </c>
      <c r="AR940" s="10" t="n">
        <f aca="false">AQ940+AV$13+AP940*AV$14</f>
        <v>73.8046342435488</v>
      </c>
      <c r="AS940" s="10"/>
    </row>
    <row r="941" customFormat="false" ht="12.75" hidden="false" customHeight="true" outlineLevel="0" collapsed="false">
      <c r="A941" s="0" t="n">
        <v>939</v>
      </c>
      <c r="B941" s="36" t="n">
        <f aca="false">AM941</f>
        <v>7.66229471436185</v>
      </c>
      <c r="G941" s="10" t="n">
        <v>281.7</v>
      </c>
      <c r="H941" s="10" t="n">
        <f aca="false">AR941</f>
        <v>72.5371867584461</v>
      </c>
      <c r="AL941" s="0" t="n">
        <v>0.570583283157912</v>
      </c>
      <c r="AM941" s="0" t="n">
        <f aca="false">IF(AW$10=A941,AV$5+AV$10,AL941+AV$5)</f>
        <v>7.66229471436185</v>
      </c>
      <c r="AP941" s="10" t="n">
        <v>281.7</v>
      </c>
      <c r="AQ941" s="0" t="n">
        <v>2.3224324636988</v>
      </c>
      <c r="AR941" s="10" t="n">
        <f aca="false">AQ941+AV$13+AP941*AV$14</f>
        <v>72.5371867584461</v>
      </c>
      <c r="AS941" s="10"/>
    </row>
    <row r="942" customFormat="false" ht="12.75" hidden="false" customHeight="true" outlineLevel="0" collapsed="false">
      <c r="A942" s="0" t="n">
        <v>940</v>
      </c>
      <c r="B942" s="36" t="n">
        <f aca="false">AM942</f>
        <v>7.06542443885997</v>
      </c>
      <c r="G942" s="10" t="n">
        <v>282</v>
      </c>
      <c r="H942" s="10" t="n">
        <f aca="false">AR942</f>
        <v>60.7681314081514</v>
      </c>
      <c r="AL942" s="0" t="n">
        <v>-0.0262869923439756</v>
      </c>
      <c r="AM942" s="0" t="n">
        <f aca="false">IF(AW$10=A942,AV$5+AV$10,AL942+AV$5)</f>
        <v>7.06542443885997</v>
      </c>
      <c r="AP942" s="10" t="n">
        <v>282</v>
      </c>
      <c r="AQ942" s="0" t="n">
        <v>-9.51383519333815</v>
      </c>
      <c r="AR942" s="10" t="n">
        <f aca="false">AQ942+AV$13+AP942*AV$14</f>
        <v>60.7681314081514</v>
      </c>
      <c r="AS942" s="10"/>
    </row>
    <row r="943" customFormat="false" ht="12.75" hidden="false" customHeight="true" outlineLevel="0" collapsed="false">
      <c r="A943" s="0" t="n">
        <v>941</v>
      </c>
      <c r="B943" s="36" t="n">
        <f aca="false">AM943</f>
        <v>7.3289302217956</v>
      </c>
      <c r="G943" s="10" t="n">
        <v>282.3</v>
      </c>
      <c r="H943" s="10" t="n">
        <f aca="false">AR943</f>
        <v>76.4975699128201</v>
      </c>
      <c r="AL943" s="0" t="n">
        <v>0.237218790591653</v>
      </c>
      <c r="AM943" s="0" t="n">
        <f aca="false">IF(AW$10=A943,AV$5+AV$10,AL943+AV$5)</f>
        <v>7.3289302217956</v>
      </c>
      <c r="AP943" s="10" t="n">
        <v>282.3</v>
      </c>
      <c r="AQ943" s="0" t="n">
        <v>6.14839100458836</v>
      </c>
      <c r="AR943" s="10" t="n">
        <f aca="false">AQ943+AV$13+AP943*AV$14</f>
        <v>76.4975699128201</v>
      </c>
      <c r="AS943" s="10"/>
    </row>
    <row r="944" customFormat="false" ht="12.75" hidden="false" customHeight="true" outlineLevel="0" collapsed="false">
      <c r="A944" s="0" t="n">
        <v>942</v>
      </c>
      <c r="B944" s="36" t="n">
        <f aca="false">AM944</f>
        <v>7.00371502594624</v>
      </c>
      <c r="G944" s="10" t="n">
        <v>282.6</v>
      </c>
      <c r="H944" s="10" t="n">
        <f aca="false">AR944</f>
        <v>70.9492681027427</v>
      </c>
      <c r="AL944" s="0" t="n">
        <v>-0.0879964052577001</v>
      </c>
      <c r="AM944" s="0" t="n">
        <f aca="false">IF(AW$10=A944,AV$5+AV$10,AL944+AV$5)</f>
        <v>7.00371502594624</v>
      </c>
      <c r="AP944" s="10" t="n">
        <v>282.6</v>
      </c>
      <c r="AQ944" s="0" t="n">
        <v>0.532876887768736</v>
      </c>
      <c r="AR944" s="10" t="n">
        <f aca="false">AQ944+AV$13+AP944*AV$14</f>
        <v>70.9492681027427</v>
      </c>
      <c r="AS944" s="10"/>
    </row>
    <row r="945" customFormat="false" ht="12.75" hidden="false" customHeight="true" outlineLevel="0" collapsed="false">
      <c r="A945" s="0" t="n">
        <v>943</v>
      </c>
      <c r="B945" s="36" t="n">
        <f aca="false">AM945</f>
        <v>7.81381895127052</v>
      </c>
      <c r="G945" s="10" t="n">
        <v>282.9</v>
      </c>
      <c r="H945" s="10" t="n">
        <f aca="false">AR945</f>
        <v>83.6271325646887</v>
      </c>
      <c r="AL945" s="0" t="n">
        <v>0.722107520066574</v>
      </c>
      <c r="AM945" s="0" t="n">
        <f aca="false">IF(AW$10=A945,AV$5+AV$10,AL945+AV$5)</f>
        <v>7.81381895127052</v>
      </c>
      <c r="AP945" s="10" t="n">
        <v>282.9</v>
      </c>
      <c r="AQ945" s="0" t="n">
        <v>13.1435290429725</v>
      </c>
      <c r="AR945" s="10" t="n">
        <f aca="false">AQ945+AV$13+AP945*AV$14</f>
        <v>83.6271325646887</v>
      </c>
      <c r="AS945" s="10"/>
    </row>
    <row r="946" customFormat="false" ht="12.75" hidden="false" customHeight="true" outlineLevel="0" collapsed="false">
      <c r="A946" s="0" t="n">
        <v>944</v>
      </c>
      <c r="B946" s="36" t="n">
        <f aca="false">AM946</f>
        <v>6.93500578032195</v>
      </c>
      <c r="G946" s="10" t="n">
        <v>283.2</v>
      </c>
      <c r="H946" s="10" t="n">
        <f aca="false">AR946</f>
        <v>62.5028027625281</v>
      </c>
      <c r="AL946" s="0" t="n">
        <v>-0.156705650881994</v>
      </c>
      <c r="AM946" s="0" t="n">
        <f aca="false">IF(AW$10=A946,AV$5+AV$10,AL946+AV$5)</f>
        <v>6.93500578032195</v>
      </c>
      <c r="AP946" s="10" t="n">
        <v>283.2</v>
      </c>
      <c r="AQ946" s="0" t="n">
        <v>-8.04801306593026</v>
      </c>
      <c r="AR946" s="10" t="n">
        <f aca="false">AQ946+AV$13+AP946*AV$14</f>
        <v>62.5028027625281</v>
      </c>
      <c r="AS946" s="10"/>
    </row>
    <row r="947" customFormat="false" ht="12.75" hidden="false" customHeight="true" outlineLevel="0" collapsed="false">
      <c r="A947" s="0" t="n">
        <v>945</v>
      </c>
      <c r="B947" s="36" t="n">
        <f aca="false">AM947</f>
        <v>7.41321462063892</v>
      </c>
      <c r="G947" s="10" t="n">
        <v>283.5</v>
      </c>
      <c r="H947" s="10" t="n">
        <f aca="false">AR947</f>
        <v>89.6222652551086</v>
      </c>
      <c r="AL947" s="0" t="n">
        <v>0.321503189434977</v>
      </c>
      <c r="AM947" s="0" t="n">
        <f aca="false">IF(AW$10=A947,AV$5+AV$10,AL947+AV$5)</f>
        <v>7.41321462063892</v>
      </c>
      <c r="AP947" s="10" t="n">
        <v>283.5</v>
      </c>
      <c r="AQ947" s="0" t="n">
        <v>19.004237119908</v>
      </c>
      <c r="AR947" s="10" t="n">
        <f aca="false">AQ947+AV$13+AP947*AV$14</f>
        <v>89.6222652551086</v>
      </c>
      <c r="AS947" s="10"/>
    </row>
    <row r="948" customFormat="false" ht="12.75" hidden="false" customHeight="true" outlineLevel="0" collapsed="false">
      <c r="A948" s="0" t="n">
        <v>946</v>
      </c>
      <c r="B948" s="36" t="n">
        <f aca="false">AM948</f>
        <v>6.79200786783715</v>
      </c>
      <c r="G948" s="10" t="n">
        <v>283.8</v>
      </c>
      <c r="H948" s="10" t="n">
        <f aca="false">AR948</f>
        <v>56.1555838528526</v>
      </c>
      <c r="AL948" s="0" t="n">
        <v>-0.29970356336679</v>
      </c>
      <c r="AM948" s="0" t="n">
        <f aca="false">IF(AW$10=A948,AV$5+AV$10,AL948+AV$5)</f>
        <v>6.79200786783715</v>
      </c>
      <c r="AP948" s="10" t="n">
        <v>283.8</v>
      </c>
      <c r="AQ948" s="0" t="n">
        <v>-14.5296565890903</v>
      </c>
      <c r="AR948" s="10" t="n">
        <f aca="false">AQ948+AV$13+AP948*AV$14</f>
        <v>56.1555838528526</v>
      </c>
      <c r="AS948" s="10"/>
    </row>
    <row r="949" customFormat="false" ht="12.75" hidden="false" customHeight="true" outlineLevel="0" collapsed="false">
      <c r="A949" s="0" t="n">
        <v>947</v>
      </c>
      <c r="B949" s="36" t="n">
        <f aca="false">AM949</f>
        <v>7.66968142458573</v>
      </c>
      <c r="G949" s="10" t="n">
        <v>284.1</v>
      </c>
      <c r="H949" s="10" t="n">
        <f aca="false">AR949</f>
        <v>72.6696746865012</v>
      </c>
      <c r="AL949" s="0" t="n">
        <v>0.577969993381786</v>
      </c>
      <c r="AM949" s="0" t="n">
        <f aca="false">IF(AW$10=A949,AV$5+AV$10,AL949+AV$5)</f>
        <v>7.66968142458573</v>
      </c>
      <c r="AP949" s="10" t="n">
        <v>284.1</v>
      </c>
      <c r="AQ949" s="0" t="n">
        <v>1.91722193781617</v>
      </c>
      <c r="AR949" s="10" t="n">
        <f aca="false">AQ949+AV$13+AP949*AV$14</f>
        <v>72.6696746865012</v>
      </c>
      <c r="AS949" s="10"/>
    </row>
    <row r="950" customFormat="false" ht="12.75" hidden="false" customHeight="true" outlineLevel="0" collapsed="false">
      <c r="A950" s="0" t="n">
        <v>948</v>
      </c>
      <c r="B950" s="36" t="n">
        <f aca="false">AM950</f>
        <v>7.12762822469729</v>
      </c>
      <c r="G950" s="10" t="n">
        <v>284.4</v>
      </c>
      <c r="H950" s="10" t="n">
        <f aca="false">AR950</f>
        <v>63.6915904529263</v>
      </c>
      <c r="AL950" s="0" t="n">
        <v>0.035916793493348</v>
      </c>
      <c r="AM950" s="0" t="n">
        <f aca="false">IF(AW$10=A950,AV$5+AV$10,AL950+AV$5)</f>
        <v>7.12762822469729</v>
      </c>
      <c r="AP950" s="10" t="n">
        <v>284.4</v>
      </c>
      <c r="AQ950" s="0" t="n">
        <v>-7.128074602501</v>
      </c>
      <c r="AR950" s="10" t="n">
        <f aca="false">AQ950+AV$13+AP950*AV$14</f>
        <v>63.6915904529263</v>
      </c>
      <c r="AS950" s="10"/>
    </row>
    <row r="951" customFormat="false" ht="12.75" hidden="false" customHeight="true" outlineLevel="0" collapsed="false">
      <c r="A951" s="0" t="n">
        <v>949</v>
      </c>
      <c r="B951" s="36" t="n">
        <f aca="false">AM951</f>
        <v>6.84049527371356</v>
      </c>
      <c r="G951" s="10" t="n">
        <v>284.7</v>
      </c>
      <c r="H951" s="10" t="n">
        <f aca="false">AR951</f>
        <v>46.6579523909351</v>
      </c>
      <c r="AL951" s="0" t="n">
        <v>-0.251216157490382</v>
      </c>
      <c r="AM951" s="0" t="n">
        <f aca="false">IF(AW$10=A951,AV$5+AV$10,AL951+AV$5)</f>
        <v>6.84049527371356</v>
      </c>
      <c r="AP951" s="10" t="n">
        <v>284.7</v>
      </c>
      <c r="AQ951" s="0" t="n">
        <v>-24.2289249712344</v>
      </c>
      <c r="AR951" s="10" t="n">
        <f aca="false">AQ951+AV$13+AP951*AV$14</f>
        <v>46.6579523909351</v>
      </c>
      <c r="AS951" s="10"/>
    </row>
    <row r="952" customFormat="false" ht="12.75" hidden="false" customHeight="true" outlineLevel="0" collapsed="false">
      <c r="A952" s="0" t="n">
        <v>950</v>
      </c>
      <c r="B952" s="36" t="n">
        <f aca="false">AM952</f>
        <v>7.90022207930813</v>
      </c>
      <c r="G952" s="10" t="n">
        <v>285</v>
      </c>
      <c r="H952" s="10" t="n">
        <f aca="false">AR952</f>
        <v>73.6837982272756</v>
      </c>
      <c r="AL952" s="0" t="n">
        <v>0.808510648104191</v>
      </c>
      <c r="AM952" s="0" t="n">
        <f aca="false">IF(AW$10=A952,AV$5+AV$10,AL952+AV$5)</f>
        <v>7.90022207930813</v>
      </c>
      <c r="AP952" s="10" t="n">
        <v>285</v>
      </c>
      <c r="AQ952" s="0" t="n">
        <v>2.72970855836383</v>
      </c>
      <c r="AR952" s="10" t="n">
        <f aca="false">AQ952+AV$13+AP952*AV$14</f>
        <v>73.6837982272756</v>
      </c>
      <c r="AS952" s="10"/>
    </row>
    <row r="953" customFormat="false" ht="12.75" hidden="false" customHeight="true" outlineLevel="0" collapsed="false">
      <c r="A953" s="0" t="n">
        <v>951</v>
      </c>
      <c r="B953" s="36" t="n">
        <f aca="false">AM953</f>
        <v>6.54341601692917</v>
      </c>
      <c r="G953" s="10" t="n">
        <v>285.3</v>
      </c>
      <c r="H953" s="10" t="n">
        <f aca="false">AR953</f>
        <v>73.1388614743136</v>
      </c>
      <c r="AL953" s="0" t="n">
        <v>-0.548295414274775</v>
      </c>
      <c r="AM953" s="0" t="n">
        <f aca="false">IF(AW$10=A953,AV$5+AV$10,AL953+AV$5)</f>
        <v>6.54341601692917</v>
      </c>
      <c r="AP953" s="10" t="n">
        <v>285.3</v>
      </c>
      <c r="AQ953" s="0" t="n">
        <v>2.11755949865959</v>
      </c>
      <c r="AR953" s="10" t="n">
        <f aca="false">AQ953+AV$13+AP953*AV$14</f>
        <v>73.1388614743136</v>
      </c>
      <c r="AS953" s="10"/>
    </row>
    <row r="954" customFormat="false" ht="12.75" hidden="false" customHeight="true" outlineLevel="0" collapsed="false">
      <c r="A954" s="0" t="n">
        <v>952</v>
      </c>
      <c r="B954" s="36" t="n">
        <f aca="false">AM954</f>
        <v>7.16266836895869</v>
      </c>
      <c r="G954" s="10" t="n">
        <v>285.6</v>
      </c>
      <c r="H954" s="10" t="n">
        <f aca="false">AR954</f>
        <v>69.3085327453933</v>
      </c>
      <c r="AL954" s="0" t="n">
        <v>0.0709569377547444</v>
      </c>
      <c r="AM954" s="0" t="n">
        <f aca="false">IF(AW$10=A954,AV$5+AV$10,AL954+AV$5)</f>
        <v>7.16266836895869</v>
      </c>
      <c r="AP954" s="10" t="n">
        <v>285.6</v>
      </c>
      <c r="AQ954" s="0" t="n">
        <v>-1.77998153700294</v>
      </c>
      <c r="AR954" s="10" t="n">
        <f aca="false">AQ954+AV$13+AP954*AV$14</f>
        <v>69.3085327453933</v>
      </c>
      <c r="AS954" s="10"/>
    </row>
    <row r="955" customFormat="false" ht="12.75" hidden="false" customHeight="true" outlineLevel="0" collapsed="false">
      <c r="A955" s="0" t="n">
        <v>953</v>
      </c>
      <c r="B955" s="36" t="n">
        <f aca="false">AM955</f>
        <v>6.25270222552116</v>
      </c>
      <c r="G955" s="10" t="n">
        <v>285.9</v>
      </c>
      <c r="H955" s="10" t="n">
        <f aca="false">AR955</f>
        <v>76.9888123107637</v>
      </c>
      <c r="AL955" s="0" t="n">
        <v>-0.839009205682779</v>
      </c>
      <c r="AM955" s="0" t="n">
        <f aca="false">IF(AW$10=A955,AV$5+AV$10,AL955+AV$5)</f>
        <v>6.25270222552116</v>
      </c>
      <c r="AP955" s="10" t="n">
        <v>285.9</v>
      </c>
      <c r="AQ955" s="0" t="n">
        <v>5.83308572162526</v>
      </c>
      <c r="AR955" s="10" t="n">
        <f aca="false">AQ955+AV$13+AP955*AV$14</f>
        <v>76.9888123107637</v>
      </c>
      <c r="AS955" s="10"/>
    </row>
    <row r="956" customFormat="false" ht="12.75" hidden="false" customHeight="true" outlineLevel="0" collapsed="false">
      <c r="A956" s="0" t="n">
        <v>954</v>
      </c>
      <c r="B956" s="36" t="n">
        <f aca="false">AM956</f>
        <v>7.41784694071181</v>
      </c>
      <c r="G956" s="10" t="n">
        <v>286.2</v>
      </c>
      <c r="H956" s="10" t="n">
        <f aca="false">AR956</f>
        <v>85.8467902037571</v>
      </c>
      <c r="AL956" s="0" t="n">
        <v>0.326135509507868</v>
      </c>
      <c r="AM956" s="0" t="n">
        <f aca="false">IF(AW$10=A956,AV$5+AV$10,AL956+AV$5)</f>
        <v>7.41784694071181</v>
      </c>
      <c r="AP956" s="10" t="n">
        <v>286.2</v>
      </c>
      <c r="AQ956" s="0" t="n">
        <v>14.6238513078765</v>
      </c>
      <c r="AR956" s="10" t="n">
        <f aca="false">AQ956+AV$13+AP956*AV$14</f>
        <v>85.8467902037571</v>
      </c>
      <c r="AS956" s="10"/>
    </row>
    <row r="957" customFormat="false" ht="12.75" hidden="false" customHeight="true" outlineLevel="0" collapsed="false">
      <c r="A957" s="0" t="n">
        <v>955</v>
      </c>
      <c r="B957" s="36" t="n">
        <f aca="false">AM957</f>
        <v>7.40447345951916</v>
      </c>
      <c r="G957" s="10" t="n">
        <v>286.5</v>
      </c>
      <c r="H957" s="10" t="n">
        <f aca="false">AR957</f>
        <v>95.308210169645</v>
      </c>
      <c r="AL957" s="0" t="n">
        <v>0.312762028315219</v>
      </c>
      <c r="AM957" s="0" t="n">
        <f aca="false">IF(AW$10=A957,AV$5+AV$10,AL957+AV$5)</f>
        <v>7.40447345951916</v>
      </c>
      <c r="AP957" s="10" t="n">
        <v>286.5</v>
      </c>
      <c r="AQ957" s="0" t="n">
        <v>24.0180589670221</v>
      </c>
      <c r="AR957" s="10" t="n">
        <f aca="false">AQ957+AV$13+AP957*AV$14</f>
        <v>95.308210169645</v>
      </c>
      <c r="AS957" s="10"/>
    </row>
    <row r="958" customFormat="false" ht="12.75" hidden="false" customHeight="true" outlineLevel="0" collapsed="false">
      <c r="A958" s="0" t="n">
        <v>956</v>
      </c>
      <c r="B958" s="36" t="n">
        <f aca="false">AM958</f>
        <v>6.73465320172617</v>
      </c>
      <c r="G958" s="10" t="n">
        <v>286.8</v>
      </c>
      <c r="H958" s="10" t="n">
        <f aca="false">AR958</f>
        <v>80.828533449155</v>
      </c>
      <c r="AL958" s="0" t="n">
        <v>-0.357058229477771</v>
      </c>
      <c r="AM958" s="0" t="n">
        <f aca="false">IF(AW$10=A958,AV$5+AV$10,AL958+AV$5)</f>
        <v>6.73465320172617</v>
      </c>
      <c r="AP958" s="10" t="n">
        <v>286.8</v>
      </c>
      <c r="AQ958" s="0" t="n">
        <v>9.47116993978989</v>
      </c>
      <c r="AR958" s="10" t="n">
        <f aca="false">AQ958+AV$13+AP958*AV$14</f>
        <v>80.828533449155</v>
      </c>
      <c r="AS958" s="10"/>
    </row>
    <row r="959" customFormat="false" ht="12.75" hidden="false" customHeight="true" outlineLevel="0" collapsed="false">
      <c r="A959" s="0" t="n">
        <v>957</v>
      </c>
      <c r="B959" s="36" t="n">
        <f aca="false">AM959</f>
        <v>7.77667151999012</v>
      </c>
      <c r="G959" s="10" t="n">
        <v>287.1</v>
      </c>
      <c r="H959" s="10" t="n">
        <f aca="false">AR959</f>
        <v>73.0322727702963</v>
      </c>
      <c r="AL959" s="0" t="n">
        <v>0.684960088786175</v>
      </c>
      <c r="AM959" s="0" t="n">
        <f aca="false">IF(AW$10=A959,AV$5+AV$10,AL959+AV$5)</f>
        <v>7.77667151999012</v>
      </c>
      <c r="AP959" s="10" t="n">
        <v>287.1</v>
      </c>
      <c r="AQ959" s="0" t="n">
        <v>1.6076969541889</v>
      </c>
      <c r="AR959" s="10" t="n">
        <f aca="false">AQ959+AV$13+AP959*AV$14</f>
        <v>73.0322727702963</v>
      </c>
      <c r="AS959" s="10"/>
    </row>
    <row r="960" customFormat="false" ht="12.75" hidden="false" customHeight="true" outlineLevel="0" collapsed="false">
      <c r="A960" s="0" t="n">
        <v>958</v>
      </c>
      <c r="B960" s="36" t="n">
        <f aca="false">AM960</f>
        <v>7.54010155649569</v>
      </c>
      <c r="G960" s="10" t="n">
        <v>287.4</v>
      </c>
      <c r="H960" s="10" t="n">
        <f aca="false">AR960</f>
        <v>63.5483590117872</v>
      </c>
      <c r="AL960" s="0" t="n">
        <v>0.448390125291743</v>
      </c>
      <c r="AM960" s="0" t="n">
        <f aca="false">IF(AW$10=A960,AV$5+AV$10,AL960+AV$5)</f>
        <v>7.54010155649569</v>
      </c>
      <c r="AP960" s="10" t="n">
        <v>287.4</v>
      </c>
      <c r="AQ960" s="0" t="n">
        <v>-7.9434291110624</v>
      </c>
      <c r="AR960" s="10" t="n">
        <f aca="false">AQ960+AV$13+AP960*AV$14</f>
        <v>63.5483590117872</v>
      </c>
      <c r="AS960" s="10"/>
    </row>
    <row r="961" customFormat="false" ht="12.75" hidden="false" customHeight="true" outlineLevel="0" collapsed="false">
      <c r="A961" s="0" t="n">
        <v>959</v>
      </c>
      <c r="B961" s="36" t="n">
        <f aca="false">AM961</f>
        <v>7.27004780031143</v>
      </c>
      <c r="G961" s="10" t="n">
        <v>287.7</v>
      </c>
      <c r="H961" s="10" t="n">
        <f aca="false">AR961</f>
        <v>66.5763066910437</v>
      </c>
      <c r="AL961" s="0" t="n">
        <v>0.178336369107483</v>
      </c>
      <c r="AM961" s="0" t="n">
        <f aca="false">IF(AW$10=A961,AV$5+AV$10,AL961+AV$5)</f>
        <v>7.27004780031143</v>
      </c>
      <c r="AP961" s="10" t="n">
        <v>287.7</v>
      </c>
      <c r="AQ961" s="0" t="n">
        <v>-4.98269373854811</v>
      </c>
      <c r="AR961" s="10" t="n">
        <f aca="false">AQ961+AV$13+AP961*AV$14</f>
        <v>66.5763066910437</v>
      </c>
      <c r="AS961" s="10"/>
    </row>
    <row r="962" customFormat="false" ht="12.75" hidden="false" customHeight="true" outlineLevel="0" collapsed="false">
      <c r="A962" s="0" t="n">
        <v>960</v>
      </c>
      <c r="B962" s="36" t="n">
        <f aca="false">AM962</f>
        <v>7.17656561494544</v>
      </c>
      <c r="G962" s="10" t="n">
        <v>288</v>
      </c>
      <c r="H962" s="10" t="n">
        <f aca="false">AR962</f>
        <v>79.5492413142826</v>
      </c>
      <c r="AL962" s="0" t="n">
        <v>0.0848541837414967</v>
      </c>
      <c r="AM962" s="0" t="n">
        <f aca="false">IF(AW$10=A962,AV$5+AV$10,AL962+AV$5)</f>
        <v>7.17656561494544</v>
      </c>
      <c r="AP962" s="10" t="n">
        <v>288</v>
      </c>
      <c r="AQ962" s="0" t="n">
        <v>7.9230285779486</v>
      </c>
      <c r="AR962" s="10" t="n">
        <f aca="false">AQ962+AV$13+AP962*AV$14</f>
        <v>79.5492413142826</v>
      </c>
      <c r="AS962" s="10"/>
    </row>
    <row r="963" customFormat="false" ht="12.75" hidden="false" customHeight="true" outlineLevel="0" collapsed="false">
      <c r="A963" s="0" t="n">
        <v>961</v>
      </c>
      <c r="B963" s="36" t="n">
        <f aca="false">AM963</f>
        <v>7.1836420368503</v>
      </c>
      <c r="G963" s="10" t="n">
        <v>288.3</v>
      </c>
      <c r="H963" s="10" t="n">
        <f aca="false">AR963</f>
        <v>73.2587742059876</v>
      </c>
      <c r="AL963" s="0" t="n">
        <v>0.0919306056463568</v>
      </c>
      <c r="AM963" s="0" t="n">
        <f aca="false">IF(AW$10=A963,AV$5+AV$10,AL963+AV$5)</f>
        <v>7.1836420368503</v>
      </c>
      <c r="AP963" s="10" t="n">
        <v>288.3</v>
      </c>
      <c r="AQ963" s="0" t="n">
        <v>1.56534916291137</v>
      </c>
      <c r="AR963" s="10" t="n">
        <f aca="false">AQ963+AV$13+AP963*AV$14</f>
        <v>73.2587742059876</v>
      </c>
      <c r="AS963" s="10"/>
    </row>
    <row r="964" customFormat="false" ht="12.75" hidden="false" customHeight="true" outlineLevel="0" collapsed="false">
      <c r="A964" s="0" t="n">
        <v>962</v>
      </c>
      <c r="B964" s="36" t="n">
        <f aca="false">AM964</f>
        <v>6.68460140442769</v>
      </c>
      <c r="G964" s="10" t="n">
        <v>288.6</v>
      </c>
      <c r="H964" s="10" t="n">
        <f aca="false">AR964</f>
        <v>52.2170938418</v>
      </c>
      <c r="AL964" s="0" t="n">
        <v>-0.407110026776257</v>
      </c>
      <c r="AM964" s="0" t="n">
        <f aca="false">IF(AW$10=A964,AV$5+AV$10,AL964+AV$5)</f>
        <v>6.68460140442769</v>
      </c>
      <c r="AP964" s="10" t="n">
        <v>288.6</v>
      </c>
      <c r="AQ964" s="0" t="n">
        <v>-19.5435435080185</v>
      </c>
      <c r="AR964" s="10" t="n">
        <f aca="false">AQ964+AV$13+AP964*AV$14</f>
        <v>52.2170938418</v>
      </c>
      <c r="AS964" s="10"/>
    </row>
    <row r="965" customFormat="false" ht="12.75" hidden="false" customHeight="true" outlineLevel="0" collapsed="false">
      <c r="A965" s="0" t="n">
        <v>963</v>
      </c>
      <c r="B965" s="36" t="n">
        <f aca="false">AM965</f>
        <v>6.98687134299811</v>
      </c>
      <c r="G965" s="10" t="n">
        <v>288.9</v>
      </c>
      <c r="H965" s="10" t="n">
        <f aca="false">AR965</f>
        <v>77.1239924114947</v>
      </c>
      <c r="AL965" s="0" t="n">
        <v>-0.104840088205832</v>
      </c>
      <c r="AM965" s="0" t="n">
        <f aca="false">IF(AW$10=A965,AV$5+AV$10,AL965+AV$5)</f>
        <v>6.98687134299811</v>
      </c>
      <c r="AP965" s="10" t="n">
        <v>288.9</v>
      </c>
      <c r="AQ965" s="0" t="n">
        <v>5.29614275493404</v>
      </c>
      <c r="AR965" s="10" t="n">
        <f aca="false">AQ965+AV$13+AP965*AV$14</f>
        <v>77.1239924114947</v>
      </c>
      <c r="AS965" s="10"/>
    </row>
    <row r="966" customFormat="false" ht="12.75" hidden="false" customHeight="true" outlineLevel="0" collapsed="false">
      <c r="A966" s="0" t="n">
        <v>964</v>
      </c>
      <c r="B966" s="36" t="n">
        <f aca="false">AM966</f>
        <v>7.50920030587275</v>
      </c>
      <c r="G966" s="10" t="n">
        <v>289.2</v>
      </c>
      <c r="H966" s="10" t="n">
        <f aca="false">AR966</f>
        <v>78.7164828792115</v>
      </c>
      <c r="AL966" s="0" t="n">
        <v>0.417488874668808</v>
      </c>
      <c r="AM966" s="0" t="n">
        <f aca="false">IF(AW$10=A966,AV$5+AV$10,AL966+AV$5)</f>
        <v>7.50920030587275</v>
      </c>
      <c r="AP966" s="10" t="n">
        <v>289.2</v>
      </c>
      <c r="AQ966" s="0" t="n">
        <v>6.8214209159086</v>
      </c>
      <c r="AR966" s="10" t="n">
        <f aca="false">AQ966+AV$13+AP966*AV$14</f>
        <v>78.7164828792115</v>
      </c>
      <c r="AS966" s="10"/>
    </row>
    <row r="967" customFormat="false" ht="12.75" hidden="false" customHeight="true" outlineLevel="0" collapsed="false">
      <c r="A967" s="0" t="n">
        <v>965</v>
      </c>
      <c r="B967" s="36" t="n">
        <f aca="false">AM967</f>
        <v>7.10327562979173</v>
      </c>
      <c r="G967" s="10" t="n">
        <v>289.5</v>
      </c>
      <c r="H967" s="10" t="n">
        <f aca="false">AR967</f>
        <v>71.5911811302861</v>
      </c>
      <c r="AL967" s="0" t="n">
        <v>0.0115641985877913</v>
      </c>
      <c r="AM967" s="0" t="n">
        <f aca="false">IF(AW$10=A967,AV$5+AV$10,AL967+AV$5)</f>
        <v>7.10327562979173</v>
      </c>
      <c r="AP967" s="10" t="n">
        <v>289.5</v>
      </c>
      <c r="AQ967" s="0" t="n">
        <v>-0.371093139759076</v>
      </c>
      <c r="AR967" s="10" t="n">
        <f aca="false">AQ967+AV$13+AP967*AV$14</f>
        <v>71.5911811302861</v>
      </c>
      <c r="AS967" s="10"/>
    </row>
    <row r="968" customFormat="false" ht="12.75" hidden="false" customHeight="true" outlineLevel="0" collapsed="false">
      <c r="A968" s="0" t="n">
        <v>966</v>
      </c>
      <c r="B968" s="36" t="n">
        <f aca="false">AM968</f>
        <v>6.49977144963936</v>
      </c>
      <c r="G968" s="10" t="n">
        <v>289.8</v>
      </c>
      <c r="H968" s="10" t="n">
        <f aca="false">AR968</f>
        <v>86.1900974930953</v>
      </c>
      <c r="AL968" s="0" t="n">
        <v>-0.591939981564584</v>
      </c>
      <c r="AM968" s="0" t="n">
        <f aca="false">IF(AW$10=A968,AV$5+AV$10,AL968+AV$5)</f>
        <v>6.49977144963936</v>
      </c>
      <c r="AP968" s="10" t="n">
        <v>289.8</v>
      </c>
      <c r="AQ968" s="0" t="n">
        <v>14.1606109163079</v>
      </c>
      <c r="AR968" s="10" t="n">
        <f aca="false">AQ968+AV$13+AP968*AV$14</f>
        <v>86.1900974930953</v>
      </c>
      <c r="AS968" s="10"/>
    </row>
    <row r="969" customFormat="false" ht="12.75" hidden="false" customHeight="true" outlineLevel="0" collapsed="false">
      <c r="A969" s="0" t="n">
        <v>967</v>
      </c>
      <c r="B969" s="36" t="n">
        <f aca="false">AM969</f>
        <v>6.95087704018273</v>
      </c>
      <c r="G969" s="10" t="n">
        <v>290.1</v>
      </c>
      <c r="H969" s="10" t="n">
        <f aca="false">AR969</f>
        <v>67.0893811936807</v>
      </c>
      <c r="AL969" s="0" t="n">
        <v>-0.140834391021216</v>
      </c>
      <c r="AM969" s="0" t="n">
        <f aca="false">IF(AW$10=A969,AV$5+AV$10,AL969+AV$5)</f>
        <v>6.95087704018273</v>
      </c>
      <c r="AP969" s="10" t="n">
        <v>290.1</v>
      </c>
      <c r="AQ969" s="0" t="n">
        <v>-5.00731768984892</v>
      </c>
      <c r="AR969" s="10" t="n">
        <f aca="false">AQ969+AV$13+AP969*AV$14</f>
        <v>67.0893811936807</v>
      </c>
      <c r="AS969" s="10"/>
    </row>
    <row r="970" customFormat="false" ht="12.75" hidden="false" customHeight="true" outlineLevel="0" collapsed="false">
      <c r="A970" s="0" t="n">
        <v>968</v>
      </c>
      <c r="B970" s="36" t="n">
        <f aca="false">AM970</f>
        <v>7.29030768440626</v>
      </c>
      <c r="G970" s="10" t="n">
        <v>290.4</v>
      </c>
      <c r="H970" s="10" t="n">
        <f aca="false">AR970</f>
        <v>71.1903220644389</v>
      </c>
      <c r="AL970" s="0" t="n">
        <v>0.198596253202319</v>
      </c>
      <c r="AM970" s="0" t="n">
        <f aca="false">IF(AW$10=A970,AV$5+AV$10,AL970+AV$5)</f>
        <v>7.29030768440626</v>
      </c>
      <c r="AP970" s="10" t="n">
        <v>290.4</v>
      </c>
      <c r="AQ970" s="0" t="n">
        <v>-0.973589125832924</v>
      </c>
      <c r="AR970" s="10" t="n">
        <f aca="false">AQ970+AV$13+AP970*AV$14</f>
        <v>71.1903220644389</v>
      </c>
      <c r="AS970" s="10"/>
    </row>
    <row r="971" customFormat="false" ht="12.75" hidden="false" customHeight="true" outlineLevel="0" collapsed="false">
      <c r="A971" s="0" t="n">
        <v>969</v>
      </c>
      <c r="B971" s="36" t="n">
        <f aca="false">AM971</f>
        <v>7.33210063682921</v>
      </c>
      <c r="G971" s="10" t="n">
        <v>290.7</v>
      </c>
      <c r="H971" s="10" t="n">
        <f aca="false">AR971</f>
        <v>77.4224153129094</v>
      </c>
      <c r="AL971" s="0" t="n">
        <v>0.240389205625263</v>
      </c>
      <c r="AM971" s="0" t="n">
        <f aca="false">IF(AW$10=A971,AV$5+AV$10,AL971+AV$5)</f>
        <v>7.33210063682921</v>
      </c>
      <c r="AP971" s="10" t="n">
        <v>290.7</v>
      </c>
      <c r="AQ971" s="0" t="n">
        <v>5.1912918158954</v>
      </c>
      <c r="AR971" s="10" t="n">
        <f aca="false">AQ971+AV$13+AP971*AV$14</f>
        <v>77.4224153129094</v>
      </c>
      <c r="AS971" s="10"/>
    </row>
    <row r="972" customFormat="false" ht="12.75" hidden="false" customHeight="true" outlineLevel="0" collapsed="false">
      <c r="A972" s="0" t="n">
        <v>970</v>
      </c>
      <c r="B972" s="36" t="n">
        <f aca="false">AM972</f>
        <v>6.55341296265024</v>
      </c>
      <c r="G972" s="10" t="n">
        <v>291</v>
      </c>
      <c r="H972" s="10" t="n">
        <f aca="false">AR972</f>
        <v>91.9822297948319</v>
      </c>
      <c r="AL972" s="0" t="n">
        <v>-0.538298468553707</v>
      </c>
      <c r="AM972" s="0" t="n">
        <f aca="false">IF(AW$10=A972,AV$5+AV$10,AL972+AV$5)</f>
        <v>6.55341296265024</v>
      </c>
      <c r="AP972" s="10" t="n">
        <v>291</v>
      </c>
      <c r="AQ972" s="0" t="n">
        <v>19.6838939910757</v>
      </c>
      <c r="AR972" s="10" t="n">
        <f aca="false">AQ972+AV$13+AP972*AV$14</f>
        <v>91.9822297948319</v>
      </c>
      <c r="AS972" s="10"/>
    </row>
    <row r="973" customFormat="false" ht="12.75" hidden="false" customHeight="true" outlineLevel="0" collapsed="false">
      <c r="A973" s="0" t="n">
        <v>971</v>
      </c>
      <c r="B973" s="36" t="n">
        <f aca="false">AM973</f>
        <v>7.14376374555328</v>
      </c>
      <c r="G973" s="10" t="n">
        <v>291.3</v>
      </c>
      <c r="H973" s="10" t="n">
        <f aca="false">AR973</f>
        <v>53.1093277112025</v>
      </c>
      <c r="AL973" s="0" t="n">
        <v>0.0520523143493403</v>
      </c>
      <c r="AM973" s="0" t="n">
        <f aca="false">IF(AW$10=A973,AV$5+AV$10,AL973+AV$5)</f>
        <v>7.14376374555328</v>
      </c>
      <c r="AP973" s="10" t="n">
        <v>291.3</v>
      </c>
      <c r="AQ973" s="0" t="n">
        <v>-19.256220399296</v>
      </c>
      <c r="AR973" s="10" t="n">
        <f aca="false">AQ973+AV$13+AP973*AV$14</f>
        <v>53.1093277112025</v>
      </c>
      <c r="AS973" s="10"/>
    </row>
    <row r="974" customFormat="false" ht="12.75" hidden="false" customHeight="true" outlineLevel="0" collapsed="false">
      <c r="A974" s="0" t="n">
        <v>972</v>
      </c>
      <c r="B974" s="36" t="n">
        <f aca="false">AM974</f>
        <v>6.95554389474836</v>
      </c>
      <c r="G974" s="10" t="n">
        <v>291.6</v>
      </c>
      <c r="H974" s="10" t="n">
        <f aca="false">AR974</f>
        <v>68.9729908199403</v>
      </c>
      <c r="AL974" s="0" t="n">
        <v>-0.136167536455584</v>
      </c>
      <c r="AM974" s="0" t="n">
        <f aca="false">IF(AW$10=A974,AV$5+AV$10,AL974+AV$5)</f>
        <v>6.95554389474836</v>
      </c>
      <c r="AP974" s="10" t="n">
        <v>291.6</v>
      </c>
      <c r="AQ974" s="0" t="n">
        <v>-3.4597695973004</v>
      </c>
      <c r="AR974" s="10" t="n">
        <f aca="false">AQ974+AV$13+AP974*AV$14</f>
        <v>68.9729908199403</v>
      </c>
      <c r="AS974" s="10"/>
    </row>
    <row r="975" customFormat="false" ht="12.75" hidden="false" customHeight="true" outlineLevel="0" collapsed="false">
      <c r="A975" s="0" t="n">
        <v>973</v>
      </c>
      <c r="B975" s="36" t="n">
        <f aca="false">AM975</f>
        <v>7.30984786633962</v>
      </c>
      <c r="G975" s="10" t="n">
        <v>291.9</v>
      </c>
      <c r="H975" s="10" t="n">
        <f aca="false">AR975</f>
        <v>70.186767948592</v>
      </c>
      <c r="AL975" s="0" t="n">
        <v>0.218136435135674</v>
      </c>
      <c r="AM975" s="0" t="n">
        <f aca="false">IF(AW$10=A975,AV$5+AV$10,AL975+AV$5)</f>
        <v>7.30984786633962</v>
      </c>
      <c r="AP975" s="10" t="n">
        <v>291.9</v>
      </c>
      <c r="AQ975" s="0" t="n">
        <v>-2.31320477539097</v>
      </c>
      <c r="AR975" s="10" t="n">
        <f aca="false">AQ975+AV$13+AP975*AV$14</f>
        <v>70.186767948592</v>
      </c>
      <c r="AS975" s="10"/>
    </row>
    <row r="976" customFormat="false" ht="12.75" hidden="false" customHeight="true" outlineLevel="0" collapsed="false">
      <c r="A976" s="0" t="n">
        <v>974</v>
      </c>
      <c r="B976" s="36" t="n">
        <f aca="false">AM976</f>
        <v>7.15323767388806</v>
      </c>
      <c r="G976" s="10" t="n">
        <v>292.2</v>
      </c>
      <c r="H976" s="10" t="n">
        <f aca="false">AR976</f>
        <v>64.4327774593389</v>
      </c>
      <c r="AL976" s="0" t="n">
        <v>0.0615262426841149</v>
      </c>
      <c r="AM976" s="0" t="n">
        <f aca="false">IF(AW$10=A976,AV$5+AV$10,AL976+AV$5)</f>
        <v>7.15323767388806</v>
      </c>
      <c r="AP976" s="10" t="n">
        <v>292.2</v>
      </c>
      <c r="AQ976" s="0" t="n">
        <v>-8.13440757138626</v>
      </c>
      <c r="AR976" s="10" t="n">
        <f aca="false">AQ976+AV$13+AP976*AV$14</f>
        <v>64.4327774593389</v>
      </c>
      <c r="AS976" s="10"/>
    </row>
    <row r="977" customFormat="false" ht="12.75" hidden="false" customHeight="true" outlineLevel="0" collapsed="false">
      <c r="A977" s="0" t="n">
        <v>975</v>
      </c>
      <c r="B977" s="36" t="n">
        <f aca="false">AM977</f>
        <v>6.72807501159024</v>
      </c>
      <c r="G977" s="10" t="n">
        <v>292.5</v>
      </c>
      <c r="H977" s="10" t="n">
        <f aca="false">AR977</f>
        <v>66.8502042749122</v>
      </c>
      <c r="AL977" s="0" t="n">
        <v>-0.363636419613705</v>
      </c>
      <c r="AM977" s="0" t="n">
        <f aca="false">IF(AW$10=A977,AV$5+AV$10,AL977+AV$5)</f>
        <v>6.72807501159024</v>
      </c>
      <c r="AP977" s="10" t="n">
        <v>292.5</v>
      </c>
      <c r="AQ977" s="0" t="n">
        <v>-5.78419306255518</v>
      </c>
      <c r="AR977" s="10" t="n">
        <f aca="false">AQ977+AV$13+AP977*AV$14</f>
        <v>66.8502042749122</v>
      </c>
      <c r="AS977" s="10"/>
    </row>
    <row r="978" customFormat="false" ht="12.75" hidden="false" customHeight="true" outlineLevel="0" collapsed="false">
      <c r="A978" s="0" t="n">
        <v>976</v>
      </c>
      <c r="B978" s="36" t="n">
        <f aca="false">AM978</f>
        <v>6.1339593979097</v>
      </c>
      <c r="G978" s="10" t="n">
        <v>292.8</v>
      </c>
      <c r="H978" s="10" t="n">
        <f aca="false">AR978</f>
        <v>88.4602837414197</v>
      </c>
      <c r="AL978" s="0" t="n">
        <v>-0.957752033294245</v>
      </c>
      <c r="AM978" s="0" t="n">
        <f aca="false">IF(AW$10=A978,AV$5+AV$10,AL978+AV$5)</f>
        <v>6.1339593979097</v>
      </c>
      <c r="AP978" s="10" t="n">
        <v>292.8</v>
      </c>
      <c r="AQ978" s="0" t="n">
        <v>15.7586740972101</v>
      </c>
      <c r="AR978" s="10" t="n">
        <f aca="false">AQ978+AV$13+AP978*AV$14</f>
        <v>88.4602837414197</v>
      </c>
      <c r="AS978" s="10"/>
    </row>
    <row r="979" customFormat="false" ht="12.75" hidden="false" customHeight="true" outlineLevel="0" collapsed="false">
      <c r="A979" s="0" t="n">
        <v>977</v>
      </c>
      <c r="B979" s="36" t="n">
        <f aca="false">AM979</f>
        <v>6.85858526771952</v>
      </c>
      <c r="G979" s="10" t="n">
        <v>293.1</v>
      </c>
      <c r="H979" s="10" t="n">
        <f aca="false">AR979</f>
        <v>83.8299078415367</v>
      </c>
      <c r="AL979" s="0" t="n">
        <v>-0.233126163484427</v>
      </c>
      <c r="AM979" s="0" t="n">
        <f aca="false">IF(AW$10=A979,AV$5+AV$10,AL979+AV$5)</f>
        <v>6.85858526771952</v>
      </c>
      <c r="AP979" s="10" t="n">
        <v>293.1</v>
      </c>
      <c r="AQ979" s="0" t="n">
        <v>11.0610858905848</v>
      </c>
      <c r="AR979" s="10" t="n">
        <f aca="false">AQ979+AV$13+AP979*AV$14</f>
        <v>83.8299078415367</v>
      </c>
      <c r="AS979" s="10"/>
    </row>
    <row r="980" customFormat="false" ht="12.75" hidden="false" customHeight="true" outlineLevel="0" collapsed="false">
      <c r="A980" s="0" t="n">
        <v>978</v>
      </c>
      <c r="B980" s="36" t="n">
        <f aca="false">AM980</f>
        <v>7.07772376229255</v>
      </c>
      <c r="G980" s="10" t="n">
        <v>293.4</v>
      </c>
      <c r="H980" s="10" t="n">
        <f aca="false">AR980</f>
        <v>89.2717277887497</v>
      </c>
      <c r="AL980" s="0" t="n">
        <v>-0.0139876689113926</v>
      </c>
      <c r="AM980" s="0" t="n">
        <f aca="false">IF(AW$10=A980,AV$5+AV$10,AL980+AV$5)</f>
        <v>7.07772376229255</v>
      </c>
      <c r="AP980" s="10" t="n">
        <v>293.4</v>
      </c>
      <c r="AQ980" s="0" t="n">
        <v>16.4356935310556</v>
      </c>
      <c r="AR980" s="10" t="n">
        <f aca="false">AQ980+AV$13+AP980*AV$14</f>
        <v>89.2717277887497</v>
      </c>
      <c r="AS980" s="10"/>
    </row>
    <row r="981" customFormat="false" ht="12.75" hidden="false" customHeight="true" outlineLevel="0" collapsed="false">
      <c r="A981" s="0" t="n">
        <v>979</v>
      </c>
      <c r="B981" s="36" t="n">
        <f aca="false">AM981</f>
        <v>7.465526439034</v>
      </c>
      <c r="G981" s="10" t="n">
        <v>293.7</v>
      </c>
      <c r="H981" s="10" t="n">
        <f aca="false">AR981</f>
        <v>70.5249586237003</v>
      </c>
      <c r="AL981" s="0" t="n">
        <v>0.373815007830059</v>
      </c>
      <c r="AM981" s="0" t="n">
        <f aca="false">IF(AW$10=A981,AV$5+AV$10,AL981+AV$5)</f>
        <v>7.465526439034</v>
      </c>
      <c r="AP981" s="10" t="n">
        <v>293.7</v>
      </c>
      <c r="AQ981" s="0" t="n">
        <v>-2.37828794073596</v>
      </c>
      <c r="AR981" s="10" t="n">
        <f aca="false">AQ981+AV$13+AP981*AV$14</f>
        <v>70.5249586237003</v>
      </c>
      <c r="AS981" s="10"/>
    </row>
    <row r="982" customFormat="false" ht="12.75" hidden="false" customHeight="true" outlineLevel="0" collapsed="false">
      <c r="A982" s="0" t="n">
        <v>980</v>
      </c>
      <c r="B982" s="36" t="n">
        <f aca="false">AM982</f>
        <v>6.93649315551992</v>
      </c>
      <c r="G982" s="10" t="n">
        <v>294</v>
      </c>
      <c r="H982" s="10" t="n">
        <f aca="false">AR982</f>
        <v>98.8666473058743</v>
      </c>
      <c r="AL982" s="0" t="n">
        <v>-0.155218275684019</v>
      </c>
      <c r="AM982" s="0" t="n">
        <f aca="false">IF(AW$10=A982,AV$5+AV$10,AL982+AV$5)</f>
        <v>6.93649315551992</v>
      </c>
      <c r="AP982" s="10" t="n">
        <v>294</v>
      </c>
      <c r="AQ982" s="0" t="n">
        <v>25.8961884346957</v>
      </c>
      <c r="AR982" s="10" t="n">
        <f aca="false">AQ982+AV$13+AP982*AV$14</f>
        <v>98.8666473058743</v>
      </c>
      <c r="AS982" s="10"/>
    </row>
    <row r="983" customFormat="false" ht="12.75" hidden="false" customHeight="true" outlineLevel="0" collapsed="false">
      <c r="A983" s="0" t="n">
        <v>981</v>
      </c>
      <c r="B983" s="36" t="n">
        <f aca="false">AM983</f>
        <v>7.14427841552246</v>
      </c>
      <c r="G983" s="10" t="n">
        <v>294.3</v>
      </c>
      <c r="H983" s="10" t="n">
        <f aca="false">AR983</f>
        <v>44.7196110034997</v>
      </c>
      <c r="AL983" s="0" t="n">
        <v>0.0525669843185167</v>
      </c>
      <c r="AM983" s="0" t="n">
        <f aca="false">IF(AW$10=A983,AV$5+AV$10,AL983+AV$5)</f>
        <v>7.14427841552246</v>
      </c>
      <c r="AP983" s="10" t="n">
        <v>294.3</v>
      </c>
      <c r="AQ983" s="0" t="n">
        <v>-28.3180601744211</v>
      </c>
      <c r="AR983" s="10" t="n">
        <f aca="false">AQ983+AV$13+AP983*AV$14</f>
        <v>44.7196110034997</v>
      </c>
      <c r="AS983" s="10"/>
    </row>
    <row r="984" customFormat="false" ht="12.75" hidden="false" customHeight="true" outlineLevel="0" collapsed="false">
      <c r="A984" s="0" t="n">
        <v>982</v>
      </c>
      <c r="B984" s="36" t="n">
        <f aca="false">AM984</f>
        <v>7.53956192565867</v>
      </c>
      <c r="G984" s="10" t="n">
        <v>294.6</v>
      </c>
      <c r="H984" s="10" t="n">
        <f aca="false">AR984</f>
        <v>74.8771958731325</v>
      </c>
      <c r="AL984" s="0" t="n">
        <v>0.447850494454724</v>
      </c>
      <c r="AM984" s="0" t="n">
        <f aca="false">IF(AW$10=A984,AV$5+AV$10,AL984+AV$5)</f>
        <v>7.53956192565867</v>
      </c>
      <c r="AP984" s="10" t="n">
        <v>294.6</v>
      </c>
      <c r="AQ984" s="0" t="n">
        <v>1.77231238846953</v>
      </c>
      <c r="AR984" s="10" t="n">
        <f aca="false">AQ984+AV$13+AP984*AV$14</f>
        <v>74.8771958731325</v>
      </c>
      <c r="AS984" s="10"/>
    </row>
    <row r="985" customFormat="false" ht="12.75" hidden="false" customHeight="true" outlineLevel="0" collapsed="false">
      <c r="A985" s="0" t="n">
        <v>983</v>
      </c>
      <c r="B985" s="36" t="n">
        <f aca="false">AM985</f>
        <v>6.70950317742416</v>
      </c>
      <c r="G985" s="10" t="n">
        <v>294.9</v>
      </c>
      <c r="H985" s="10" t="n">
        <f aca="false">AR985</f>
        <v>72.195921920883</v>
      </c>
      <c r="AL985" s="0" t="n">
        <v>-0.382208253779787</v>
      </c>
      <c r="AM985" s="0" t="n">
        <f aca="false">IF(AW$10=A985,AV$5+AV$10,AL985+AV$5)</f>
        <v>6.70950317742416</v>
      </c>
      <c r="AP985" s="10" t="n">
        <v>294.9</v>
      </c>
      <c r="AQ985" s="0" t="n">
        <v>-0.976173870522236</v>
      </c>
      <c r="AR985" s="10" t="n">
        <f aca="false">AQ985+AV$13+AP985*AV$14</f>
        <v>72.195921920883</v>
      </c>
      <c r="AS985" s="10"/>
    </row>
    <row r="986" customFormat="false" ht="12.75" hidden="false" customHeight="true" outlineLevel="0" collapsed="false">
      <c r="A986" s="0" t="n">
        <v>984</v>
      </c>
      <c r="B986" s="36" t="n">
        <f aca="false">AM986</f>
        <v>7.04525743328458</v>
      </c>
      <c r="G986" s="10" t="n">
        <v>295.2</v>
      </c>
      <c r="H986" s="10" t="n">
        <f aca="false">AR986</f>
        <v>83.146709446548</v>
      </c>
      <c r="AL986" s="0" t="n">
        <v>-0.0464539979193577</v>
      </c>
      <c r="AM986" s="0" t="n">
        <f aca="false">IF(AW$10=A986,AV$5+AV$10,AL986+AV$5)</f>
        <v>7.04525743328458</v>
      </c>
      <c r="AP986" s="10" t="n">
        <v>295.2</v>
      </c>
      <c r="AQ986" s="0" t="n">
        <v>9.90740134840063</v>
      </c>
      <c r="AR986" s="10" t="n">
        <f aca="false">AQ986+AV$13+AP986*AV$14</f>
        <v>83.146709446548</v>
      </c>
      <c r="AS986" s="10"/>
    </row>
    <row r="987" customFormat="false" ht="12.75" hidden="false" customHeight="true" outlineLevel="0" collapsed="false">
      <c r="A987" s="0" t="n">
        <v>985</v>
      </c>
      <c r="B987" s="36" t="n">
        <f aca="false">AM987</f>
        <v>7.18409857624014</v>
      </c>
      <c r="G987" s="10" t="n">
        <v>295.5</v>
      </c>
      <c r="H987" s="10" t="n">
        <f aca="false">AR987</f>
        <v>68.2601207034978</v>
      </c>
      <c r="AL987" s="0" t="n">
        <v>0.0923871450361931</v>
      </c>
      <c r="AM987" s="0" t="n">
        <f aca="false">IF(AW$10=A987,AV$5+AV$10,AL987+AV$5)</f>
        <v>7.18409857624014</v>
      </c>
      <c r="AP987" s="10" t="n">
        <v>295.5</v>
      </c>
      <c r="AQ987" s="0" t="n">
        <v>-5.04639970139181</v>
      </c>
      <c r="AR987" s="10" t="n">
        <f aca="false">AQ987+AV$13+AP987*AV$14</f>
        <v>68.2601207034978</v>
      </c>
      <c r="AS987" s="10"/>
    </row>
    <row r="988" customFormat="false" ht="12.75" hidden="false" customHeight="true" outlineLevel="0" collapsed="false">
      <c r="A988" s="0" t="n">
        <v>986</v>
      </c>
      <c r="B988" s="36" t="n">
        <f aca="false">AM988</f>
        <v>7.47689260197802</v>
      </c>
      <c r="G988" s="10" t="n">
        <v>295.8</v>
      </c>
      <c r="H988" s="10" t="n">
        <f aca="false">AR988</f>
        <v>86.1919208795503</v>
      </c>
      <c r="AL988" s="0" t="n">
        <v>0.38518117077408</v>
      </c>
      <c r="AM988" s="0" t="n">
        <f aca="false">IF(AW$10=A988,AV$5+AV$10,AL988+AV$5)</f>
        <v>7.47689260197802</v>
      </c>
      <c r="AP988" s="10" t="n">
        <v>295.8</v>
      </c>
      <c r="AQ988" s="0" t="n">
        <v>12.8181881679184</v>
      </c>
      <c r="AR988" s="10" t="n">
        <f aca="false">AQ988+AV$13+AP988*AV$14</f>
        <v>86.1919208795503</v>
      </c>
      <c r="AS988" s="10"/>
    </row>
    <row r="989" customFormat="false" ht="12.75" hidden="false" customHeight="true" outlineLevel="0" collapsed="false">
      <c r="A989" s="0" t="n">
        <v>987</v>
      </c>
      <c r="B989" s="36" t="n">
        <f aca="false">AM989</f>
        <v>6.45841625368463</v>
      </c>
      <c r="G989" s="10" t="n">
        <v>296.1</v>
      </c>
      <c r="H989" s="10" t="n">
        <f aca="false">AR989</f>
        <v>34.1021745665353</v>
      </c>
      <c r="AL989" s="0" t="n">
        <v>-0.633295177519309</v>
      </c>
      <c r="AM989" s="0" t="n">
        <f aca="false">IF(AW$10=A989,AV$5+AV$10,AL989+AV$5)</f>
        <v>6.45841625368463</v>
      </c>
      <c r="AP989" s="10" t="n">
        <v>296.1</v>
      </c>
      <c r="AQ989" s="0" t="n">
        <v>-39.3387704518388</v>
      </c>
      <c r="AR989" s="10" t="n">
        <f aca="false">AQ989+AV$13+AP989*AV$14</f>
        <v>34.1021745665353</v>
      </c>
      <c r="AS989" s="10"/>
    </row>
    <row r="990" customFormat="false" ht="12.75" hidden="false" customHeight="true" outlineLevel="0" collapsed="false">
      <c r="A990" s="0" t="n">
        <v>988</v>
      </c>
      <c r="B990" s="36" t="n">
        <f aca="false">AM990</f>
        <v>6.89971868922536</v>
      </c>
      <c r="G990" s="10" t="n">
        <v>296.4</v>
      </c>
      <c r="H990" s="10" t="n">
        <f aca="false">AR990</f>
        <v>54.440815821886</v>
      </c>
      <c r="AL990" s="0" t="n">
        <v>-0.191992741978579</v>
      </c>
      <c r="AM990" s="0" t="n">
        <f aca="false">IF(AW$10=A990,AV$5+AV$10,AL990+AV$5)</f>
        <v>6.89971868922536</v>
      </c>
      <c r="AP990" s="10" t="n">
        <v>296.4</v>
      </c>
      <c r="AQ990" s="0" t="n">
        <v>-19.0673415032303</v>
      </c>
      <c r="AR990" s="10" t="n">
        <f aca="false">AQ990+AV$13+AP990*AV$14</f>
        <v>54.440815821886</v>
      </c>
      <c r="AS990" s="10"/>
    </row>
    <row r="991" customFormat="false" ht="12.75" hidden="false" customHeight="true" outlineLevel="0" collapsed="false">
      <c r="A991" s="0" t="n">
        <v>989</v>
      </c>
      <c r="B991" s="36" t="n">
        <f aca="false">AM991</f>
        <v>7.45518137773501</v>
      </c>
      <c r="G991" s="10" t="n">
        <v>296.7</v>
      </c>
      <c r="H991" s="10" t="n">
        <f aca="false">AR991</f>
        <v>66.4929409783396</v>
      </c>
      <c r="AL991" s="0" t="n">
        <v>0.363469946531068</v>
      </c>
      <c r="AM991" s="0" t="n">
        <f aca="false">IF(AW$10=A991,AV$5+AV$10,AL991+AV$5)</f>
        <v>7.45518137773501</v>
      </c>
      <c r="AP991" s="10" t="n">
        <v>296.7</v>
      </c>
      <c r="AQ991" s="0" t="n">
        <v>-7.08242865351899</v>
      </c>
      <c r="AR991" s="10" t="n">
        <f aca="false">AQ991+AV$13+AP991*AV$14</f>
        <v>66.4929409783396</v>
      </c>
      <c r="AS991" s="10"/>
    </row>
    <row r="992" customFormat="false" ht="12.75" hidden="false" customHeight="true" outlineLevel="0" collapsed="false">
      <c r="A992" s="0" t="n">
        <v>990</v>
      </c>
      <c r="B992" s="36" t="n">
        <f aca="false">AM992</f>
        <v>6.68218497746318</v>
      </c>
      <c r="G992" s="10" t="n">
        <v>297</v>
      </c>
      <c r="H992" s="10" t="n">
        <f aca="false">AR992</f>
        <v>61.6872078280242</v>
      </c>
      <c r="AL992" s="0" t="n">
        <v>-0.409526453740767</v>
      </c>
      <c r="AM992" s="0" t="n">
        <f aca="false">IF(AW$10=A992,AV$5+AV$10,AL992+AV$5)</f>
        <v>6.68218497746318</v>
      </c>
      <c r="AP992" s="10" t="n">
        <v>297</v>
      </c>
      <c r="AQ992" s="0" t="n">
        <v>-11.9553741105766</v>
      </c>
      <c r="AR992" s="10" t="n">
        <f aca="false">AQ992+AV$13+AP992*AV$14</f>
        <v>61.6872078280242</v>
      </c>
      <c r="AS992" s="10"/>
    </row>
    <row r="993" customFormat="false" ht="12.75" hidden="false" customHeight="true" outlineLevel="0" collapsed="false">
      <c r="A993" s="0" t="n">
        <v>991</v>
      </c>
      <c r="B993" s="36" t="n">
        <f aca="false">AM993</f>
        <v>7.25693923543112</v>
      </c>
      <c r="G993" s="10" t="n">
        <v>297.3</v>
      </c>
      <c r="H993" s="10" t="n">
        <f aca="false">AR993</f>
        <v>66.3116033475612</v>
      </c>
      <c r="AL993" s="0" t="n">
        <v>0.165227804227178</v>
      </c>
      <c r="AM993" s="0" t="n">
        <f aca="false">IF(AW$10=A993,AV$5+AV$10,AL993+AV$5)</f>
        <v>7.25693923543112</v>
      </c>
      <c r="AP993" s="10" t="n">
        <v>297.3</v>
      </c>
      <c r="AQ993" s="0" t="n">
        <v>-7.3981908977818</v>
      </c>
      <c r="AR993" s="10" t="n">
        <f aca="false">AQ993+AV$13+AP993*AV$14</f>
        <v>66.3116033475612</v>
      </c>
      <c r="AS993" s="10"/>
    </row>
    <row r="994" customFormat="false" ht="12.75" hidden="false" customHeight="true" outlineLevel="0" collapsed="false">
      <c r="A994" s="0" t="n">
        <v>992</v>
      </c>
      <c r="B994" s="36" t="n">
        <f aca="false">AM994</f>
        <v>6.6037989893899</v>
      </c>
      <c r="G994" s="10" t="n">
        <v>297.6</v>
      </c>
      <c r="H994" s="10" t="n">
        <f aca="false">AR994</f>
        <v>80.0104199987925</v>
      </c>
      <c r="AL994" s="0" t="n">
        <v>-0.487912441814044</v>
      </c>
      <c r="AM994" s="0" t="n">
        <f aca="false">IF(AW$10=A994,AV$5+AV$10,AL994+AV$5)</f>
        <v>6.6037989893899</v>
      </c>
      <c r="AP994" s="10" t="n">
        <v>297.6</v>
      </c>
      <c r="AQ994" s="0" t="n">
        <v>6.23341344670729</v>
      </c>
      <c r="AR994" s="10" t="n">
        <f aca="false">AQ994+AV$13+AP994*AV$14</f>
        <v>80.0104199987925</v>
      </c>
      <c r="AS994" s="10"/>
    </row>
    <row r="995" customFormat="false" ht="12.75" hidden="false" customHeight="true" outlineLevel="0" collapsed="false">
      <c r="A995" s="0" t="n">
        <v>993</v>
      </c>
      <c r="B995" s="36" t="n">
        <f aca="false">AM995</f>
        <v>7.12295141217564</v>
      </c>
      <c r="G995" s="10" t="n">
        <v>297.9</v>
      </c>
      <c r="H995" s="10" t="n">
        <f aca="false">AR995</f>
        <v>100.661398546505</v>
      </c>
      <c r="AL995" s="0" t="n">
        <v>0.0312399809716952</v>
      </c>
      <c r="AM995" s="0" t="n">
        <f aca="false">IF(AW$10=A995,AV$5+AV$10,AL995+AV$5)</f>
        <v>7.12295141217564</v>
      </c>
      <c r="AP995" s="10" t="n">
        <v>297.9</v>
      </c>
      <c r="AQ995" s="0" t="n">
        <v>26.817179687678</v>
      </c>
      <c r="AR995" s="10" t="n">
        <f aca="false">AQ995+AV$13+AP995*AV$14</f>
        <v>100.661398546505</v>
      </c>
      <c r="AS995" s="10"/>
    </row>
    <row r="996" customFormat="false" ht="12.75" hidden="false" customHeight="true" outlineLevel="0" collapsed="false">
      <c r="A996" s="0" t="n">
        <v>994</v>
      </c>
      <c r="B996" s="36" t="n">
        <f aca="false">AM996</f>
        <v>6.92709392608322</v>
      </c>
      <c r="G996" s="10" t="n">
        <v>298.2</v>
      </c>
      <c r="H996" s="10" t="n">
        <f aca="false">AR996</f>
        <v>60.5390933737239</v>
      </c>
      <c r="AL996" s="0" t="n">
        <v>-0.164617505120724</v>
      </c>
      <c r="AM996" s="0" t="n">
        <f aca="false">IF(AW$10=A996,AV$5+AV$10,AL996+AV$5)</f>
        <v>6.92709392608322</v>
      </c>
      <c r="AP996" s="10" t="n">
        <v>298.2</v>
      </c>
      <c r="AQ996" s="0" t="n">
        <v>-13.3723377918458</v>
      </c>
      <c r="AR996" s="10" t="n">
        <f aca="false">AQ996+AV$13+AP996*AV$14</f>
        <v>60.5390933737239</v>
      </c>
      <c r="AS996" s="10"/>
    </row>
    <row r="997" customFormat="false" ht="12.75" hidden="false" customHeight="true" outlineLevel="0" collapsed="false">
      <c r="A997" s="0" t="n">
        <v>995</v>
      </c>
      <c r="B997" s="36" t="n">
        <f aca="false">AM997</f>
        <v>6.76966379734023</v>
      </c>
      <c r="G997" s="10" t="n">
        <v>298.5</v>
      </c>
      <c r="H997" s="10" t="n">
        <f aca="false">AR997</f>
        <v>75.1550797170602</v>
      </c>
      <c r="AL997" s="0" t="n">
        <v>-0.322047633863714</v>
      </c>
      <c r="AM997" s="0" t="n">
        <f aca="false">IF(AW$10=A997,AV$5+AV$10,AL997+AV$5)</f>
        <v>6.76966379734023</v>
      </c>
      <c r="AP997" s="10" t="n">
        <v>298.5</v>
      </c>
      <c r="AQ997" s="0" t="n">
        <v>1.17643624474832</v>
      </c>
      <c r="AR997" s="10" t="n">
        <f aca="false">AQ997+AV$13+AP997*AV$14</f>
        <v>75.1550797170602</v>
      </c>
      <c r="AS997" s="10"/>
    </row>
    <row r="998" customFormat="false" ht="12.75" hidden="false" customHeight="true" outlineLevel="0" collapsed="false">
      <c r="A998" s="0" t="n">
        <v>996</v>
      </c>
      <c r="B998" s="36" t="n">
        <f aca="false">AM998</f>
        <v>7.80434605242126</v>
      </c>
      <c r="G998" s="10" t="n">
        <v>298.8</v>
      </c>
      <c r="H998" s="10" t="n">
        <f aca="false">AR998</f>
        <v>86.7620923050833</v>
      </c>
      <c r="AL998" s="0" t="n">
        <v>0.712634621217313</v>
      </c>
      <c r="AM998" s="0" t="n">
        <f aca="false">IF(AW$10=A998,AV$5+AV$10,AL998+AV$5)</f>
        <v>7.80434605242126</v>
      </c>
      <c r="AP998" s="10" t="n">
        <v>298.8</v>
      </c>
      <c r="AQ998" s="0" t="n">
        <v>12.7162365260291</v>
      </c>
      <c r="AR998" s="10" t="n">
        <f aca="false">AQ998+AV$13+AP998*AV$14</f>
        <v>86.7620923050833</v>
      </c>
      <c r="AS998" s="10"/>
    </row>
    <row r="999" customFormat="false" ht="12.75" hidden="false" customHeight="true" outlineLevel="0" collapsed="false">
      <c r="A999" s="0" t="n">
        <v>997</v>
      </c>
      <c r="B999" s="36" t="n">
        <f aca="false">AM999</f>
        <v>6.8457029715402</v>
      </c>
      <c r="G999" s="10" t="n">
        <v>299.1</v>
      </c>
      <c r="H999" s="10" t="n">
        <f aca="false">AR999</f>
        <v>67.7415019943012</v>
      </c>
      <c r="AL999" s="0" t="n">
        <v>-0.246008459663739</v>
      </c>
      <c r="AM999" s="0" t="n">
        <f aca="false">IF(AW$10=A999,AV$5+AV$10,AL999+AV$5)</f>
        <v>6.8457029715402</v>
      </c>
      <c r="AP999" s="10" t="n">
        <v>299.1</v>
      </c>
      <c r="AQ999" s="0" t="n">
        <v>-6.37156609149513</v>
      </c>
      <c r="AR999" s="10" t="n">
        <f aca="false">AQ999+AV$13+AP999*AV$14</f>
        <v>67.7415019943012</v>
      </c>
      <c r="AS999" s="10"/>
    </row>
    <row r="1000" customFormat="false" ht="12.75" hidden="false" customHeight="true" outlineLevel="0" collapsed="false">
      <c r="A1000" s="0" t="n">
        <v>998</v>
      </c>
      <c r="B1000" s="36" t="n">
        <f aca="false">AM1000</f>
        <v>6.73167751358723</v>
      </c>
      <c r="G1000" s="10" t="n">
        <v>299.4</v>
      </c>
      <c r="H1000" s="10" t="n">
        <f aca="false">AR1000</f>
        <v>78.5210979420374</v>
      </c>
      <c r="AL1000" s="0" t="n">
        <v>-0.360033917616712</v>
      </c>
      <c r="AM1000" s="0" t="n">
        <f aca="false">IF(AW$10=A1000,AV$5+AV$10,AL1000+AV$5)</f>
        <v>6.73167751358723</v>
      </c>
      <c r="AP1000" s="10" t="n">
        <v>299.4</v>
      </c>
      <c r="AQ1000" s="0" t="n">
        <v>4.34081754949878</v>
      </c>
      <c r="AR1000" s="10" t="n">
        <f aca="false">AQ1000+AV$13+AP1000*AV$14</f>
        <v>78.5210979420374</v>
      </c>
      <c r="AS1000" s="10"/>
    </row>
    <row r="1001" customFormat="false" ht="12.75" hidden="false" customHeight="true" outlineLevel="0" collapsed="false">
      <c r="A1001" s="0" t="n">
        <v>999</v>
      </c>
      <c r="B1001" s="36" t="n">
        <f aca="false">AM1001</f>
        <v>6.80374516057241</v>
      </c>
      <c r="G1001" s="10" t="n">
        <v>299.7</v>
      </c>
      <c r="H1001" s="10" t="n">
        <f aca="false">AR1001</f>
        <v>68.9101069530935</v>
      </c>
      <c r="AL1001" s="0" t="n">
        <v>-0.287966270631532</v>
      </c>
      <c r="AM1001" s="0" t="n">
        <f aca="false">IF(AW$10=A1001,AV$5+AV$10,AL1001+AV$5)</f>
        <v>6.80374516057241</v>
      </c>
      <c r="AP1001" s="10" t="n">
        <v>299.7</v>
      </c>
      <c r="AQ1001" s="0" t="n">
        <v>-5.33738574618735</v>
      </c>
      <c r="AR1001" s="10" t="n">
        <f aca="false">AQ1001+AV$13+AP1001*AV$14</f>
        <v>68.9101069530935</v>
      </c>
      <c r="AS1001" s="10"/>
    </row>
    <row r="1002" customFormat="false" ht="12.75" hidden="false" customHeight="true" outlineLevel="0" collapsed="false">
      <c r="A1002" s="0" t="n">
        <v>1000</v>
      </c>
      <c r="B1002" s="36" t="n">
        <f aca="false">AM1002</f>
        <v>6.33833408525294</v>
      </c>
      <c r="G1002" s="10" t="n">
        <v>300</v>
      </c>
      <c r="H1002" s="10" t="n">
        <f aca="false">AR1002</f>
        <v>95.066738277324</v>
      </c>
      <c r="AL1002" s="0" t="n">
        <v>-0.753377345951007</v>
      </c>
      <c r="AM1002" s="0" t="n">
        <f aca="false">IF(AW$10=A1002,AV$5+AV$10,AL1002+AV$5)</f>
        <v>6.33833408525294</v>
      </c>
      <c r="AP1002" s="10" t="n">
        <v>300</v>
      </c>
      <c r="AQ1002" s="0" t="n">
        <v>20.7520332713009</v>
      </c>
      <c r="AR1002" s="10" t="n">
        <f aca="false">AQ1002+AV$13+AP1002*AV$14</f>
        <v>95.066738277324</v>
      </c>
      <c r="AS1002" s="10"/>
    </row>
    <row r="1003" customFormat="false" ht="12.75" hidden="false" customHeight="true" outlineLevel="0" collapsed="false">
      <c r="A1003" s="0" t="n">
        <v>1001</v>
      </c>
      <c r="G1003" s="10" t="n">
        <v>300.3</v>
      </c>
      <c r="H1003" s="10" t="n">
        <f aca="false">AR1003</f>
        <v>79.8666703659058</v>
      </c>
      <c r="AP1003" s="10" t="n">
        <v>300.3</v>
      </c>
      <c r="AQ1003" s="0" t="n">
        <v>5.48475305314058</v>
      </c>
      <c r="AR1003" s="10" t="n">
        <f aca="false">AQ1003+AV$13+AP1003*AV$14</f>
        <v>79.8666703659058</v>
      </c>
      <c r="AS1003" s="10"/>
    </row>
    <row r="1004" customFormat="false" ht="12.75" hidden="false" customHeight="true" outlineLevel="0" collapsed="false">
      <c r="A1004" s="0" t="n">
        <v>1002</v>
      </c>
      <c r="G1004" s="10" t="n">
        <v>300.6</v>
      </c>
      <c r="H1004" s="10" t="n">
        <f aca="false">AR1004</f>
        <v>96.3052749491918</v>
      </c>
      <c r="AP1004" s="10" t="n">
        <v>300.6</v>
      </c>
      <c r="AQ1004" s="0" t="n">
        <v>21.8561453296843</v>
      </c>
      <c r="AR1004" s="10" t="n">
        <f aca="false">AQ1004+AV$13+AP1004*AV$14</f>
        <v>96.3052749491918</v>
      </c>
      <c r="AS1004" s="10"/>
    </row>
    <row r="1005" customFormat="false" ht="12.75" hidden="false" customHeight="true" outlineLevel="0" collapsed="false">
      <c r="A1005" s="0" t="n">
        <v>1003</v>
      </c>
      <c r="G1005" s="10" t="n">
        <v>300.9</v>
      </c>
      <c r="H1005" s="10" t="n">
        <f aca="false">AR1005</f>
        <v>71.7635246914334</v>
      </c>
      <c r="AP1005" s="10" t="n">
        <v>300.9</v>
      </c>
      <c r="AQ1005" s="0" t="n">
        <v>-2.75281723481625</v>
      </c>
      <c r="AR1005" s="10" t="n">
        <f aca="false">AQ1005+AV$13+AP1005*AV$14</f>
        <v>71.7635246914334</v>
      </c>
      <c r="AS1005" s="10"/>
    </row>
    <row r="1006" customFormat="false" ht="12.75" hidden="false" customHeight="true" outlineLevel="0" collapsed="false">
      <c r="A1006" s="0" t="n">
        <v>1004</v>
      </c>
      <c r="G1006" s="10" t="n">
        <v>301.2</v>
      </c>
      <c r="H1006" s="10" t="n">
        <f aca="false">AR1006</f>
        <v>76.7075521624511</v>
      </c>
      <c r="AP1006" s="10" t="n">
        <v>301.2</v>
      </c>
      <c r="AQ1006" s="0" t="n">
        <v>2.12399792945917</v>
      </c>
      <c r="AR1006" s="10" t="n">
        <f aca="false">AQ1006+AV$13+AP1006*AV$14</f>
        <v>76.7075521624511</v>
      </c>
      <c r="AS1006" s="10"/>
    </row>
    <row r="1007" customFormat="false" ht="12.75" hidden="false" customHeight="true" outlineLevel="0" collapsed="false">
      <c r="A1007" s="0" t="n">
        <v>1005</v>
      </c>
      <c r="G1007" s="10" t="n">
        <v>301.5</v>
      </c>
      <c r="H1007" s="10" t="n">
        <f aca="false">AR1007</f>
        <v>77.5631848286847</v>
      </c>
      <c r="AP1007" s="10" t="n">
        <v>301.5</v>
      </c>
      <c r="AQ1007" s="0" t="n">
        <v>2.91241828895054</v>
      </c>
      <c r="AR1007" s="10" t="n">
        <f aca="false">AQ1007+AV$13+AP1007*AV$14</f>
        <v>77.5631848286847</v>
      </c>
      <c r="AS1007" s="10"/>
    </row>
    <row r="1008" customFormat="false" ht="12.75" hidden="false" customHeight="true" outlineLevel="0" collapsed="false">
      <c r="A1008" s="0" t="n">
        <v>1006</v>
      </c>
      <c r="G1008" s="10" t="n">
        <v>301.8</v>
      </c>
      <c r="H1008" s="10" t="n">
        <f aca="false">AR1008</f>
        <v>78.4061459752969</v>
      </c>
      <c r="AP1008" s="10" t="n">
        <v>301.8</v>
      </c>
      <c r="AQ1008" s="0" t="n">
        <v>3.68816712882054</v>
      </c>
      <c r="AR1008" s="10" t="n">
        <f aca="false">AQ1008+AV$13+AP1008*AV$14</f>
        <v>78.4061459752969</v>
      </c>
      <c r="AS1008" s="10"/>
    </row>
    <row r="1009" customFormat="false" ht="12.75" hidden="false" customHeight="true" outlineLevel="0" collapsed="false">
      <c r="A1009" s="0" t="n">
        <v>1007</v>
      </c>
      <c r="G1009" s="10" t="n">
        <v>302.1</v>
      </c>
      <c r="H1009" s="10" t="n">
        <f aca="false">AR1009</f>
        <v>88.3217275690779</v>
      </c>
      <c r="AP1009" s="10" t="n">
        <v>302.1</v>
      </c>
      <c r="AQ1009" s="0" t="n">
        <v>13.5365364158592</v>
      </c>
      <c r="AR1009" s="10" t="n">
        <f aca="false">AQ1009+AV$13+AP1009*AV$14</f>
        <v>88.3217275690779</v>
      </c>
      <c r="AS1009" s="10"/>
    </row>
    <row r="1010" customFormat="false" ht="12.75" hidden="false" customHeight="true" outlineLevel="0" collapsed="false">
      <c r="A1010" s="0" t="n">
        <v>1008</v>
      </c>
      <c r="G1010" s="10" t="n">
        <v>302.4</v>
      </c>
      <c r="H1010" s="10" t="n">
        <f aca="false">AR1010</f>
        <v>68.0638258674443</v>
      </c>
      <c r="AP1010" s="10" t="n">
        <v>302.4</v>
      </c>
      <c r="AQ1010" s="0" t="n">
        <v>-6.78857759251658</v>
      </c>
      <c r="AR1010" s="10" t="n">
        <f aca="false">AQ1010+AV$13+AP1010*AV$14</f>
        <v>68.0638258674443</v>
      </c>
      <c r="AS1010" s="10"/>
    </row>
    <row r="1011" customFormat="false" ht="12.75" hidden="false" customHeight="true" outlineLevel="0" collapsed="false">
      <c r="A1011" s="0" t="n">
        <v>1009</v>
      </c>
      <c r="G1011" s="10" t="n">
        <v>302.7</v>
      </c>
      <c r="H1011" s="10" t="n">
        <f aca="false">AR1011</f>
        <v>87.2285269186722</v>
      </c>
      <c r="AP1011" s="10" t="n">
        <v>302.7</v>
      </c>
      <c r="AQ1011" s="0" t="n">
        <v>12.3089111519691</v>
      </c>
      <c r="AR1011" s="10" t="n">
        <f aca="false">AQ1011+AV$13+AP1011*AV$14</f>
        <v>87.2285269186722</v>
      </c>
      <c r="AS1011" s="10"/>
    </row>
    <row r="1012" customFormat="false" ht="12.75" hidden="false" customHeight="true" outlineLevel="0" collapsed="false">
      <c r="A1012" s="0" t="n">
        <v>1010</v>
      </c>
      <c r="G1012" s="10" t="n">
        <v>303</v>
      </c>
      <c r="H1012" s="10" t="n">
        <f aca="false">AR1012</f>
        <v>70.0887432612129</v>
      </c>
      <c r="AP1012" s="10" t="n">
        <v>303</v>
      </c>
      <c r="AQ1012" s="0" t="n">
        <v>-4.89808481223238</v>
      </c>
      <c r="AR1012" s="10" t="n">
        <f aca="false">AQ1012+AV$13+AP1012*AV$14</f>
        <v>70.0887432612129</v>
      </c>
      <c r="AS1012" s="10"/>
    </row>
    <row r="1013" customFormat="false" ht="12.75" hidden="false" customHeight="true" outlineLevel="0" collapsed="false">
      <c r="A1013" s="0" t="n">
        <v>1011</v>
      </c>
      <c r="G1013" s="10" t="n">
        <v>303.3</v>
      </c>
      <c r="H1013" s="10" t="n">
        <f aca="false">AR1013</f>
        <v>70.0356767445471</v>
      </c>
      <c r="AP1013" s="10" t="n">
        <v>303.3</v>
      </c>
      <c r="AQ1013" s="0" t="n">
        <v>-5.01836363564039</v>
      </c>
      <c r="AR1013" s="10" t="n">
        <f aca="false">AQ1013+AV$13+AP1013*AV$14</f>
        <v>70.0356767445471</v>
      </c>
      <c r="AS1013" s="10"/>
    </row>
    <row r="1014" customFormat="false" ht="12.75" hidden="false" customHeight="true" outlineLevel="0" collapsed="false">
      <c r="A1014" s="0" t="n">
        <v>1012</v>
      </c>
      <c r="G1014" s="10" t="n">
        <v>303.6</v>
      </c>
      <c r="H1014" s="10" t="n">
        <f aca="false">AR1014</f>
        <v>67.1190077696456</v>
      </c>
      <c r="AP1014" s="10" t="n">
        <v>303.6</v>
      </c>
      <c r="AQ1014" s="0" t="n">
        <v>-8.00224491728413</v>
      </c>
      <c r="AR1014" s="10" t="n">
        <f aca="false">AQ1014+AV$13+AP1014*AV$14</f>
        <v>67.1190077696456</v>
      </c>
      <c r="AS1014" s="10"/>
    </row>
    <row r="1015" customFormat="false" ht="12.75" hidden="false" customHeight="true" outlineLevel="0" collapsed="false">
      <c r="A1015" s="0" t="n">
        <v>1013</v>
      </c>
      <c r="G1015" s="10" t="n">
        <v>303.9</v>
      </c>
      <c r="H1015" s="10" t="n">
        <f aca="false">AR1015</f>
        <v>60.6892173557513</v>
      </c>
      <c r="AP1015" s="10" t="n">
        <v>303.9</v>
      </c>
      <c r="AQ1015" s="0" t="n">
        <v>-14.4992476379206</v>
      </c>
      <c r="AR1015" s="10" t="n">
        <f aca="false">AQ1015+AV$13+AP1015*AV$14</f>
        <v>60.6892173557513</v>
      </c>
      <c r="AS1015" s="10"/>
    </row>
    <row r="1016" customFormat="false" ht="12.75" hidden="false" customHeight="true" outlineLevel="0" collapsed="false">
      <c r="A1016" s="0" t="n">
        <v>1014</v>
      </c>
      <c r="G1016" s="10" t="n">
        <v>304.2</v>
      </c>
      <c r="H1016" s="10" t="n">
        <f aca="false">AR1016</f>
        <v>83.6242747977383</v>
      </c>
      <c r="AP1016" s="10" t="n">
        <v>304.2</v>
      </c>
      <c r="AQ1016" s="0" t="n">
        <v>8.36859749732416</v>
      </c>
      <c r="AR1016" s="10" t="n">
        <f aca="false">AQ1016+AV$13+AP1016*AV$14</f>
        <v>83.6242747977383</v>
      </c>
      <c r="AS1016" s="10"/>
    </row>
    <row r="1017" customFormat="false" ht="12.75" hidden="false" customHeight="true" outlineLevel="0" collapsed="false">
      <c r="A1017" s="0" t="n">
        <v>1015</v>
      </c>
      <c r="G1017" s="10" t="n">
        <v>304.5</v>
      </c>
      <c r="H1017" s="10" t="n">
        <f aca="false">AR1017</f>
        <v>71.7047468751792</v>
      </c>
      <c r="AP1017" s="10" t="n">
        <v>304.5</v>
      </c>
      <c r="AQ1017" s="0" t="n">
        <v>-3.61814273197723</v>
      </c>
      <c r="AR1017" s="10" t="n">
        <f aca="false">AQ1017+AV$13+AP1017*AV$14</f>
        <v>71.7047468751792</v>
      </c>
      <c r="AS1017" s="10"/>
    </row>
    <row r="1018" customFormat="false" ht="12.75" hidden="false" customHeight="true" outlineLevel="0" collapsed="false">
      <c r="A1018" s="0" t="n">
        <v>1016</v>
      </c>
      <c r="G1018" s="10" t="n">
        <v>304.8</v>
      </c>
      <c r="H1018" s="10" t="n">
        <f aca="false">AR1018</f>
        <v>66.3483265445661</v>
      </c>
      <c r="AP1018" s="10" t="n">
        <v>304.8</v>
      </c>
      <c r="AQ1018" s="0" t="n">
        <v>-9.0417753693325</v>
      </c>
      <c r="AR1018" s="10" t="n">
        <f aca="false">AQ1018+AV$13+AP1018*AV$14</f>
        <v>66.3483265445661</v>
      </c>
      <c r="AS1018" s="10"/>
    </row>
    <row r="1019" customFormat="false" ht="12.75" hidden="false" customHeight="true" outlineLevel="0" collapsed="false">
      <c r="A1019" s="0" t="n">
        <v>1017</v>
      </c>
      <c r="G1019" s="10" t="n">
        <v>305.1</v>
      </c>
      <c r="H1019" s="10" t="n">
        <f aca="false">AR1019</f>
        <v>85.0649632988827</v>
      </c>
      <c r="AP1019" s="10" t="n">
        <v>305.1</v>
      </c>
      <c r="AQ1019" s="0" t="n">
        <v>9.60764907824186</v>
      </c>
      <c r="AR1019" s="10" t="n">
        <f aca="false">AQ1019+AV$13+AP1019*AV$14</f>
        <v>85.0649632988827</v>
      </c>
      <c r="AS1019" s="10"/>
    </row>
    <row r="1020" customFormat="false" ht="12.75" hidden="false" customHeight="true" outlineLevel="0" collapsed="false">
      <c r="A1020" s="0" t="n">
        <v>1018</v>
      </c>
      <c r="G1020" s="10" t="n">
        <v>305.4</v>
      </c>
      <c r="H1020" s="10" t="n">
        <f aca="false">AR1020</f>
        <v>82.1867811110861</v>
      </c>
      <c r="AP1020" s="10" t="n">
        <v>305.4</v>
      </c>
      <c r="AQ1020" s="0" t="n">
        <v>6.66225458370301</v>
      </c>
      <c r="AR1020" s="10" t="n">
        <f aca="false">AQ1020+AV$13+AP1020*AV$14</f>
        <v>82.1867811110861</v>
      </c>
      <c r="AS1020" s="10"/>
    </row>
    <row r="1021" customFormat="false" ht="12.75" hidden="false" customHeight="true" outlineLevel="0" collapsed="false">
      <c r="A1021" s="0" t="n">
        <v>1019</v>
      </c>
      <c r="G1021" s="10" t="n">
        <v>305.7</v>
      </c>
      <c r="H1021" s="10" t="n">
        <f aca="false">AR1021</f>
        <v>71.0772592730253</v>
      </c>
      <c r="AP1021" s="10" t="n">
        <v>305.7</v>
      </c>
      <c r="AQ1021" s="0" t="n">
        <v>-4.5144795611</v>
      </c>
      <c r="AR1021" s="10" t="n">
        <f aca="false">AQ1021+AV$13+AP1021*AV$14</f>
        <v>71.0772592730253</v>
      </c>
      <c r="AS1021" s="10"/>
    </row>
    <row r="1022" customFormat="false" ht="12.75" hidden="false" customHeight="true" outlineLevel="0" collapsed="false">
      <c r="A1022" s="0" t="n">
        <v>1020</v>
      </c>
      <c r="G1022" s="10" t="n">
        <v>306</v>
      </c>
      <c r="H1022" s="10" t="n">
        <f aca="false">AR1022</f>
        <v>66.6108621260423</v>
      </c>
      <c r="AP1022" s="10" t="n">
        <v>306</v>
      </c>
      <c r="AQ1022" s="0" t="n">
        <v>-9.0480890148253</v>
      </c>
      <c r="AR1022" s="10" t="n">
        <f aca="false">AQ1022+AV$13+AP1022*AV$14</f>
        <v>66.6108621260423</v>
      </c>
      <c r="AS1022" s="10"/>
    </row>
    <row r="1023" customFormat="false" ht="12.75" hidden="false" customHeight="true" outlineLevel="0" collapsed="false">
      <c r="A1023" s="0" t="n">
        <v>1021</v>
      </c>
      <c r="G1023" s="10" t="n">
        <v>306.3</v>
      </c>
      <c r="H1023" s="10" t="n">
        <f aca="false">AR1023</f>
        <v>83.1671205842647</v>
      </c>
      <c r="AP1023" s="10" t="n">
        <v>306.3</v>
      </c>
      <c r="AQ1023" s="0" t="n">
        <v>7.44095713665493</v>
      </c>
      <c r="AR1023" s="10" t="n">
        <f aca="false">AQ1023+AV$13+AP1023*AV$14</f>
        <v>83.1671205842647</v>
      </c>
      <c r="AS1023" s="10"/>
    </row>
    <row r="1024" customFormat="false" ht="12.75" hidden="false" customHeight="true" outlineLevel="0" collapsed="false">
      <c r="A1024" s="0" t="n">
        <v>1022</v>
      </c>
      <c r="G1024" s="10" t="n">
        <v>306.6</v>
      </c>
      <c r="H1024" s="10" t="n">
        <f aca="false">AR1024</f>
        <v>71.9236883303477</v>
      </c>
      <c r="AP1024" s="10" t="n">
        <v>306.6</v>
      </c>
      <c r="AQ1024" s="0" t="n">
        <v>-3.86968742400426</v>
      </c>
      <c r="AR1024" s="10" t="n">
        <f aca="false">AQ1024+AV$13+AP1024*AV$14</f>
        <v>71.9236883303477</v>
      </c>
      <c r="AS1024" s="10"/>
    </row>
    <row r="1025" customFormat="false" ht="12.75" hidden="false" customHeight="true" outlineLevel="0" collapsed="false">
      <c r="A1025" s="0" t="n">
        <v>1023</v>
      </c>
      <c r="G1025" s="10" t="n">
        <v>306.9</v>
      </c>
      <c r="H1025" s="10" t="n">
        <f aca="false">AR1025</f>
        <v>78.4026066826893</v>
      </c>
      <c r="AP1025" s="10" t="n">
        <v>306.9</v>
      </c>
      <c r="AQ1025" s="0" t="n">
        <v>2.54201862159513</v>
      </c>
      <c r="AR1025" s="10" t="n">
        <f aca="false">AQ1025+AV$13+AP1025*AV$14</f>
        <v>78.4026066826893</v>
      </c>
      <c r="AS1025" s="10"/>
    </row>
    <row r="1026" customFormat="false" ht="12.75" hidden="false" customHeight="true" outlineLevel="0" collapsed="false">
      <c r="A1026" s="0" t="n">
        <v>1024</v>
      </c>
      <c r="G1026" s="10" t="n">
        <v>307.2</v>
      </c>
      <c r="H1026" s="10" t="n">
        <f aca="false">AR1026</f>
        <v>74.9174183379088</v>
      </c>
      <c r="AP1026" s="10" t="n">
        <v>307.2</v>
      </c>
      <c r="AQ1026" s="0" t="n">
        <v>-1.01038202992768</v>
      </c>
      <c r="AR1026" s="10" t="n">
        <f aca="false">AQ1026+AV$13+AP1026*AV$14</f>
        <v>74.9174183379088</v>
      </c>
      <c r="AS1026" s="10"/>
    </row>
    <row r="1027" customFormat="false" ht="12.75" hidden="false" customHeight="true" outlineLevel="0" collapsed="false">
      <c r="A1027" s="0" t="n">
        <v>1025</v>
      </c>
      <c r="G1027" s="10" t="n">
        <v>307.5</v>
      </c>
      <c r="H1027" s="10" t="n">
        <f aca="false">AR1027</f>
        <v>74.2356933970817</v>
      </c>
      <c r="AP1027" s="10" t="n">
        <v>307.5</v>
      </c>
      <c r="AQ1027" s="0" t="n">
        <v>-1.75931927749697</v>
      </c>
      <c r="AR1027" s="10" t="n">
        <f aca="false">AQ1027+AV$13+AP1027*AV$14</f>
        <v>74.2356933970817</v>
      </c>
      <c r="AS1027" s="10"/>
    </row>
    <row r="1028" customFormat="false" ht="12.75" hidden="false" customHeight="true" outlineLevel="0" collapsed="false">
      <c r="A1028" s="0" t="n">
        <v>1026</v>
      </c>
      <c r="G1028" s="10" t="n">
        <v>307.8</v>
      </c>
      <c r="H1028" s="10" t="n">
        <f aca="false">AR1028</f>
        <v>73.1368046223301</v>
      </c>
      <c r="AP1028" s="10" t="n">
        <v>307.8</v>
      </c>
      <c r="AQ1028" s="0" t="n">
        <v>-2.92542035899076</v>
      </c>
      <c r="AR1028" s="10" t="n">
        <f aca="false">AQ1028+AV$13+AP1028*AV$14</f>
        <v>73.1368046223301</v>
      </c>
      <c r="AS1028" s="10"/>
    </row>
    <row r="1029" customFormat="false" ht="12.75" hidden="false" customHeight="true" outlineLevel="0" collapsed="false">
      <c r="A1029" s="0" t="n">
        <v>1027</v>
      </c>
      <c r="G1029" s="10" t="n">
        <v>308.1</v>
      </c>
      <c r="H1029" s="10" t="n">
        <f aca="false">AR1029</f>
        <v>77.4045613834056</v>
      </c>
      <c r="AP1029" s="10" t="n">
        <v>308.1</v>
      </c>
      <c r="AQ1029" s="0" t="n">
        <v>1.27512409534247</v>
      </c>
      <c r="AR1029" s="10" t="n">
        <f aca="false">AQ1029+AV$13+AP1029*AV$14</f>
        <v>77.4045613834056</v>
      </c>
      <c r="AS1029" s="10"/>
    </row>
    <row r="1030" customFormat="false" ht="12.75" hidden="false" customHeight="true" outlineLevel="0" collapsed="false">
      <c r="A1030" s="0" t="n">
        <v>1028</v>
      </c>
      <c r="G1030" s="10" t="n">
        <v>308.4</v>
      </c>
      <c r="H1030" s="10" t="n">
        <f aca="false">AR1030</f>
        <v>69.5029198000632</v>
      </c>
      <c r="AP1030" s="10" t="n">
        <v>308.4</v>
      </c>
      <c r="AQ1030" s="0" t="n">
        <v>-6.69372979474215</v>
      </c>
      <c r="AR1030" s="10" t="n">
        <f aca="false">AQ1030+AV$13+AP1030*AV$14</f>
        <v>69.5029198000632</v>
      </c>
      <c r="AS1030" s="10"/>
    </row>
    <row r="1031" customFormat="false" ht="12.75" hidden="false" customHeight="true" outlineLevel="0" collapsed="false">
      <c r="A1031" s="0" t="n">
        <v>1029</v>
      </c>
      <c r="G1031" s="10" t="n">
        <v>308.7</v>
      </c>
      <c r="H1031" s="10" t="n">
        <f aca="false">AR1031</f>
        <v>53.3734440570411</v>
      </c>
      <c r="AP1031" s="10" t="n">
        <v>308.7</v>
      </c>
      <c r="AQ1031" s="0" t="n">
        <v>-22.8904178445065</v>
      </c>
      <c r="AR1031" s="10" t="n">
        <f aca="false">AQ1031+AV$13+AP1031*AV$14</f>
        <v>53.3734440570411</v>
      </c>
      <c r="AS1031" s="10"/>
    </row>
    <row r="1032" customFormat="false" ht="12.75" hidden="false" customHeight="true" outlineLevel="0" collapsed="false">
      <c r="A1032" s="0" t="n">
        <v>1030</v>
      </c>
      <c r="G1032" s="10" t="n">
        <v>309</v>
      </c>
      <c r="H1032" s="10" t="n">
        <f aca="false">AR1032</f>
        <v>77.5090903231587</v>
      </c>
      <c r="AP1032" s="10" t="n">
        <v>309</v>
      </c>
      <c r="AQ1032" s="0" t="n">
        <v>1.17801611486886</v>
      </c>
      <c r="AR1032" s="10" t="n">
        <f aca="false">AQ1032+AV$13+AP1032*AV$14</f>
        <v>77.5090903231587</v>
      </c>
      <c r="AS1032" s="10"/>
    </row>
    <row r="1033" customFormat="false" ht="12.75" hidden="false" customHeight="true" outlineLevel="0" collapsed="false">
      <c r="A1033" s="0" t="n">
        <v>1031</v>
      </c>
      <c r="G1033" s="10" t="n">
        <v>309.3</v>
      </c>
      <c r="H1033" s="10" t="n">
        <f aca="false">AR1033</f>
        <v>65.6257021519337</v>
      </c>
      <c r="AP1033" s="10" t="n">
        <v>309.3</v>
      </c>
      <c r="AQ1033" s="0" t="n">
        <v>-10.7725843630983</v>
      </c>
      <c r="AR1033" s="10" t="n">
        <f aca="false">AQ1033+AV$13+AP1033*AV$14</f>
        <v>65.6257021519337</v>
      </c>
      <c r="AS1033" s="10"/>
    </row>
    <row r="1034" customFormat="false" ht="12.75" hidden="false" customHeight="true" outlineLevel="0" collapsed="false">
      <c r="A1034" s="0" t="n">
        <v>1032</v>
      </c>
      <c r="G1034" s="10" t="n">
        <v>309.6</v>
      </c>
      <c r="H1034" s="10" t="n">
        <f aca="false">AR1034</f>
        <v>85.1454362860551</v>
      </c>
      <c r="AP1034" s="10" t="n">
        <v>309.6</v>
      </c>
      <c r="AQ1034" s="0" t="n">
        <v>8.67993746428085</v>
      </c>
      <c r="AR1034" s="10" t="n">
        <f aca="false">AQ1034+AV$13+AP1034*AV$14</f>
        <v>85.1454362860551</v>
      </c>
      <c r="AS1034" s="10"/>
    </row>
    <row r="1035" customFormat="false" ht="12.75" hidden="false" customHeight="true" outlineLevel="0" collapsed="false">
      <c r="A1035" s="0" t="n">
        <v>1033</v>
      </c>
      <c r="G1035" s="10" t="n">
        <v>309.9</v>
      </c>
      <c r="H1035" s="10" t="n">
        <f aca="false">AR1035</f>
        <v>92.7200245891012</v>
      </c>
      <c r="AP1035" s="10" t="n">
        <v>309.9</v>
      </c>
      <c r="AQ1035" s="0" t="n">
        <v>16.1873134605848</v>
      </c>
      <c r="AR1035" s="10" t="n">
        <f aca="false">AQ1035+AV$13+AP1035*AV$14</f>
        <v>92.7200245891012</v>
      </c>
      <c r="AS1035" s="10"/>
    </row>
    <row r="1036" customFormat="false" ht="12.75" hidden="false" customHeight="true" outlineLevel="0" collapsed="false">
      <c r="A1036" s="0" t="n">
        <v>1034</v>
      </c>
      <c r="G1036" s="10" t="n">
        <v>310.2</v>
      </c>
      <c r="H1036" s="10" t="n">
        <f aca="false">AR1036</f>
        <v>74.3792473140641</v>
      </c>
      <c r="AP1036" s="10" t="n">
        <v>310.2</v>
      </c>
      <c r="AQ1036" s="0" t="n">
        <v>-2.22067612119464</v>
      </c>
      <c r="AR1036" s="10" t="n">
        <f aca="false">AQ1036+AV$13+AP1036*AV$14</f>
        <v>74.3792473140641</v>
      </c>
      <c r="AS1036" s="10"/>
    </row>
    <row r="1037" customFormat="false" ht="12.75" hidden="false" customHeight="true" outlineLevel="0" collapsed="false">
      <c r="A1037" s="0" t="n">
        <v>1035</v>
      </c>
      <c r="G1037" s="10" t="n">
        <v>310.5</v>
      </c>
      <c r="H1037" s="10" t="n">
        <f aca="false">AR1037</f>
        <v>78.9952279467054</v>
      </c>
      <c r="AP1037" s="10" t="n">
        <v>310.5</v>
      </c>
      <c r="AQ1037" s="0" t="n">
        <v>2.3280922047045</v>
      </c>
      <c r="AR1037" s="10" t="n">
        <f aca="false">AQ1037+AV$13+AP1037*AV$14</f>
        <v>78.9952279467054</v>
      </c>
      <c r="AS1037" s="10"/>
    </row>
    <row r="1038" customFormat="false" ht="12.75" hidden="false" customHeight="true" outlineLevel="0" collapsed="false">
      <c r="A1038" s="0" t="n">
        <v>1036</v>
      </c>
      <c r="G1038" s="10" t="n">
        <v>310.8</v>
      </c>
      <c r="H1038" s="10" t="n">
        <f aca="false">AR1038</f>
        <v>75.7635099035423</v>
      </c>
      <c r="AP1038" s="10" t="n">
        <v>310.8</v>
      </c>
      <c r="AQ1038" s="0" t="n">
        <v>-0.970838145200904</v>
      </c>
      <c r="AR1038" s="10" t="n">
        <f aca="false">AQ1038+AV$13+AP1038*AV$14</f>
        <v>75.7635099035423</v>
      </c>
      <c r="AS1038" s="10"/>
    </row>
    <row r="1039" customFormat="false" ht="12.75" hidden="false" customHeight="true" outlineLevel="0" collapsed="false">
      <c r="A1039" s="0" t="n">
        <v>1037</v>
      </c>
      <c r="G1039" s="10" t="n">
        <v>311.1</v>
      </c>
      <c r="H1039" s="10" t="n">
        <f aca="false">AR1039</f>
        <v>73.5209600607732</v>
      </c>
      <c r="AP1039" s="10" t="n">
        <v>311.1</v>
      </c>
      <c r="AQ1039" s="0" t="n">
        <v>-3.28060029471222</v>
      </c>
      <c r="AR1039" s="10" t="n">
        <f aca="false">AQ1039+AV$13+AP1039*AV$14</f>
        <v>73.5209600607732</v>
      </c>
      <c r="AS1039" s="10"/>
    </row>
    <row r="1040" customFormat="false" ht="12.75" hidden="false" customHeight="true" outlineLevel="0" collapsed="false">
      <c r="A1040" s="0" t="n">
        <v>1038</v>
      </c>
      <c r="G1040" s="10" t="n">
        <v>311.4</v>
      </c>
      <c r="H1040" s="10" t="n">
        <f aca="false">AR1040</f>
        <v>75.2843039735384</v>
      </c>
      <c r="AP1040" s="10" t="n">
        <v>311.4</v>
      </c>
      <c r="AQ1040" s="0" t="n">
        <v>-1.58446868868918</v>
      </c>
      <c r="AR1040" s="10" t="n">
        <f aca="false">AQ1040+AV$13+AP1040*AV$14</f>
        <v>75.2843039735384</v>
      </c>
      <c r="AS1040" s="10"/>
    </row>
    <row r="1041" customFormat="false" ht="12.75" hidden="false" customHeight="true" outlineLevel="0" collapsed="false">
      <c r="A1041" s="0" t="n">
        <v>1039</v>
      </c>
      <c r="G1041" s="10" t="n">
        <v>311.7</v>
      </c>
      <c r="H1041" s="10" t="n">
        <f aca="false">AR1041</f>
        <v>85.9878108354673</v>
      </c>
      <c r="AP1041" s="10" t="n">
        <v>311.7</v>
      </c>
      <c r="AQ1041" s="0" t="n">
        <v>9.05182586649745</v>
      </c>
      <c r="AR1041" s="10" t="n">
        <f aca="false">AQ1041+AV$13+AP1041*AV$14</f>
        <v>85.9878108354673</v>
      </c>
      <c r="AS1041" s="10"/>
    </row>
    <row r="1042" customFormat="false" ht="12.75" hidden="false" customHeight="true" outlineLevel="0" collapsed="false">
      <c r="A1042" s="0" t="n">
        <v>1040</v>
      </c>
      <c r="G1042" s="10" t="n">
        <v>312</v>
      </c>
      <c r="H1042" s="10" t="n">
        <f aca="false">AR1042</f>
        <v>79.0994583730685</v>
      </c>
      <c r="AP1042" s="10" t="n">
        <v>312</v>
      </c>
      <c r="AQ1042" s="0" t="n">
        <v>2.09626109735642</v>
      </c>
      <c r="AR1042" s="10" t="n">
        <f aca="false">AQ1042+AV$13+AP1042*AV$14</f>
        <v>79.0994583730685</v>
      </c>
      <c r="AS1042" s="10"/>
    </row>
    <row r="1043" customFormat="false" ht="12.75" hidden="false" customHeight="true" outlineLevel="0" collapsed="false">
      <c r="A1043" s="0" t="n">
        <v>1041</v>
      </c>
      <c r="G1043" s="10" t="n">
        <v>312.3</v>
      </c>
      <c r="H1043" s="10" t="n">
        <f aca="false">AR1043</f>
        <v>87.4145750369358</v>
      </c>
      <c r="AP1043" s="10" t="n">
        <v>312.3</v>
      </c>
      <c r="AQ1043" s="0" t="n">
        <v>10.3441654544815</v>
      </c>
      <c r="AR1043" s="10" t="n">
        <f aca="false">AQ1043+AV$13+AP1043*AV$14</f>
        <v>87.4145750369358</v>
      </c>
      <c r="AS1043" s="10"/>
    </row>
    <row r="1044" customFormat="false" ht="12.75" hidden="false" customHeight="true" outlineLevel="0" collapsed="false">
      <c r="A1044" s="0" t="n">
        <v>1042</v>
      </c>
      <c r="G1044" s="10" t="n">
        <v>312.6</v>
      </c>
      <c r="H1044" s="10" t="n">
        <f aca="false">AR1044</f>
        <v>78.0949675951844</v>
      </c>
      <c r="AP1044" s="10" t="n">
        <v>312.6</v>
      </c>
      <c r="AQ1044" s="0" t="n">
        <v>0.957345705987866</v>
      </c>
      <c r="AR1044" s="10" t="n">
        <f aca="false">AQ1044+AV$13+AP1044*AV$14</f>
        <v>78.0949675951844</v>
      </c>
      <c r="AS1044" s="10"/>
    </row>
    <row r="1045" customFormat="false" ht="12.75" hidden="false" customHeight="true" outlineLevel="0" collapsed="false">
      <c r="A1045" s="0" t="n">
        <v>1043</v>
      </c>
      <c r="G1045" s="10" t="n">
        <v>312.9</v>
      </c>
      <c r="H1045" s="10" t="n">
        <f aca="false">AR1045</f>
        <v>90.3256642560229</v>
      </c>
      <c r="AP1045" s="10" t="n">
        <v>312.9</v>
      </c>
      <c r="AQ1045" s="0" t="n">
        <v>13.1208300600842</v>
      </c>
      <c r="AR1045" s="10" t="n">
        <f aca="false">AQ1045+AV$13+AP1045*AV$14</f>
        <v>90.3256642560229</v>
      </c>
      <c r="AS1045" s="10"/>
    </row>
    <row r="1046" customFormat="false" ht="12.75" hidden="false" customHeight="true" outlineLevel="0" collapsed="false">
      <c r="A1046" s="0" t="n">
        <v>1044</v>
      </c>
      <c r="G1046" s="10" t="n">
        <v>313.2</v>
      </c>
      <c r="H1046" s="10" t="n">
        <f aca="false">AR1046</f>
        <v>75.0227888431248</v>
      </c>
      <c r="AP1046" s="10" t="n">
        <v>313.2</v>
      </c>
      <c r="AQ1046" s="0" t="n">
        <v>-2.24925765955616</v>
      </c>
      <c r="AR1046" s="10" t="n">
        <f aca="false">AQ1046+AV$13+AP1046*AV$14</f>
        <v>75.0227888431248</v>
      </c>
      <c r="AS1046" s="10"/>
    </row>
    <row r="1047" customFormat="false" ht="12.75" hidden="false" customHeight="true" outlineLevel="0" collapsed="false">
      <c r="A1047" s="0" t="n">
        <v>1045</v>
      </c>
      <c r="G1047" s="10" t="n">
        <v>313.5</v>
      </c>
      <c r="H1047" s="10" t="n">
        <f aca="false">AR1047</f>
        <v>93.746421213761</v>
      </c>
      <c r="AP1047" s="10" t="n">
        <v>313.5</v>
      </c>
      <c r="AQ1047" s="0" t="n">
        <v>16.4071624043378</v>
      </c>
      <c r="AR1047" s="10" t="n">
        <f aca="false">AQ1047+AV$13+AP1047*AV$14</f>
        <v>93.746421213761</v>
      </c>
      <c r="AS1047" s="10"/>
    </row>
    <row r="1048" customFormat="false" ht="12.75" hidden="false" customHeight="true" outlineLevel="0" collapsed="false">
      <c r="A1048" s="0" t="n">
        <v>1046</v>
      </c>
      <c r="G1048" s="10" t="n">
        <v>313.8</v>
      </c>
      <c r="H1048" s="10" t="n">
        <f aca="false">AR1048</f>
        <v>85.4605957863066</v>
      </c>
      <c r="AP1048" s="10" t="n">
        <v>313.8</v>
      </c>
      <c r="AQ1048" s="0" t="n">
        <v>8.05412467014118</v>
      </c>
      <c r="AR1048" s="10" t="n">
        <f aca="false">AQ1048+AV$13+AP1048*AV$14</f>
        <v>85.4605957863066</v>
      </c>
      <c r="AS1048" s="10"/>
    </row>
    <row r="1049" customFormat="false" ht="12.75" hidden="false" customHeight="true" outlineLevel="0" collapsed="false">
      <c r="A1049" s="0" t="n">
        <v>1047</v>
      </c>
      <c r="G1049" s="10" t="n">
        <v>314.1</v>
      </c>
      <c r="H1049" s="10" t="n">
        <f aca="false">AR1049</f>
        <v>74.716509312246</v>
      </c>
      <c r="AP1049" s="10" t="n">
        <v>314.1</v>
      </c>
      <c r="AQ1049" s="0" t="n">
        <v>-2.75717411066167</v>
      </c>
      <c r="AR1049" s="10" t="n">
        <f aca="false">AQ1049+AV$13+AP1049*AV$14</f>
        <v>74.716509312246</v>
      </c>
      <c r="AS1049" s="10"/>
    </row>
    <row r="1050" customFormat="false" ht="12.75" hidden="false" customHeight="true" outlineLevel="0" collapsed="false">
      <c r="A1050" s="0" t="n">
        <v>1048</v>
      </c>
      <c r="G1050" s="10" t="n">
        <v>314.4</v>
      </c>
      <c r="H1050" s="10" t="n">
        <f aca="false">AR1050</f>
        <v>80.772738399873</v>
      </c>
      <c r="AP1050" s="10" t="n">
        <v>314.4</v>
      </c>
      <c r="AQ1050" s="0" t="n">
        <v>3.23184267022312</v>
      </c>
      <c r="AR1050" s="10" t="n">
        <f aca="false">AQ1050+AV$13+AP1050*AV$14</f>
        <v>80.772738399873</v>
      </c>
      <c r="AS1050" s="10"/>
    </row>
    <row r="1051" customFormat="false" ht="12.75" hidden="false" customHeight="true" outlineLevel="0" collapsed="false">
      <c r="A1051" s="0" t="n">
        <v>1049</v>
      </c>
      <c r="G1051" s="10" t="n">
        <v>314.7</v>
      </c>
      <c r="H1051" s="10" t="n">
        <f aca="false">AR1051</f>
        <v>66.6811258865685</v>
      </c>
      <c r="AP1051" s="10" t="n">
        <v>314.7</v>
      </c>
      <c r="AQ1051" s="0" t="n">
        <v>-10.9269821498236</v>
      </c>
      <c r="AR1051" s="10" t="n">
        <f aca="false">AQ1051+AV$13+AP1051*AV$14</f>
        <v>66.6811258865685</v>
      </c>
      <c r="AS1051" s="10"/>
    </row>
    <row r="1052" customFormat="false" ht="12.75" hidden="false" customHeight="true" outlineLevel="0" collapsed="false">
      <c r="A1052" s="0" t="n">
        <v>1050</v>
      </c>
      <c r="G1052" s="10" t="n">
        <v>315</v>
      </c>
      <c r="H1052" s="10" t="n">
        <f aca="false">AR1052</f>
        <v>71.099061025576</v>
      </c>
      <c r="AP1052" s="10" t="n">
        <v>315</v>
      </c>
      <c r="AQ1052" s="0" t="n">
        <v>-6.5762593175583</v>
      </c>
      <c r="AR1052" s="10" t="n">
        <f aca="false">AQ1052+AV$13+AP1052*AV$14</f>
        <v>71.099061025576</v>
      </c>
      <c r="AS1052" s="10"/>
    </row>
    <row r="1053" customFormat="false" ht="12.75" hidden="false" customHeight="true" outlineLevel="0" collapsed="false">
      <c r="A1053" s="0" t="n">
        <v>1051</v>
      </c>
      <c r="G1053" s="10" t="n">
        <v>315.3</v>
      </c>
      <c r="H1053" s="10" t="n">
        <f aca="false">AR1053</f>
        <v>77.4652698865634</v>
      </c>
      <c r="AP1053" s="10" t="n">
        <v>315.3</v>
      </c>
      <c r="AQ1053" s="0" t="n">
        <v>-0.277262763313181</v>
      </c>
      <c r="AR1053" s="10" t="n">
        <f aca="false">AQ1053+AV$13+AP1053*AV$14</f>
        <v>77.4652698865634</v>
      </c>
      <c r="AS1053" s="10"/>
    </row>
    <row r="1054" customFormat="false" ht="12.75" hidden="false" customHeight="true" outlineLevel="0" collapsed="false">
      <c r="A1054" s="0" t="n">
        <v>1052</v>
      </c>
      <c r="G1054" s="10" t="n">
        <v>315.6</v>
      </c>
      <c r="H1054" s="10" t="n">
        <f aca="false">AR1054</f>
        <v>75.3851428038631</v>
      </c>
      <c r="AP1054" s="10" t="n">
        <v>315.6</v>
      </c>
      <c r="AQ1054" s="0" t="n">
        <v>-2.42460215275571</v>
      </c>
      <c r="AR1054" s="10" t="n">
        <f aca="false">AQ1054+AV$13+AP1054*AV$14</f>
        <v>75.3851428038631</v>
      </c>
      <c r="AS1054" s="10"/>
    </row>
    <row r="1055" customFormat="false" ht="12.75" hidden="false" customHeight="true" outlineLevel="0" collapsed="false">
      <c r="A1055" s="0" t="n">
        <v>1053</v>
      </c>
      <c r="G1055" s="10" t="n">
        <v>315.9</v>
      </c>
      <c r="H1055" s="10" t="n">
        <f aca="false">AR1055</f>
        <v>95.8460983848334</v>
      </c>
      <c r="AP1055" s="10" t="n">
        <v>315.9</v>
      </c>
      <c r="AQ1055" s="0" t="n">
        <v>17.9691411214724</v>
      </c>
      <c r="AR1055" s="10" t="n">
        <f aca="false">AQ1055+AV$13+AP1055*AV$14</f>
        <v>95.8460983848334</v>
      </c>
      <c r="AS1055" s="10"/>
    </row>
    <row r="1056" customFormat="false" ht="12.75" hidden="false" customHeight="true" outlineLevel="0" collapsed="false">
      <c r="A1056" s="0" t="n">
        <v>1054</v>
      </c>
      <c r="G1056" s="10" t="n">
        <v>316.2</v>
      </c>
      <c r="H1056" s="10" t="n">
        <f aca="false">AR1056</f>
        <v>84.7422509775086</v>
      </c>
      <c r="AP1056" s="10" t="n">
        <v>316.2</v>
      </c>
      <c r="AQ1056" s="0" t="n">
        <v>6.79808140740541</v>
      </c>
      <c r="AR1056" s="10" t="n">
        <f aca="false">AQ1056+AV$13+AP1056*AV$14</f>
        <v>84.7422509775086</v>
      </c>
      <c r="AS1056" s="10"/>
    </row>
    <row r="1057" customFormat="false" ht="12.75" hidden="false" customHeight="true" outlineLevel="0" collapsed="false">
      <c r="A1057" s="0" t="n">
        <v>1055</v>
      </c>
      <c r="G1057" s="10" t="n">
        <v>316.5</v>
      </c>
      <c r="H1057" s="10" t="n">
        <f aca="false">AR1057</f>
        <v>64.0932921411311</v>
      </c>
      <c r="AP1057" s="10" t="n">
        <v>316.5</v>
      </c>
      <c r="AQ1057" s="0" t="n">
        <v>-13.9180897357143</v>
      </c>
      <c r="AR1057" s="10" t="n">
        <f aca="false">AQ1057+AV$13+AP1057*AV$14</f>
        <v>64.0932921411311</v>
      </c>
      <c r="AS1057" s="10"/>
    </row>
    <row r="1058" customFormat="false" ht="12.75" hidden="false" customHeight="true" outlineLevel="0" collapsed="false">
      <c r="A1058" s="0" t="n">
        <v>1056</v>
      </c>
      <c r="G1058" s="10" t="n">
        <v>316.8</v>
      </c>
      <c r="H1058" s="10" t="n">
        <f aca="false">AR1058</f>
        <v>80.4284330096892</v>
      </c>
      <c r="AP1058" s="10" t="n">
        <v>316.8</v>
      </c>
      <c r="AQ1058" s="0" t="n">
        <v>2.34983882610154</v>
      </c>
      <c r="AR1058" s="10" t="n">
        <f aca="false">AQ1058+AV$13+AP1058*AV$14</f>
        <v>80.4284330096892</v>
      </c>
      <c r="AS1058" s="10"/>
    </row>
    <row r="1059" customFormat="false" ht="12.75" hidden="false" customHeight="true" outlineLevel="0" collapsed="false">
      <c r="A1059" s="0" t="n">
        <v>1057</v>
      </c>
      <c r="G1059" s="10" t="n">
        <v>317.1</v>
      </c>
      <c r="H1059" s="10" t="n">
        <f aca="false">AR1059</f>
        <v>69.6088515193855</v>
      </c>
      <c r="AP1059" s="10" t="n">
        <v>317.1</v>
      </c>
      <c r="AQ1059" s="0" t="n">
        <v>-8.53695497094435</v>
      </c>
      <c r="AR1059" s="10" t="n">
        <f aca="false">AQ1059+AV$13+AP1059*AV$14</f>
        <v>69.6088515193855</v>
      </c>
      <c r="AS1059" s="10"/>
    </row>
    <row r="1060" customFormat="false" ht="12.75" hidden="false" customHeight="true" outlineLevel="0" collapsed="false">
      <c r="A1060" s="0" t="n">
        <v>1058</v>
      </c>
      <c r="G1060" s="10" t="n">
        <v>317.4</v>
      </c>
      <c r="H1060" s="10" t="n">
        <f aca="false">AR1060</f>
        <v>76.6427802141642</v>
      </c>
      <c r="AP1060" s="10" t="n">
        <v>317.4</v>
      </c>
      <c r="AQ1060" s="0" t="n">
        <v>-1.57023858290793</v>
      </c>
      <c r="AR1060" s="10" t="n">
        <f aca="false">AQ1060+AV$13+AP1060*AV$14</f>
        <v>76.6427802141642</v>
      </c>
      <c r="AS1060" s="10"/>
    </row>
    <row r="1061" customFormat="false" ht="12.75" hidden="false" customHeight="true" outlineLevel="0" collapsed="false">
      <c r="A1061" s="0" t="n">
        <v>1059</v>
      </c>
      <c r="G1061" s="10" t="n">
        <v>317.7</v>
      </c>
      <c r="H1061" s="10" t="n">
        <f aca="false">AR1061</f>
        <v>92.4471083988041</v>
      </c>
      <c r="AP1061" s="10" t="n">
        <v>317.7</v>
      </c>
      <c r="AQ1061" s="0" t="n">
        <v>14.1668772949897</v>
      </c>
      <c r="AR1061" s="10" t="n">
        <f aca="false">AQ1061+AV$13+AP1061*AV$14</f>
        <v>92.4471083988041</v>
      </c>
      <c r="AS1061" s="10"/>
    </row>
    <row r="1062" customFormat="false" ht="12.75" hidden="false" customHeight="true" outlineLevel="0" collapsed="false">
      <c r="A1062" s="0" t="n">
        <v>1060</v>
      </c>
      <c r="G1062" s="10" t="n">
        <v>318</v>
      </c>
      <c r="H1062" s="10" t="n">
        <f aca="false">AR1062</f>
        <v>91.7943770345489</v>
      </c>
      <c r="AP1062" s="10" t="n">
        <v>318</v>
      </c>
      <c r="AQ1062" s="0" t="n">
        <v>13.4469336239924</v>
      </c>
      <c r="AR1062" s="10" t="n">
        <f aca="false">AQ1062+AV$13+AP1062*AV$14</f>
        <v>91.7943770345489</v>
      </c>
      <c r="AS1062" s="10"/>
    </row>
    <row r="1063" customFormat="false" ht="12.75" hidden="false" customHeight="true" outlineLevel="0" collapsed="false">
      <c r="A1063" s="0" t="n">
        <v>1061</v>
      </c>
      <c r="G1063" s="10" t="n">
        <v>318.3</v>
      </c>
      <c r="H1063" s="10" t="n">
        <f aca="false">AR1063</f>
        <v>78.909584672063</v>
      </c>
      <c r="AP1063" s="10" t="n">
        <v>318.3</v>
      </c>
      <c r="AQ1063" s="0" t="n">
        <v>0.494928954764165</v>
      </c>
      <c r="AR1063" s="10" t="n">
        <f aca="false">AQ1063+AV$13+AP1063*AV$14</f>
        <v>78.909584672063</v>
      </c>
      <c r="AS1063" s="10"/>
    </row>
    <row r="1064" customFormat="false" ht="12.75" hidden="false" customHeight="true" outlineLevel="0" collapsed="false">
      <c r="A1064" s="0" t="n">
        <v>1062</v>
      </c>
      <c r="G1064" s="10" t="n">
        <v>318.6</v>
      </c>
      <c r="H1064" s="10" t="n">
        <f aca="false">AR1064</f>
        <v>97.9864181226807</v>
      </c>
      <c r="AP1064" s="10" t="n">
        <v>318.6</v>
      </c>
      <c r="AQ1064" s="0" t="n">
        <v>19.5045500986397</v>
      </c>
      <c r="AR1064" s="10" t="n">
        <f aca="false">AQ1064+AV$13+AP1064*AV$14</f>
        <v>97.9864181226807</v>
      </c>
      <c r="AS1064" s="10"/>
    </row>
    <row r="1065" customFormat="false" ht="12.75" hidden="false" customHeight="true" outlineLevel="0" collapsed="false">
      <c r="A1065" s="0" t="n">
        <v>1063</v>
      </c>
      <c r="G1065" s="10" t="n">
        <v>318.9</v>
      </c>
      <c r="H1065" s="10" t="n">
        <f aca="false">AR1065</f>
        <v>76.3852421015552</v>
      </c>
      <c r="AP1065" s="10" t="n">
        <v>318.9</v>
      </c>
      <c r="AQ1065" s="0" t="n">
        <v>-2.163838229228</v>
      </c>
      <c r="AR1065" s="10" t="n">
        <f aca="false">AQ1065+AV$13+AP1065*AV$14</f>
        <v>76.3852421015552</v>
      </c>
      <c r="AS1065" s="10"/>
    </row>
    <row r="1066" customFormat="false" ht="12.75" hidden="false" customHeight="true" outlineLevel="0" collapsed="false">
      <c r="A1066" s="0" t="n">
        <v>1064</v>
      </c>
      <c r="G1066" s="10" t="n">
        <v>319.2</v>
      </c>
      <c r="H1066" s="10" t="n">
        <f aca="false">AR1066</f>
        <v>88.4164805230276</v>
      </c>
      <c r="AP1066" s="10" t="n">
        <v>319.2</v>
      </c>
      <c r="AQ1066" s="0" t="n">
        <v>9.80018788550214</v>
      </c>
      <c r="AR1066" s="10" t="n">
        <f aca="false">AQ1066+AV$13+AP1066*AV$14</f>
        <v>88.4164805230276</v>
      </c>
      <c r="AS1066" s="10"/>
    </row>
    <row r="1067" customFormat="false" ht="12.75" hidden="false" customHeight="true" outlineLevel="0" collapsed="false">
      <c r="A1067" s="0" t="n">
        <v>1065</v>
      </c>
      <c r="G1067" s="10" t="n">
        <v>319.5</v>
      </c>
      <c r="H1067" s="10" t="n">
        <f aca="false">AR1067</f>
        <v>92.4832836283702</v>
      </c>
      <c r="AP1067" s="10" t="n">
        <v>319.5</v>
      </c>
      <c r="AQ1067" s="0" t="n">
        <v>13.7997786841025</v>
      </c>
      <c r="AR1067" s="10" t="n">
        <f aca="false">AQ1067+AV$13+AP1067*AV$14</f>
        <v>92.4832836283702</v>
      </c>
      <c r="AS1067" s="10"/>
    </row>
    <row r="1068" customFormat="false" ht="12.75" hidden="false" customHeight="true" outlineLevel="0" collapsed="false">
      <c r="A1068" s="0" t="n">
        <v>1066</v>
      </c>
      <c r="G1068" s="10" t="n">
        <v>319.8</v>
      </c>
      <c r="H1068" s="10" t="n">
        <f aca="false">AR1068</f>
        <v>72.3034154635563</v>
      </c>
      <c r="AP1068" s="10" t="n">
        <v>319.8</v>
      </c>
      <c r="AQ1068" s="0" t="n">
        <v>-6.44730178745363</v>
      </c>
      <c r="AR1068" s="10" t="n">
        <f aca="false">AQ1068+AV$13+AP1068*AV$14</f>
        <v>72.3034154635563</v>
      </c>
      <c r="AS1068" s="10"/>
    </row>
    <row r="1069" customFormat="false" ht="12.75" hidden="false" customHeight="true" outlineLevel="0" collapsed="false">
      <c r="A1069" s="0" t="n">
        <v>1067</v>
      </c>
      <c r="G1069" s="10" t="n">
        <v>320.1</v>
      </c>
      <c r="H1069" s="10" t="n">
        <f aca="false">AR1069</f>
        <v>73.4592379239041</v>
      </c>
      <c r="AP1069" s="10" t="n">
        <v>320.1</v>
      </c>
      <c r="AQ1069" s="0" t="n">
        <v>-5.35869163384801</v>
      </c>
      <c r="AR1069" s="10" t="n">
        <f aca="false">AQ1069+AV$13+AP1069*AV$14</f>
        <v>73.4592379239041</v>
      </c>
      <c r="AS1069" s="10"/>
    </row>
    <row r="1070" customFormat="false" ht="12.75" hidden="false" customHeight="true" outlineLevel="0" collapsed="false">
      <c r="A1070" s="0" t="n">
        <v>1068</v>
      </c>
      <c r="G1070" s="10" t="n">
        <v>320.4</v>
      </c>
      <c r="H1070" s="10" t="n">
        <f aca="false">AR1070</f>
        <v>73.0296978780264</v>
      </c>
      <c r="AP1070" s="10" t="n">
        <v>320.4</v>
      </c>
      <c r="AQ1070" s="0" t="n">
        <v>-5.855443986468</v>
      </c>
      <c r="AR1070" s="10" t="n">
        <f aca="false">AQ1070+AV$13+AP1070*AV$14</f>
        <v>73.0296978780264</v>
      </c>
      <c r="AS1070" s="10"/>
    </row>
    <row r="1071" customFormat="false" ht="12.75" hidden="false" customHeight="true" outlineLevel="0" collapsed="false">
      <c r="A1071" s="0" t="n">
        <v>1069</v>
      </c>
      <c r="G1071" s="10" t="n">
        <v>320.7</v>
      </c>
      <c r="H1071" s="10" t="n">
        <f aca="false">AR1071</f>
        <v>83.639551758373</v>
      </c>
      <c r="AP1071" s="10" t="n">
        <v>320.7</v>
      </c>
      <c r="AQ1071" s="0" t="n">
        <v>4.68719758713637</v>
      </c>
      <c r="AR1071" s="10" t="n">
        <f aca="false">AQ1071+AV$13+AP1071*AV$14</f>
        <v>83.639551758373</v>
      </c>
      <c r="AS1071" s="10"/>
    </row>
    <row r="1072" customFormat="false" ht="12.75" hidden="false" customHeight="true" outlineLevel="0" collapsed="false">
      <c r="A1072" s="0" t="n">
        <v>1070</v>
      </c>
      <c r="G1072" s="10" t="n">
        <v>321</v>
      </c>
      <c r="H1072" s="10" t="n">
        <f aca="false">AR1072</f>
        <v>78.0503552953385</v>
      </c>
      <c r="AP1072" s="10" t="n">
        <v>321</v>
      </c>
      <c r="AQ1072" s="0" t="n">
        <v>-0.96921118264029</v>
      </c>
      <c r="AR1072" s="10" t="n">
        <f aca="false">AQ1072+AV$13+AP1072*AV$14</f>
        <v>78.0503552953385</v>
      </c>
      <c r="AS1072" s="10"/>
    </row>
    <row r="1073" customFormat="false" ht="12.75" hidden="false" customHeight="true" outlineLevel="0" collapsed="false">
      <c r="A1073" s="0" t="n">
        <v>1071</v>
      </c>
      <c r="G1073" s="10" t="n">
        <v>321.3</v>
      </c>
      <c r="H1073" s="10" t="n">
        <f aca="false">AR1073</f>
        <v>73.6323644579997</v>
      </c>
      <c r="AP1073" s="10" t="n">
        <v>321.3</v>
      </c>
      <c r="AQ1073" s="0" t="n">
        <v>-5.45441432672136</v>
      </c>
      <c r="AR1073" s="10" t="n">
        <f aca="false">AQ1073+AV$13+AP1073*AV$14</f>
        <v>73.6323644579997</v>
      </c>
      <c r="AS1073" s="10"/>
    </row>
    <row r="1074" customFormat="false" ht="12.75" hidden="false" customHeight="true" outlineLevel="0" collapsed="false">
      <c r="A1074" s="0" t="n">
        <v>1072</v>
      </c>
      <c r="G1074" s="10" t="n">
        <v>321.6</v>
      </c>
      <c r="H1074" s="10" t="n">
        <f aca="false">AR1074</f>
        <v>102.487124471923</v>
      </c>
      <c r="AP1074" s="10" t="n">
        <v>321.6</v>
      </c>
      <c r="AQ1074" s="0" t="n">
        <v>23.3331333804596</v>
      </c>
      <c r="AR1074" s="10" t="n">
        <f aca="false">AQ1074+AV$13+AP1074*AV$14</f>
        <v>102.487124471923</v>
      </c>
      <c r="AS1074" s="10"/>
    </row>
    <row r="1075" customFormat="false" ht="12.75" hidden="false" customHeight="true" outlineLevel="0" collapsed="false">
      <c r="A1075" s="0" t="n">
        <v>1073</v>
      </c>
      <c r="G1075" s="10" t="n">
        <v>321.9</v>
      </c>
      <c r="H1075" s="10" t="n">
        <f aca="false">AR1075</f>
        <v>75.2122555039057</v>
      </c>
      <c r="AP1075" s="10" t="n">
        <v>321.9</v>
      </c>
      <c r="AQ1075" s="0" t="n">
        <v>-4.00894789429978</v>
      </c>
      <c r="AR1075" s="10" t="n">
        <f aca="false">AQ1075+AV$13+AP1075*AV$14</f>
        <v>75.2122555039057</v>
      </c>
      <c r="AS1075" s="10"/>
    </row>
    <row r="1076" customFormat="false" ht="12.75" hidden="false" customHeight="true" outlineLevel="0" collapsed="false">
      <c r="A1076" s="0" t="n">
        <v>1074</v>
      </c>
      <c r="G1076" s="10" t="n">
        <v>322.2</v>
      </c>
      <c r="H1076" s="10" t="n">
        <f aca="false">AR1076</f>
        <v>76.0458300684575</v>
      </c>
      <c r="AP1076" s="10" t="n">
        <v>322.2</v>
      </c>
      <c r="AQ1076" s="0" t="n">
        <v>-3.24258563649023</v>
      </c>
      <c r="AR1076" s="10" t="n">
        <f aca="false">AQ1076+AV$13+AP1076*AV$14</f>
        <v>76.0458300684575</v>
      </c>
      <c r="AS1076" s="10"/>
    </row>
    <row r="1077" customFormat="false" ht="12.75" hidden="false" customHeight="true" outlineLevel="0" collapsed="false">
      <c r="A1077" s="0" t="n">
        <v>1075</v>
      </c>
      <c r="G1077" s="10" t="n">
        <v>322.5</v>
      </c>
      <c r="H1077" s="10" t="n">
        <f aca="false">AR1077</f>
        <v>65.6967595711698</v>
      </c>
      <c r="AP1077" s="10" t="n">
        <v>322.5</v>
      </c>
      <c r="AQ1077" s="0" t="n">
        <v>-13.6588684405202</v>
      </c>
      <c r="AR1077" s="10" t="n">
        <f aca="false">AQ1077+AV$13+AP1077*AV$14</f>
        <v>65.6967595711698</v>
      </c>
      <c r="AS1077" s="10"/>
    </row>
    <row r="1078" customFormat="false" ht="12.75" hidden="false" customHeight="true" outlineLevel="0" collapsed="false">
      <c r="A1078" s="0" t="n">
        <v>1076</v>
      </c>
      <c r="G1078" s="10" t="n">
        <v>322.8</v>
      </c>
      <c r="H1078" s="10" t="n">
        <f aca="false">AR1078</f>
        <v>72.4980916505134</v>
      </c>
      <c r="AP1078" s="10" t="n">
        <v>322.8</v>
      </c>
      <c r="AQ1078" s="0" t="n">
        <v>-6.92474866791881</v>
      </c>
      <c r="AR1078" s="10" t="n">
        <f aca="false">AQ1078+AV$13+AP1078*AV$14</f>
        <v>72.4980916505134</v>
      </c>
      <c r="AS1078" s="10"/>
    </row>
    <row r="1079" customFormat="false" ht="12.75" hidden="false" customHeight="true" outlineLevel="0" collapsed="false">
      <c r="A1079" s="0" t="n">
        <v>1077</v>
      </c>
      <c r="G1079" s="10" t="n">
        <v>323.1</v>
      </c>
      <c r="H1079" s="10" t="n">
        <f aca="false">AR1079</f>
        <v>68.5513862370419</v>
      </c>
      <c r="AP1079" s="10" t="n">
        <v>323.1</v>
      </c>
      <c r="AQ1079" s="0" t="n">
        <v>-10.9386663881325</v>
      </c>
      <c r="AR1079" s="10" t="n">
        <f aca="false">AQ1079+AV$13+AP1079*AV$14</f>
        <v>68.5513862370419</v>
      </c>
      <c r="AS1079" s="10"/>
    </row>
    <row r="1080" customFormat="false" ht="12.75" hidden="false" customHeight="true" outlineLevel="0" collapsed="false">
      <c r="A1080" s="0" t="n">
        <v>1078</v>
      </c>
      <c r="G1080" s="10" t="n">
        <v>323.4</v>
      </c>
      <c r="H1080" s="10" t="n">
        <f aca="false">AR1080</f>
        <v>86.165055198383</v>
      </c>
      <c r="AP1080" s="10" t="n">
        <v>323.4</v>
      </c>
      <c r="AQ1080" s="0" t="n">
        <v>6.60779026646632</v>
      </c>
      <c r="AR1080" s="10" t="n">
        <f aca="false">AQ1080+AV$13+AP1080*AV$14</f>
        <v>86.165055198383</v>
      </c>
      <c r="AS1080" s="10"/>
    </row>
    <row r="1081" customFormat="false" ht="12.75" hidden="false" customHeight="true" outlineLevel="0" collapsed="false">
      <c r="A1081" s="0" t="n">
        <v>1079</v>
      </c>
      <c r="G1081" s="10" t="n">
        <v>323.7</v>
      </c>
      <c r="H1081" s="10" t="n">
        <f aca="false">AR1081</f>
        <v>101.530954181152</v>
      </c>
      <c r="AP1081" s="10" t="n">
        <v>323.7</v>
      </c>
      <c r="AQ1081" s="0" t="n">
        <v>21.9064769424927</v>
      </c>
      <c r="AR1081" s="10" t="n">
        <f aca="false">AQ1081+AV$13+AP1081*AV$14</f>
        <v>101.530954181152</v>
      </c>
      <c r="AS1081" s="10"/>
    </row>
    <row r="1082" customFormat="false" ht="12.75" hidden="false" customHeight="true" outlineLevel="0" collapsed="false">
      <c r="A1082" s="0" t="n">
        <v>1080</v>
      </c>
      <c r="G1082" s="10" t="n">
        <v>324</v>
      </c>
      <c r="H1082" s="10" t="n">
        <f aca="false">AR1082</f>
        <v>92.0015438438437</v>
      </c>
      <c r="AP1082" s="10" t="n">
        <v>324</v>
      </c>
      <c r="AQ1082" s="0" t="n">
        <v>12.3098542984426</v>
      </c>
      <c r="AR1082" s="10" t="n">
        <f aca="false">AQ1082+AV$13+AP1082*AV$14</f>
        <v>92.0015438438437</v>
      </c>
      <c r="AS1082" s="10"/>
    </row>
    <row r="1083" customFormat="false" ht="12.75" hidden="false" customHeight="true" outlineLevel="0" collapsed="false">
      <c r="A1083" s="0" t="n">
        <v>1081</v>
      </c>
      <c r="G1083" s="10" t="n">
        <v>324.3</v>
      </c>
      <c r="H1083" s="10" t="n">
        <f aca="false">AR1083</f>
        <v>90.8790107324086</v>
      </c>
      <c r="AP1083" s="10" t="n">
        <v>324.3</v>
      </c>
      <c r="AQ1083" s="0" t="n">
        <v>11.1201088802653</v>
      </c>
      <c r="AR1083" s="10" t="n">
        <f aca="false">AQ1083+AV$13+AP1083*AV$14</f>
        <v>90.8790107324086</v>
      </c>
      <c r="AS1083" s="10"/>
    </row>
    <row r="1084" customFormat="false" ht="12.75" hidden="false" customHeight="true" outlineLevel="0" collapsed="false">
      <c r="A1084" s="0" t="n">
        <v>1082</v>
      </c>
      <c r="G1084" s="10" t="n">
        <v>324.6</v>
      </c>
      <c r="H1084" s="10" t="n">
        <f aca="false">AR1084</f>
        <v>102.705058168999</v>
      </c>
      <c r="AP1084" s="10" t="n">
        <v>324.6</v>
      </c>
      <c r="AQ1084" s="0" t="n">
        <v>22.8789440101133</v>
      </c>
      <c r="AR1084" s="10" t="n">
        <f aca="false">AQ1084+AV$13+AP1084*AV$14</f>
        <v>102.705058168999</v>
      </c>
      <c r="AS1084" s="10"/>
    </row>
    <row r="1085" customFormat="false" ht="12.75" hidden="false" customHeight="true" outlineLevel="0" collapsed="false">
      <c r="A1085" s="0" t="n">
        <v>1083</v>
      </c>
      <c r="G1085" s="10" t="n">
        <v>324.9</v>
      </c>
      <c r="H1085" s="10" t="n">
        <f aca="false">AR1085</f>
        <v>81.9126328650463</v>
      </c>
      <c r="AP1085" s="10" t="n">
        <v>324.9</v>
      </c>
      <c r="AQ1085" s="0" t="n">
        <v>2.01930639941858</v>
      </c>
      <c r="AR1085" s="10" t="n">
        <f aca="false">AQ1085+AV$13+AP1085*AV$14</f>
        <v>81.9126328650463</v>
      </c>
      <c r="AS1085" s="10"/>
    </row>
    <row r="1086" customFormat="false" ht="12.75" hidden="false" customHeight="true" outlineLevel="0" collapsed="false">
      <c r="A1086" s="0" t="n">
        <v>1084</v>
      </c>
      <c r="G1086" s="10" t="n">
        <v>325.2</v>
      </c>
      <c r="H1086" s="10" t="n">
        <f aca="false">AR1086</f>
        <v>61.8126676066713</v>
      </c>
      <c r="AP1086" s="10" t="n">
        <v>325.2</v>
      </c>
      <c r="AQ1086" s="0" t="n">
        <v>-18.1478711656987</v>
      </c>
      <c r="AR1086" s="10" t="n">
        <f aca="false">AQ1086+AV$13+AP1086*AV$14</f>
        <v>61.8126676066713</v>
      </c>
      <c r="AS1086" s="10"/>
    </row>
    <row r="1087" customFormat="false" ht="12.75" hidden="false" customHeight="true" outlineLevel="0" collapsed="false">
      <c r="A1087" s="0" t="n">
        <v>1085</v>
      </c>
      <c r="G1087" s="10" t="n">
        <v>325.5</v>
      </c>
      <c r="H1087" s="10" t="n">
        <f aca="false">AR1087</f>
        <v>85.4605054333395</v>
      </c>
      <c r="AP1087" s="10" t="n">
        <v>325.5</v>
      </c>
      <c r="AQ1087" s="0" t="n">
        <v>5.43275435422729</v>
      </c>
      <c r="AR1087" s="10" t="n">
        <f aca="false">AQ1087+AV$13+AP1087*AV$14</f>
        <v>85.4605054333395</v>
      </c>
      <c r="AS1087" s="10"/>
    </row>
    <row r="1088" customFormat="false" ht="12.75" hidden="false" customHeight="true" outlineLevel="0" collapsed="false">
      <c r="A1088" s="0" t="n">
        <v>1086</v>
      </c>
      <c r="G1088" s="10" t="n">
        <v>325.8</v>
      </c>
      <c r="H1088" s="10" t="n">
        <f aca="false">AR1088</f>
        <v>79.0912798027562</v>
      </c>
      <c r="AP1088" s="10" t="n">
        <v>325.8</v>
      </c>
      <c r="AQ1088" s="0" t="n">
        <v>-1.00368358309826</v>
      </c>
      <c r="AR1088" s="10" t="n">
        <f aca="false">AQ1088+AV$13+AP1088*AV$14</f>
        <v>79.0912798027562</v>
      </c>
      <c r="AS1088" s="10"/>
    </row>
    <row r="1089" customFormat="false" ht="12.75" hidden="false" customHeight="true" outlineLevel="0" collapsed="false">
      <c r="A1089" s="0" t="n">
        <v>1087</v>
      </c>
      <c r="G1089" s="10" t="n">
        <v>326.1</v>
      </c>
      <c r="H1089" s="10" t="n">
        <f aca="false">AR1089</f>
        <v>87.2814713692946</v>
      </c>
      <c r="AP1089" s="10" t="n">
        <v>326.1</v>
      </c>
      <c r="AQ1089" s="0" t="n">
        <v>7.11929567669792</v>
      </c>
      <c r="AR1089" s="10" t="n">
        <f aca="false">AQ1089+AV$13+AP1089*AV$14</f>
        <v>87.2814713692946</v>
      </c>
      <c r="AS1089" s="10"/>
    </row>
    <row r="1090" customFormat="false" ht="12.75" hidden="false" customHeight="true" outlineLevel="0" collapsed="false">
      <c r="A1090" s="0" t="n">
        <v>1088</v>
      </c>
      <c r="G1090" s="10" t="n">
        <v>326.4</v>
      </c>
      <c r="H1090" s="10" t="n">
        <f aca="false">AR1090</f>
        <v>74.4467000294386</v>
      </c>
      <c r="AP1090" s="10" t="n">
        <v>326.4</v>
      </c>
      <c r="AQ1090" s="0" t="n">
        <v>-5.78268796990032</v>
      </c>
      <c r="AR1090" s="10" t="n">
        <f aca="false">AQ1090+AV$13+AP1090*AV$14</f>
        <v>74.4467000294386</v>
      </c>
      <c r="AS1090" s="10"/>
    </row>
    <row r="1091" customFormat="false" ht="12.75" hidden="false" customHeight="true" outlineLevel="0" collapsed="false">
      <c r="A1091" s="0" t="n">
        <v>1089</v>
      </c>
      <c r="G1091" s="10" t="n">
        <v>326.7</v>
      </c>
      <c r="H1091" s="10" t="n">
        <f aca="false">AR1091</f>
        <v>73.8323821384075</v>
      </c>
      <c r="AP1091" s="10" t="n">
        <v>326.7</v>
      </c>
      <c r="AQ1091" s="0" t="n">
        <v>-6.46421816767363</v>
      </c>
      <c r="AR1091" s="10" t="n">
        <f aca="false">AQ1091+AV$13+AP1091*AV$14</f>
        <v>73.8323821384075</v>
      </c>
      <c r="AS1091" s="10"/>
    </row>
    <row r="1092" customFormat="false" ht="12.75" hidden="false" customHeight="true" outlineLevel="0" collapsed="false">
      <c r="A1092" s="0" t="n">
        <v>1090</v>
      </c>
      <c r="G1092" s="10" t="n">
        <v>327</v>
      </c>
      <c r="H1092" s="10" t="n">
        <f aca="false">AR1092</f>
        <v>67.7412385237561</v>
      </c>
      <c r="AP1092" s="10" t="n">
        <v>327</v>
      </c>
      <c r="AQ1092" s="0" t="n">
        <v>-12.6225740890672</v>
      </c>
      <c r="AR1092" s="10" t="n">
        <f aca="false">AQ1092+AV$13+AP1092*AV$14</f>
        <v>67.7412385237561</v>
      </c>
      <c r="AS1092" s="10"/>
    </row>
    <row r="1093" customFormat="false" ht="12.75" hidden="false" customHeight="true" outlineLevel="0" collapsed="false">
      <c r="A1093" s="0" t="n">
        <v>1091</v>
      </c>
      <c r="G1093" s="10" t="n">
        <v>327.3</v>
      </c>
      <c r="H1093" s="10" t="n">
        <f aca="false">AR1093</f>
        <v>72.2549810810456</v>
      </c>
      <c r="AP1093" s="10" t="n">
        <v>327.3</v>
      </c>
      <c r="AQ1093" s="0" t="n">
        <v>-8.17604383851992</v>
      </c>
      <c r="AR1093" s="10" t="n">
        <f aca="false">AQ1093+AV$13+AP1093*AV$14</f>
        <v>72.2549810810456</v>
      </c>
      <c r="AS1093" s="10"/>
    </row>
    <row r="1094" customFormat="false" ht="12.75" hidden="false" customHeight="true" outlineLevel="0" collapsed="false">
      <c r="A1094" s="0" t="n">
        <v>1092</v>
      </c>
      <c r="G1094" s="10" t="n">
        <v>327.6</v>
      </c>
      <c r="H1094" s="10" t="n">
        <f aca="false">AR1094</f>
        <v>91.4249639031253</v>
      </c>
      <c r="AP1094" s="10" t="n">
        <v>327.6</v>
      </c>
      <c r="AQ1094" s="0" t="n">
        <v>10.9267266768174</v>
      </c>
      <c r="AR1094" s="10" t="n">
        <f aca="false">AQ1094+AV$13+AP1094*AV$14</f>
        <v>91.4249639031253</v>
      </c>
      <c r="AS1094" s="10"/>
    </row>
    <row r="1095" customFormat="false" ht="12.75" hidden="false" customHeight="true" outlineLevel="0" collapsed="false">
      <c r="A1095" s="0" t="n">
        <v>1093</v>
      </c>
      <c r="G1095" s="10" t="n">
        <v>327.9</v>
      </c>
      <c r="H1095" s="10" t="n">
        <f aca="false">AR1095</f>
        <v>83.3467652515499</v>
      </c>
      <c r="AP1095" s="10" t="n">
        <v>327.9</v>
      </c>
      <c r="AQ1095" s="0" t="n">
        <v>2.78131571849989</v>
      </c>
      <c r="AR1095" s="10" t="n">
        <f aca="false">AQ1095+AV$13+AP1095*AV$14</f>
        <v>83.3467652515499</v>
      </c>
      <c r="AS1095" s="10"/>
    </row>
    <row r="1096" customFormat="false" ht="12.75" hidden="false" customHeight="true" outlineLevel="0" collapsed="false">
      <c r="A1096" s="0" t="n">
        <v>1094</v>
      </c>
      <c r="G1096" s="10" t="n">
        <v>328.2</v>
      </c>
      <c r="H1096" s="10" t="n">
        <f aca="false">AR1096</f>
        <v>80.0872684760935</v>
      </c>
      <c r="AP1096" s="10" t="n">
        <v>328.2</v>
      </c>
      <c r="AQ1096" s="0" t="n">
        <v>-0.545393363698763</v>
      </c>
      <c r="AR1096" s="10" t="n">
        <f aca="false">AQ1096+AV$13+AP1096*AV$14</f>
        <v>80.0872684760935</v>
      </c>
      <c r="AS1096" s="10"/>
    </row>
    <row r="1097" customFormat="false" ht="12.75" hidden="false" customHeight="true" outlineLevel="0" collapsed="false">
      <c r="A1097" s="0" t="n">
        <v>1095</v>
      </c>
      <c r="G1097" s="10" t="n">
        <v>328.5</v>
      </c>
      <c r="H1097" s="10" t="n">
        <f aca="false">AR1097</f>
        <v>52.4287663362018</v>
      </c>
      <c r="AP1097" s="10" t="n">
        <v>328.5</v>
      </c>
      <c r="AQ1097" s="0" t="n">
        <v>-28.2711078103326</v>
      </c>
      <c r="AR1097" s="10" t="n">
        <f aca="false">AQ1097+AV$13+AP1097*AV$14</f>
        <v>52.4287663362018</v>
      </c>
      <c r="AS1097" s="10"/>
    </row>
    <row r="1098" customFormat="false" ht="12.75" hidden="false" customHeight="true" outlineLevel="0" collapsed="false">
      <c r="A1098" s="0" t="n">
        <v>1096</v>
      </c>
      <c r="G1098" s="10" t="n">
        <v>328.8</v>
      </c>
      <c r="H1098" s="10" t="n">
        <f aca="false">AR1098</f>
        <v>92.5876952993951</v>
      </c>
      <c r="AP1098" s="10" t="n">
        <v>328.8</v>
      </c>
      <c r="AQ1098" s="0" t="n">
        <v>11.8206088461184</v>
      </c>
      <c r="AR1098" s="10" t="n">
        <f aca="false">AQ1098+AV$13+AP1098*AV$14</f>
        <v>92.5876952993951</v>
      </c>
      <c r="AS1098" s="10"/>
    </row>
    <row r="1099" customFormat="false" ht="12.75" hidden="false" customHeight="true" outlineLevel="0" collapsed="false">
      <c r="A1099" s="0" t="n">
        <v>1097</v>
      </c>
      <c r="G1099" s="10" t="n">
        <v>329.1</v>
      </c>
      <c r="H1099" s="10" t="n">
        <f aca="false">AR1099</f>
        <v>50.3459437790669</v>
      </c>
      <c r="AP1099" s="10" t="n">
        <v>329.1</v>
      </c>
      <c r="AQ1099" s="0" t="n">
        <v>-30.488354980952</v>
      </c>
      <c r="AR1099" s="10" t="n">
        <f aca="false">AQ1099+AV$13+AP1099*AV$14</f>
        <v>50.3459437790669</v>
      </c>
      <c r="AS1099" s="10"/>
    </row>
    <row r="1100" customFormat="false" ht="12.75" hidden="false" customHeight="true" outlineLevel="0" collapsed="false">
      <c r="A1100" s="0" t="n">
        <v>1098</v>
      </c>
      <c r="G1100" s="10" t="n">
        <v>329.4</v>
      </c>
      <c r="H1100" s="10" t="n">
        <f aca="false">AR1100</f>
        <v>61.8721282017661</v>
      </c>
      <c r="AP1100" s="10" t="n">
        <v>329.4</v>
      </c>
      <c r="AQ1100" s="0" t="n">
        <v>-19.029382864995</v>
      </c>
      <c r="AR1100" s="10" t="n">
        <f aca="false">AQ1100+AV$13+AP1100*AV$14</f>
        <v>61.8721282017661</v>
      </c>
      <c r="AS1100" s="10"/>
    </row>
    <row r="1101" customFormat="false" ht="12.75" hidden="false" customHeight="true" outlineLevel="0" collapsed="false">
      <c r="A1101" s="0" t="n">
        <v>1099</v>
      </c>
      <c r="G1101" s="10" t="n">
        <v>329.7</v>
      </c>
      <c r="H1101" s="10" t="n">
        <f aca="false">AR1101</f>
        <v>72.8532111404916</v>
      </c>
      <c r="AP1101" s="10" t="n">
        <v>329.7</v>
      </c>
      <c r="AQ1101" s="0" t="n">
        <v>-8.11551223301177</v>
      </c>
      <c r="AR1101" s="10" t="n">
        <f aca="false">AQ1101+AV$13+AP1101*AV$14</f>
        <v>72.8532111404916</v>
      </c>
      <c r="AS1101" s="10"/>
    </row>
    <row r="1102" customFormat="false" ht="12.75" hidden="false" customHeight="true" outlineLevel="0" collapsed="false">
      <c r="A1102" s="0" t="n">
        <v>1100</v>
      </c>
      <c r="G1102" s="10" t="n">
        <v>330</v>
      </c>
      <c r="H1102" s="10" t="n">
        <f aca="false">AR1102</f>
        <v>72.0888160123063</v>
      </c>
      <c r="AP1102" s="10" t="n">
        <v>330</v>
      </c>
      <c r="AQ1102" s="0" t="n">
        <v>-8.9471196679393</v>
      </c>
      <c r="AR1102" s="10" t="n">
        <f aca="false">AQ1102+AV$13+AP1102*AV$14</f>
        <v>72.0888160123063</v>
      </c>
      <c r="AS1102" s="10"/>
    </row>
    <row r="1103" customFormat="false" ht="12.75" hidden="false" customHeight="true" outlineLevel="0" collapsed="false">
      <c r="A1103" s="0" t="n">
        <v>1101</v>
      </c>
      <c r="G1103" s="10" t="n">
        <v>330.3</v>
      </c>
      <c r="H1103" s="10" t="n">
        <f aca="false">AR1103</f>
        <v>58.7144886953223</v>
      </c>
      <c r="AP1103" s="10" t="n">
        <v>330.3</v>
      </c>
      <c r="AQ1103" s="0" t="n">
        <v>-22.3886592916655</v>
      </c>
      <c r="AR1103" s="10" t="n">
        <f aca="false">AQ1103+AV$13+AP1103*AV$14</f>
        <v>58.7144886953223</v>
      </c>
      <c r="AS1103" s="10"/>
    </row>
    <row r="1104" customFormat="false" ht="12.75" hidden="false" customHeight="true" outlineLevel="0" collapsed="false">
      <c r="A1104" s="0" t="n">
        <v>1102</v>
      </c>
      <c r="G1104" s="10" t="n">
        <v>330.6</v>
      </c>
      <c r="H1104" s="10" t="n">
        <f aca="false">AR1104</f>
        <v>91.0637444996193</v>
      </c>
      <c r="AP1104" s="10" t="n">
        <v>330.6</v>
      </c>
      <c r="AQ1104" s="0" t="n">
        <v>9.89338420588923</v>
      </c>
      <c r="AR1104" s="10" t="n">
        <f aca="false">AQ1104+AV$13+AP1104*AV$14</f>
        <v>91.0637444996193</v>
      </c>
      <c r="AS1104" s="10"/>
    </row>
    <row r="1105" customFormat="false" ht="12.75" hidden="false" customHeight="true" outlineLevel="0" collapsed="false">
      <c r="A1105" s="0" t="n">
        <v>1103</v>
      </c>
      <c r="G1105" s="10" t="n">
        <v>330.9</v>
      </c>
      <c r="H1105" s="10" t="n">
        <f aca="false">AR1105</f>
        <v>73.7066314966319</v>
      </c>
      <c r="AP1105" s="10" t="n">
        <v>330.9</v>
      </c>
      <c r="AQ1105" s="0" t="n">
        <v>-7.53094110384039</v>
      </c>
      <c r="AR1105" s="10" t="n">
        <f aca="false">AQ1105+AV$13+AP1105*AV$14</f>
        <v>73.7066314966319</v>
      </c>
      <c r="AS1105" s="10"/>
    </row>
    <row r="1106" customFormat="false" ht="12.75" hidden="false" customHeight="true" outlineLevel="0" collapsed="false">
      <c r="A1106" s="0" t="n">
        <v>1104</v>
      </c>
      <c r="G1106" s="10" t="n">
        <v>331.2</v>
      </c>
      <c r="H1106" s="10" t="n">
        <f aca="false">AR1106</f>
        <v>77.6701494484197</v>
      </c>
      <c r="AP1106" s="10" t="n">
        <v>331.2</v>
      </c>
      <c r="AQ1106" s="0" t="n">
        <v>-3.63463545879483</v>
      </c>
      <c r="AR1106" s="10" t="n">
        <f aca="false">AQ1106+AV$13+AP1106*AV$14</f>
        <v>77.6701494484197</v>
      </c>
      <c r="AS1106" s="10"/>
    </row>
    <row r="1107" customFormat="false" ht="12.75" hidden="false" customHeight="true" outlineLevel="0" collapsed="false">
      <c r="A1107" s="0" t="n">
        <v>1105</v>
      </c>
      <c r="G1107" s="10" t="n">
        <v>331.5</v>
      </c>
      <c r="H1107" s="10" t="n">
        <f aca="false">AR1107</f>
        <v>75.4747995478394</v>
      </c>
      <c r="AP1107" s="10" t="n">
        <v>331.5</v>
      </c>
      <c r="AQ1107" s="0" t="n">
        <v>-5.89719766611728</v>
      </c>
      <c r="AR1107" s="10" t="n">
        <f aca="false">AQ1107+AV$13+AP1107*AV$14</f>
        <v>75.4747995478394</v>
      </c>
      <c r="AS1107" s="10"/>
    </row>
    <row r="1108" customFormat="false" ht="12.75" hidden="false" customHeight="true" outlineLevel="0" collapsed="false">
      <c r="A1108" s="0" t="n">
        <v>1106</v>
      </c>
      <c r="G1108" s="10" t="n">
        <v>331.8</v>
      </c>
      <c r="H1108" s="10" t="n">
        <f aca="false">AR1108</f>
        <v>72.4597704407651</v>
      </c>
      <c r="AP1108" s="10" t="n">
        <v>331.8</v>
      </c>
      <c r="AQ1108" s="0" t="n">
        <v>-8.97943907993386</v>
      </c>
      <c r="AR1108" s="10" t="n">
        <f aca="false">AQ1108+AV$13+AP1108*AV$14</f>
        <v>72.4597704407651</v>
      </c>
      <c r="AS1108" s="10"/>
    </row>
    <row r="1109" customFormat="false" ht="12.75" hidden="false" customHeight="true" outlineLevel="0" collapsed="false">
      <c r="A1109" s="0" t="n">
        <v>1107</v>
      </c>
      <c r="G1109" s="10" t="n">
        <v>332.1</v>
      </c>
      <c r="H1109" s="10" t="n">
        <f aca="false">AR1109</f>
        <v>80.4957290234833</v>
      </c>
      <c r="AP1109" s="10" t="n">
        <v>332.1</v>
      </c>
      <c r="AQ1109" s="0" t="n">
        <v>-1.01069280395785</v>
      </c>
      <c r="AR1109" s="10" t="n">
        <f aca="false">AQ1109+AV$13+AP1109*AV$14</f>
        <v>80.4957290234833</v>
      </c>
      <c r="AS1109" s="10"/>
    </row>
    <row r="1110" customFormat="false" ht="12.75" hidden="false" customHeight="true" outlineLevel="0" collapsed="false">
      <c r="A1110" s="0" t="n">
        <v>1108</v>
      </c>
      <c r="G1110" s="10" t="n">
        <v>332.4</v>
      </c>
      <c r="H1110" s="10" t="n">
        <f aca="false">AR1110</f>
        <v>60.7958393812233</v>
      </c>
      <c r="AP1110" s="10" t="n">
        <v>332.4</v>
      </c>
      <c r="AQ1110" s="0" t="n">
        <v>-20.7777947529601</v>
      </c>
      <c r="AR1110" s="10" t="n">
        <f aca="false">AQ1110+AV$13+AP1110*AV$14</f>
        <v>60.7958393812233</v>
      </c>
      <c r="AS1110" s="10"/>
    </row>
    <row r="1111" customFormat="false" ht="12.75" hidden="false" customHeight="true" outlineLevel="0" collapsed="false">
      <c r="A1111" s="0" t="n">
        <v>1109</v>
      </c>
      <c r="G1111" s="10" t="n">
        <v>332.7</v>
      </c>
      <c r="H1111" s="10" t="n">
        <f aca="false">AR1111</f>
        <v>91.022863205715</v>
      </c>
      <c r="AP1111" s="10" t="n">
        <v>332.7</v>
      </c>
      <c r="AQ1111" s="0" t="n">
        <v>9.38201676478937</v>
      </c>
      <c r="AR1111" s="10" t="n">
        <f aca="false">AQ1111+AV$13+AP1111*AV$14</f>
        <v>91.022863205715</v>
      </c>
      <c r="AS1111" s="10"/>
    </row>
    <row r="1112" customFormat="false" ht="12.75" hidden="false" customHeight="true" outlineLevel="0" collapsed="false">
      <c r="A1112" s="0" t="n">
        <v>1110</v>
      </c>
      <c r="G1112" s="10" t="n">
        <v>333</v>
      </c>
      <c r="H1112" s="10" t="n">
        <f aca="false">AR1112</f>
        <v>64.7817286114458</v>
      </c>
      <c r="AP1112" s="10" t="n">
        <v>333</v>
      </c>
      <c r="AQ1112" s="0" t="n">
        <v>-16.926330136222</v>
      </c>
      <c r="AR1112" s="10" t="n">
        <f aca="false">AQ1112+AV$13+AP1112*AV$14</f>
        <v>64.7817286114458</v>
      </c>
      <c r="AS1112" s="10"/>
    </row>
    <row r="1113" customFormat="false" ht="12.75" hidden="false" customHeight="true" outlineLevel="0" collapsed="false">
      <c r="A1113" s="0" t="n">
        <v>1111</v>
      </c>
      <c r="G1113" s="10" t="n">
        <v>333.3</v>
      </c>
      <c r="H1113" s="10" t="n">
        <f aca="false">AR1113</f>
        <v>77.4829301526126</v>
      </c>
      <c r="AP1113" s="10" t="n">
        <v>333.3</v>
      </c>
      <c r="AQ1113" s="0" t="n">
        <v>-4.29234090179743</v>
      </c>
      <c r="AR1113" s="10" t="n">
        <f aca="false">AQ1113+AV$13+AP1113*AV$14</f>
        <v>77.4829301526126</v>
      </c>
      <c r="AS1113" s="10"/>
    </row>
    <row r="1114" customFormat="false" ht="12.75" hidden="false" customHeight="true" outlineLevel="0" collapsed="false">
      <c r="A1114" s="0" t="n">
        <v>1112</v>
      </c>
      <c r="G1114" s="10" t="n">
        <v>333.6</v>
      </c>
      <c r="H1114" s="10" t="n">
        <f aca="false">AR1114</f>
        <v>62.2062171609018</v>
      </c>
      <c r="AP1114" s="10" t="n">
        <v>333.6</v>
      </c>
      <c r="AQ1114" s="0" t="n">
        <v>-19.6362662002505</v>
      </c>
      <c r="AR1114" s="10" t="n">
        <f aca="false">AQ1114+AV$13+AP1114*AV$14</f>
        <v>62.2062171609018</v>
      </c>
      <c r="AS1114" s="10"/>
    </row>
    <row r="1115" customFormat="false" ht="12.75" hidden="false" customHeight="true" outlineLevel="0" collapsed="false">
      <c r="A1115" s="0" t="n">
        <v>1113</v>
      </c>
      <c r="G1115" s="10" t="n">
        <v>333.9</v>
      </c>
      <c r="H1115" s="10" t="n">
        <f aca="false">AR1115</f>
        <v>77.3852661967753</v>
      </c>
      <c r="AP1115" s="10" t="n">
        <v>333.9</v>
      </c>
      <c r="AQ1115" s="0" t="n">
        <v>-4.52442947111918</v>
      </c>
      <c r="AR1115" s="10" t="n">
        <f aca="false">AQ1115+AV$13+AP1115*AV$14</f>
        <v>77.3852661967753</v>
      </c>
      <c r="AS1115" s="10"/>
    </row>
    <row r="1116" customFormat="false" ht="12.75" hidden="false" customHeight="true" outlineLevel="0" collapsed="false">
      <c r="A1116" s="0" t="n">
        <v>1114</v>
      </c>
      <c r="G1116" s="10" t="n">
        <v>334.2</v>
      </c>
      <c r="H1116" s="10" t="n">
        <f aca="false">AR1116</f>
        <v>69.6881373543905</v>
      </c>
      <c r="AP1116" s="10" t="n">
        <v>334.2</v>
      </c>
      <c r="AQ1116" s="0" t="n">
        <v>-12.2887706202463</v>
      </c>
      <c r="AR1116" s="10" t="n">
        <f aca="false">AQ1116+AV$13+AP1116*AV$14</f>
        <v>69.6881373543905</v>
      </c>
      <c r="AS1116" s="10"/>
    </row>
    <row r="1117" customFormat="false" ht="12.75" hidden="false" customHeight="true" outlineLevel="0" collapsed="false">
      <c r="A1117" s="0" t="n">
        <v>1115</v>
      </c>
      <c r="G1117" s="10" t="n">
        <v>334.5</v>
      </c>
      <c r="H1117" s="10" t="n">
        <f aca="false">AR1117</f>
        <v>43.2394569005669</v>
      </c>
      <c r="AP1117" s="10" t="n">
        <v>334.5</v>
      </c>
      <c r="AQ1117" s="0" t="n">
        <v>-38.8046633808121</v>
      </c>
      <c r="AR1117" s="10" t="n">
        <f aca="false">AQ1117+AV$13+AP1117*AV$14</f>
        <v>43.2394569005669</v>
      </c>
      <c r="AS1117" s="10"/>
    </row>
    <row r="1118" customFormat="false" ht="12.75" hidden="false" customHeight="true" outlineLevel="0" collapsed="false">
      <c r="A1118" s="0" t="n">
        <v>1116</v>
      </c>
      <c r="G1118" s="10" t="n">
        <v>334.8</v>
      </c>
      <c r="H1118" s="10" t="n">
        <f aca="false">AR1118</f>
        <v>100.536173748732</v>
      </c>
      <c r="AP1118" s="10" t="n">
        <v>334.8</v>
      </c>
      <c r="AQ1118" s="0" t="n">
        <v>18.4248411606104</v>
      </c>
      <c r="AR1118" s="10" t="n">
        <f aca="false">AQ1118+AV$13+AP1118*AV$14</f>
        <v>100.536173748732</v>
      </c>
      <c r="AS1118" s="10"/>
    </row>
    <row r="1119" customFormat="false" ht="12.75" hidden="false" customHeight="true" outlineLevel="0" collapsed="false">
      <c r="A1119" s="0" t="n">
        <v>1117</v>
      </c>
      <c r="G1119" s="10" t="n">
        <v>335.1</v>
      </c>
      <c r="H1119" s="10" t="n">
        <f aca="false">AR1119</f>
        <v>81.0075169442155</v>
      </c>
      <c r="AP1119" s="10" t="n">
        <v>335.1</v>
      </c>
      <c r="AQ1119" s="0" t="n">
        <v>-1.17102795064793</v>
      </c>
      <c r="AR1119" s="10" t="n">
        <f aca="false">AQ1119+AV$13+AP1119*AV$14</f>
        <v>81.0075169442155</v>
      </c>
      <c r="AS1119" s="10"/>
    </row>
    <row r="1120" customFormat="false" ht="12.75" hidden="false" customHeight="true" outlineLevel="0" collapsed="false">
      <c r="A1120" s="0" t="n">
        <v>1118</v>
      </c>
      <c r="G1120" s="10" t="n">
        <v>335.4</v>
      </c>
      <c r="H1120" s="10" t="n">
        <f aca="false">AR1120</f>
        <v>95.4932272268819</v>
      </c>
      <c r="AP1120" s="10" t="n">
        <v>335.4</v>
      </c>
      <c r="AQ1120" s="0" t="n">
        <v>13.2474700252762</v>
      </c>
      <c r="AR1120" s="10" t="n">
        <f aca="false">AQ1120+AV$13+AP1120*AV$14</f>
        <v>95.4932272268819</v>
      </c>
      <c r="AS1120" s="10"/>
    </row>
    <row r="1121" customFormat="false" ht="12.75" hidden="false" customHeight="true" outlineLevel="0" collapsed="false">
      <c r="A1121" s="0" t="n">
        <v>1119</v>
      </c>
      <c r="G1121" s="10" t="n">
        <v>335.7</v>
      </c>
      <c r="H1121" s="10" t="n">
        <f aca="false">AR1121</f>
        <v>89.8278577211549</v>
      </c>
      <c r="AP1121" s="10" t="n">
        <v>335.7</v>
      </c>
      <c r="AQ1121" s="0" t="n">
        <v>7.51488821280704</v>
      </c>
      <c r="AR1121" s="10" t="n">
        <f aca="false">AQ1121+AV$13+AP1121*AV$14</f>
        <v>89.8278577211549</v>
      </c>
      <c r="AS1121" s="10"/>
    </row>
    <row r="1122" customFormat="false" ht="12.75" hidden="false" customHeight="true" outlineLevel="0" collapsed="false">
      <c r="A1122" s="0" t="n">
        <v>1120</v>
      </c>
      <c r="G1122" s="10" t="n">
        <v>336</v>
      </c>
      <c r="H1122" s="10" t="n">
        <f aca="false">AR1122</f>
        <v>55.5114881808531</v>
      </c>
      <c r="AP1122" s="10" t="n">
        <v>336</v>
      </c>
      <c r="AQ1122" s="0" t="n">
        <v>-26.868693634237</v>
      </c>
      <c r="AR1122" s="10" t="n">
        <f aca="false">AQ1122+AV$13+AP1122*AV$14</f>
        <v>55.5114881808531</v>
      </c>
      <c r="AS1122" s="10"/>
    </row>
    <row r="1123" customFormat="false" ht="12.75" hidden="false" customHeight="true" outlineLevel="0" collapsed="false">
      <c r="A1123" s="0" t="n">
        <v>1121</v>
      </c>
      <c r="G1123" s="10" t="n">
        <v>336.3</v>
      </c>
      <c r="H1123" s="10" t="n">
        <f aca="false">AR1123</f>
        <v>79.8290654367678</v>
      </c>
      <c r="AP1123" s="10" t="n">
        <v>336.3</v>
      </c>
      <c r="AQ1123" s="0" t="n">
        <v>-2.61832868506452</v>
      </c>
      <c r="AR1123" s="10" t="n">
        <f aca="false">AQ1123+AV$13+AP1123*AV$14</f>
        <v>79.8290654367678</v>
      </c>
      <c r="AS1123" s="10"/>
    </row>
    <row r="1124" customFormat="false" ht="12.75" hidden="false" customHeight="true" outlineLevel="0" collapsed="false">
      <c r="A1124" s="0" t="n">
        <v>1122</v>
      </c>
      <c r="G1124" s="10" t="n">
        <v>336.6</v>
      </c>
      <c r="H1124" s="10" t="n">
        <f aca="false">AR1124</f>
        <v>76.6702630281547</v>
      </c>
      <c r="AP1124" s="10" t="n">
        <v>336.6</v>
      </c>
      <c r="AQ1124" s="0" t="n">
        <v>-5.84434340041983</v>
      </c>
      <c r="AR1124" s="10" t="n">
        <f aca="false">AQ1124+AV$13+AP1124*AV$14</f>
        <v>76.6702630281547</v>
      </c>
      <c r="AS1124" s="10"/>
    </row>
    <row r="1125" customFormat="false" ht="12.75" hidden="false" customHeight="true" outlineLevel="0" collapsed="false">
      <c r="A1125" s="0" t="n">
        <v>1123</v>
      </c>
      <c r="G1125" s="10" t="n">
        <v>336.9</v>
      </c>
      <c r="H1125" s="10" t="n">
        <f aca="false">AR1125</f>
        <v>73.2175575981202</v>
      </c>
      <c r="AP1125" s="10" t="n">
        <v>336.9</v>
      </c>
      <c r="AQ1125" s="0" t="n">
        <v>-9.3642611371966</v>
      </c>
      <c r="AR1125" s="10" t="n">
        <f aca="false">AQ1125+AV$13+AP1125*AV$14</f>
        <v>73.2175575981202</v>
      </c>
      <c r="AS1125" s="10"/>
    </row>
    <row r="1126" customFormat="false" ht="12.75" hidden="false" customHeight="true" outlineLevel="0" collapsed="false">
      <c r="A1126" s="0" t="n">
        <v>1124</v>
      </c>
      <c r="G1126" s="10" t="n">
        <v>337.2</v>
      </c>
      <c r="H1126" s="10" t="n">
        <f aca="false">AR1126</f>
        <v>114.073767013607</v>
      </c>
      <c r="AP1126" s="10" t="n">
        <v>337.2</v>
      </c>
      <c r="AQ1126" s="0" t="n">
        <v>31.4247359715481</v>
      </c>
      <c r="AR1126" s="10" t="n">
        <f aca="false">AQ1126+AV$13+AP1126*AV$14</f>
        <v>114.073767013607</v>
      </c>
      <c r="AS1126" s="10"/>
    </row>
    <row r="1127" customFormat="false" ht="12.75" hidden="false" customHeight="true" outlineLevel="0" collapsed="false">
      <c r="A1127" s="0" t="n">
        <v>1125</v>
      </c>
      <c r="G1127" s="10" t="n">
        <v>337.5</v>
      </c>
      <c r="H1127" s="10" t="n">
        <f aca="false">AR1127</f>
        <v>91.7239643859457</v>
      </c>
      <c r="AP1127" s="10" t="n">
        <v>337.5</v>
      </c>
      <c r="AQ1127" s="0" t="n">
        <v>9.00772103714451</v>
      </c>
      <c r="AR1127" s="10" t="n">
        <f aca="false">IF(AW$17=A1127,AV$17,0)+AQ1127+AV$13+AP1127*AV$14</f>
        <v>91.7239643859457</v>
      </c>
      <c r="AS1127" s="10"/>
    </row>
    <row r="1128" customFormat="false" ht="12.75" hidden="false" customHeight="true" outlineLevel="0" collapsed="false">
      <c r="A1128" s="0" t="n">
        <v>1126</v>
      </c>
      <c r="G1128" s="10" t="n">
        <v>337.8</v>
      </c>
      <c r="H1128" s="10" t="n">
        <f aca="false">AR1128</f>
        <v>67.6973915151575</v>
      </c>
      <c r="AP1128" s="10" t="n">
        <v>337.8</v>
      </c>
      <c r="AQ1128" s="0" t="n">
        <v>-15.086064140386</v>
      </c>
      <c r="AR1128" s="10" t="n">
        <f aca="false">IF(AW$17=A1128,AV$17,0)+AQ1128+AV$13+AP1128*AV$14</f>
        <v>67.6973915151575</v>
      </c>
      <c r="AS1128" s="10"/>
    </row>
    <row r="1129" customFormat="false" ht="12.75" hidden="false" customHeight="true" outlineLevel="0" collapsed="false">
      <c r="A1129" s="0" t="n">
        <v>1127</v>
      </c>
      <c r="G1129" s="10" t="n">
        <v>338.1</v>
      </c>
      <c r="H1129" s="10" t="n">
        <f aca="false">AR1129</f>
        <v>1233.18102636087</v>
      </c>
      <c r="AP1129" s="10" t="n">
        <v>338.1</v>
      </c>
      <c r="AQ1129" s="0" t="n">
        <v>7.34652538670084</v>
      </c>
      <c r="AR1129" s="10" t="n">
        <f aca="false">IF(AW$17=A1129,AV$17,0)+AQ1129+AV$13+AP1129*AV$14</f>
        <v>1233.18102636087</v>
      </c>
      <c r="AS1129" s="10"/>
    </row>
    <row r="1130" customFormat="false" ht="12.75" hidden="false" customHeight="true" outlineLevel="0" collapsed="false">
      <c r="A1130" s="0" t="n">
        <v>1128</v>
      </c>
      <c r="G1130" s="10" t="n">
        <v>338.4</v>
      </c>
      <c r="H1130" s="10" t="n">
        <f aca="false">AR1130</f>
        <v>89.6945604393086</v>
      </c>
      <c r="AP1130" s="10" t="n">
        <v>338.4</v>
      </c>
      <c r="AQ1130" s="0" t="n">
        <v>6.77668017028071</v>
      </c>
      <c r="AR1130" s="10" t="n">
        <f aca="false">IF(AW$17=A1130,AV$17,0)+AQ1130+AV$13+AP1130*AV$14</f>
        <v>89.6945604393086</v>
      </c>
      <c r="AS1130" s="10"/>
    </row>
    <row r="1131" customFormat="false" ht="12.75" hidden="false" customHeight="true" outlineLevel="0" collapsed="false">
      <c r="A1131" s="0" t="n">
        <v>1129</v>
      </c>
      <c r="G1131" s="10" t="n">
        <v>338.7</v>
      </c>
      <c r="H1131" s="10" t="n">
        <f aca="false">AR1131</f>
        <v>87.2693256560845</v>
      </c>
      <c r="AP1131" s="10" t="n">
        <v>338.7</v>
      </c>
      <c r="AQ1131" s="0" t="n">
        <v>4.28423308031442</v>
      </c>
      <c r="AR1131" s="10" t="n">
        <f aca="false">IF(AW$17=A1131,AV$17,0)+AQ1131+AV$13+AP1131*AV$14</f>
        <v>87.2693256560845</v>
      </c>
      <c r="AS1131" s="10"/>
    </row>
    <row r="1132" customFormat="false" ht="12.75" hidden="false" customHeight="true" outlineLevel="0" collapsed="false">
      <c r="A1132" s="0" t="n">
        <v>1130</v>
      </c>
      <c r="G1132" s="10" t="n">
        <v>339</v>
      </c>
      <c r="H1132" s="10" t="n">
        <f aca="false">AR1132</f>
        <v>91.0939003777664</v>
      </c>
      <c r="AP1132" s="10" t="n">
        <v>339</v>
      </c>
      <c r="AQ1132" s="0" t="n">
        <v>8.04159549525401</v>
      </c>
      <c r="AR1132" s="10" t="n">
        <f aca="false">IF(AW$17=A1132,AV$17,0)+AQ1132+AV$13+AP1132*AV$14</f>
        <v>91.0939003777664</v>
      </c>
      <c r="AS1132" s="10"/>
    </row>
    <row r="1133" customFormat="false" ht="12.75" hidden="false" customHeight="true" outlineLevel="0" collapsed="false">
      <c r="A1133" s="0" t="n">
        <v>1131</v>
      </c>
      <c r="G1133" s="10" t="n">
        <v>339.3</v>
      </c>
      <c r="H1133" s="10" t="n">
        <f aca="false">AR1133</f>
        <v>105.949390450424</v>
      </c>
      <c r="AP1133" s="10" t="n">
        <v>339.3</v>
      </c>
      <c r="AQ1133" s="0" t="n">
        <v>22.8298732611695</v>
      </c>
      <c r="AR1133" s="10" t="n">
        <f aca="false">IF(AW$17=A1133,AV$17,0)+AQ1133+AV$13+AP1133*AV$14</f>
        <v>105.949390450424</v>
      </c>
      <c r="AS1133" s="10"/>
    </row>
    <row r="1134" customFormat="false" ht="12.75" hidden="false" customHeight="true" outlineLevel="0" collapsed="false">
      <c r="A1134" s="0" t="n">
        <v>1132</v>
      </c>
      <c r="G1134" s="10" t="n">
        <v>339.6</v>
      </c>
      <c r="H1134" s="10" t="n">
        <f aca="false">AR1134</f>
        <v>77.6287315736921</v>
      </c>
      <c r="AP1134" s="10" t="n">
        <v>339.6</v>
      </c>
      <c r="AQ1134" s="0" t="n">
        <v>-5.55799792230476</v>
      </c>
      <c r="AR1134" s="10" t="n">
        <f aca="false">IF(AW$17=A1134,AV$17,0)+AQ1134+AV$13+AP1134*AV$14</f>
        <v>77.6287315736921</v>
      </c>
      <c r="AS1134" s="10"/>
    </row>
    <row r="1135" customFormat="false" ht="12.75" hidden="false" customHeight="true" outlineLevel="0" collapsed="false">
      <c r="A1135" s="0" t="n">
        <v>1133</v>
      </c>
      <c r="G1135" s="10" t="n">
        <v>339.9</v>
      </c>
      <c r="H1135" s="10" t="n">
        <f aca="false">AR1135</f>
        <v>77.1700444344013</v>
      </c>
      <c r="AP1135" s="10" t="n">
        <v>339.9</v>
      </c>
      <c r="AQ1135" s="0" t="n">
        <v>-6.08389736833779</v>
      </c>
      <c r="AR1135" s="10" t="n">
        <f aca="false">IF(AW$17=A1135,AV$17,0)+AQ1135+AV$13+AP1135*AV$14</f>
        <v>77.1700444344013</v>
      </c>
      <c r="AS1135" s="10"/>
    </row>
    <row r="1136" customFormat="false" ht="12.75" hidden="false" customHeight="true" outlineLevel="0" collapsed="false">
      <c r="A1136" s="0" t="n">
        <v>1134</v>
      </c>
      <c r="G1136" s="10" t="n">
        <v>340.2</v>
      </c>
      <c r="H1136" s="10" t="n">
        <f aca="false">AR1136</f>
        <v>63.6801493783559</v>
      </c>
      <c r="AP1136" s="10" t="n">
        <v>340.2</v>
      </c>
      <c r="AQ1136" s="0" t="n">
        <v>-19.6410047311254</v>
      </c>
      <c r="AR1136" s="10" t="n">
        <f aca="false">IF(AW$17=A1136,AV$17,0)+AQ1136+AV$13+AP1136*AV$14</f>
        <v>63.6801493783559</v>
      </c>
      <c r="AS1136" s="10"/>
    </row>
    <row r="1137" customFormat="false" ht="12.75" hidden="false" customHeight="true" outlineLevel="0" collapsed="false">
      <c r="A1137" s="0" t="n">
        <v>1135</v>
      </c>
      <c r="G1137" s="10" t="n">
        <v>340.5</v>
      </c>
      <c r="H1137" s="10" t="n">
        <f aca="false">AR1137</f>
        <v>88.8352853304629</v>
      </c>
      <c r="AP1137" s="10" t="n">
        <v>340.5</v>
      </c>
      <c r="AQ1137" s="0" t="n">
        <v>5.44691891423938</v>
      </c>
      <c r="AR1137" s="10" t="n">
        <f aca="false">IF(AW$17=A1137,AV$17,0)+AQ1137+AV$13+AP1137*AV$14</f>
        <v>88.8352853304629</v>
      </c>
      <c r="AS1137" s="10"/>
    </row>
    <row r="1138" customFormat="false" ht="12.75" hidden="false" customHeight="true" outlineLevel="0" collapsed="false">
      <c r="A1138" s="0" t="n">
        <v>1136</v>
      </c>
      <c r="G1138" s="10" t="n">
        <v>340.8</v>
      </c>
      <c r="H1138" s="10" t="n">
        <f aca="false">AR1138</f>
        <v>75.377931398547</v>
      </c>
      <c r="AP1138" s="10" t="n">
        <v>340.8</v>
      </c>
      <c r="AQ1138" s="0" t="n">
        <v>-8.07764732441873</v>
      </c>
      <c r="AR1138" s="10" t="n">
        <f aca="false">IF(AW$17=A1138,AV$17,0)+AQ1138+AV$13+AP1138*AV$14</f>
        <v>75.377931398547</v>
      </c>
      <c r="AS1138" s="10"/>
    </row>
    <row r="1139" customFormat="false" ht="12.75" hidden="false" customHeight="true" outlineLevel="0" collapsed="false">
      <c r="A1139" s="0" t="n">
        <v>1137</v>
      </c>
      <c r="G1139" s="10" t="n">
        <v>341.1</v>
      </c>
      <c r="H1139" s="10" t="n">
        <f aca="false">AR1139</f>
        <v>85.2268193248464</v>
      </c>
      <c r="AP1139" s="10" t="n">
        <v>341.1</v>
      </c>
      <c r="AQ1139" s="0" t="n">
        <v>1.7040282951385</v>
      </c>
      <c r="AR1139" s="10" t="n">
        <f aca="false">IF(AW$17=A1139,AV$17,0)+AQ1139+AV$13+AP1139*AV$14</f>
        <v>85.2268193248464</v>
      </c>
      <c r="AS1139" s="10"/>
    </row>
    <row r="1140" customFormat="false" ht="12.75" hidden="false" customHeight="true" outlineLevel="0" collapsed="false">
      <c r="A1140" s="0" t="n">
        <v>1138</v>
      </c>
      <c r="G1140" s="10" t="n">
        <v>341.4</v>
      </c>
      <c r="H1140" s="10" t="n">
        <f aca="false">AR1140</f>
        <v>74.4527201635009</v>
      </c>
      <c r="AP1140" s="10" t="n">
        <v>341.4</v>
      </c>
      <c r="AQ1140" s="0" t="n">
        <v>-9.13728317294923</v>
      </c>
      <c r="AR1140" s="10" t="n">
        <f aca="false">IF(AW$17=A1140,AV$17,0)+AQ1140+AV$13+AP1140*AV$14</f>
        <v>74.4527201635009</v>
      </c>
      <c r="AS1140" s="10"/>
    </row>
    <row r="1141" customFormat="false" ht="12.75" hidden="false" customHeight="true" outlineLevel="0" collapsed="false">
      <c r="A1141" s="0" t="n">
        <v>1139</v>
      </c>
      <c r="G1141" s="10" t="n">
        <v>341.7</v>
      </c>
      <c r="H1141" s="10" t="n">
        <f aca="false">AR1141</f>
        <v>91.8719821122717</v>
      </c>
      <c r="AP1141" s="10" t="n">
        <v>341.7</v>
      </c>
      <c r="AQ1141" s="0" t="n">
        <v>8.21476646907928</v>
      </c>
      <c r="AR1141" s="10" t="n">
        <f aca="false">IF(AW$17=A1141,AV$17,0)+AQ1141+AV$13+AP1141*AV$14</f>
        <v>91.8719821122717</v>
      </c>
      <c r="AS1141" s="10"/>
    </row>
    <row r="1142" customFormat="false" ht="12.75" hidden="false" customHeight="true" outlineLevel="0" collapsed="false">
      <c r="A1142" s="0" t="n">
        <v>1140</v>
      </c>
      <c r="G1142" s="10" t="n">
        <v>342</v>
      </c>
      <c r="H1142" s="10" t="n">
        <f aca="false">AR1142</f>
        <v>75.110226216547</v>
      </c>
      <c r="AP1142" s="10" t="n">
        <v>342</v>
      </c>
      <c r="AQ1142" s="0" t="n">
        <v>-8.61420173338761</v>
      </c>
      <c r="AR1142" s="10" t="n">
        <f aca="false">IF(AW$17=A1142,AV$17,0)+AQ1142+AV$13+AP1142*AV$14</f>
        <v>75.110226216547</v>
      </c>
      <c r="AS1142" s="10"/>
    </row>
    <row r="1143" customFormat="false" ht="12.75" hidden="false" customHeight="true" outlineLevel="0" collapsed="false">
      <c r="A1143" s="0" t="n">
        <v>1141</v>
      </c>
      <c r="G1143" s="10" t="n">
        <v>342.3</v>
      </c>
      <c r="H1143" s="10" t="n">
        <f aca="false">AR1143</f>
        <v>95.2448424319127</v>
      </c>
      <c r="AP1143" s="10" t="n">
        <v>342.3</v>
      </c>
      <c r="AQ1143" s="0" t="n">
        <v>11.4532021752358</v>
      </c>
      <c r="AR1143" s="10" t="n">
        <f aca="false">IF(AW$17=A1143,AV$17,0)+AQ1143+AV$13+AP1143*AV$14</f>
        <v>95.2448424319127</v>
      </c>
      <c r="AS1143" s="10"/>
    </row>
    <row r="1144" customFormat="false" ht="12.75" hidden="false" customHeight="true" outlineLevel="0" collapsed="false">
      <c r="A1144" s="0" t="n">
        <v>1142</v>
      </c>
      <c r="G1144" s="10" t="n">
        <v>342.6</v>
      </c>
      <c r="H1144" s="10" t="n">
        <f aca="false">AR1144</f>
        <v>78.7095326723226</v>
      </c>
      <c r="AP1144" s="10" t="n">
        <v>342.6</v>
      </c>
      <c r="AQ1144" s="0" t="n">
        <v>-5.14931989109644</v>
      </c>
      <c r="AR1144" s="10" t="n">
        <f aca="false">IF(AW$17=A1144,AV$17,0)+AQ1144+AV$13+AP1144*AV$14</f>
        <v>78.7095326723226</v>
      </c>
      <c r="AS1144" s="10"/>
    </row>
    <row r="1145" customFormat="false" ht="12.75" hidden="false" customHeight="true" outlineLevel="0" collapsed="false">
      <c r="A1145" s="0" t="n">
        <v>1143</v>
      </c>
      <c r="G1145" s="10" t="n">
        <v>342.9</v>
      </c>
      <c r="H1145" s="10" t="n">
        <f aca="false">AR1145</f>
        <v>72.5966141310039</v>
      </c>
      <c r="AP1145" s="10" t="n">
        <v>342.9</v>
      </c>
      <c r="AQ1145" s="0" t="n">
        <v>-11.3294507391574</v>
      </c>
      <c r="AR1145" s="10" t="n">
        <f aca="false">IF(AW$17=A1145,AV$17,0)+AQ1145+AV$13+AP1145*AV$14</f>
        <v>72.5966141310039</v>
      </c>
      <c r="AS1145" s="10"/>
    </row>
    <row r="1146" customFormat="false" ht="12.75" hidden="false" customHeight="true" outlineLevel="0" collapsed="false">
      <c r="A1146" s="0" t="n">
        <v>1144</v>
      </c>
      <c r="G1146" s="10" t="n">
        <v>343.2</v>
      </c>
      <c r="H1146" s="10" t="n">
        <f aca="false">AR1146</f>
        <v>85.0519093014188</v>
      </c>
      <c r="AP1146" s="10" t="n">
        <v>343.2</v>
      </c>
      <c r="AQ1146" s="0" t="n">
        <v>1.05863212451533</v>
      </c>
      <c r="AR1146" s="10" t="n">
        <f aca="false">IF(AW$17=A1146,AV$17,0)+AQ1146+AV$13+AP1146*AV$14</f>
        <v>85.0519093014188</v>
      </c>
      <c r="AS1146" s="10"/>
    </row>
    <row r="1147" customFormat="false" ht="12.75" hidden="false" customHeight="true" outlineLevel="0" collapsed="false">
      <c r="A1147" s="0" t="n">
        <v>1145</v>
      </c>
      <c r="G1147" s="10" t="n">
        <v>343.5</v>
      </c>
      <c r="H1147" s="10" t="n">
        <f aca="false">AR1147</f>
        <v>94.8055825440494</v>
      </c>
      <c r="AP1147" s="10" t="n">
        <v>343.5</v>
      </c>
      <c r="AQ1147" s="0" t="n">
        <v>10.7450930604036</v>
      </c>
      <c r="AR1147" s="10" t="n">
        <f aca="false">IF(AW$17=A1147,AV$17,0)+AQ1147+AV$13+AP1147*AV$14</f>
        <v>94.8055825440494</v>
      </c>
      <c r="AS1147" s="10"/>
    </row>
    <row r="1148" customFormat="false" ht="12.75" hidden="false" customHeight="true" outlineLevel="0" collapsed="false">
      <c r="A1148" s="0" t="n">
        <v>1146</v>
      </c>
      <c r="G1148" s="10" t="n">
        <v>343.8</v>
      </c>
      <c r="H1148" s="10" t="n">
        <f aca="false">AR1148</f>
        <v>79.1895585331574</v>
      </c>
      <c r="AP1148" s="10" t="n">
        <v>343.8</v>
      </c>
      <c r="AQ1148" s="0" t="n">
        <v>-4.9381432572306</v>
      </c>
      <c r="AR1148" s="10" t="n">
        <f aca="false">IF(AW$17=A1148,AV$17,0)+AQ1148+AV$13+AP1148*AV$14</f>
        <v>79.1895585331574</v>
      </c>
      <c r="AS1148" s="10"/>
    </row>
    <row r="1149" customFormat="false" ht="12.75" hidden="false" customHeight="true" outlineLevel="0" collapsed="false">
      <c r="A1149" s="0" t="n">
        <v>1147</v>
      </c>
      <c r="G1149" s="10" t="n">
        <v>344.1</v>
      </c>
      <c r="H1149" s="10" t="n">
        <f aca="false">AR1149</f>
        <v>90.4138911363952</v>
      </c>
      <c r="AP1149" s="10" t="n">
        <v>344.1</v>
      </c>
      <c r="AQ1149" s="0" t="n">
        <v>6.21897703926502</v>
      </c>
      <c r="AR1149" s="10" t="n">
        <f aca="false">IF(AW$17=A1149,AV$17,0)+AQ1149+AV$13+AP1149*AV$14</f>
        <v>90.4138911363952</v>
      </c>
      <c r="AS1149" s="10"/>
    </row>
    <row r="1150" customFormat="false" ht="12.75" hidden="false" customHeight="true" outlineLevel="0" collapsed="false">
      <c r="A1150" s="0" t="n">
        <v>1148</v>
      </c>
      <c r="G1150" s="10" t="n">
        <v>344.4</v>
      </c>
      <c r="H1150" s="10" t="n">
        <f aca="false">AR1150</f>
        <v>74.8596601570324</v>
      </c>
      <c r="AP1150" s="10" t="n">
        <v>344.4</v>
      </c>
      <c r="AQ1150" s="0" t="n">
        <v>-9.40246624683999</v>
      </c>
      <c r="AR1150" s="10" t="n">
        <f aca="false">IF(AW$17=A1150,AV$17,0)+AQ1150+AV$13+AP1150*AV$14</f>
        <v>74.8596601570324</v>
      </c>
      <c r="AS1150" s="10"/>
    </row>
    <row r="1151" customFormat="false" ht="12.75" hidden="false" customHeight="true" outlineLevel="0" collapsed="false">
      <c r="A1151" s="0" t="n">
        <v>1149</v>
      </c>
      <c r="G1151" s="10" t="n">
        <v>344.7</v>
      </c>
      <c r="H1151" s="10" t="n">
        <f aca="false">AR1151</f>
        <v>81.6792010154794</v>
      </c>
      <c r="AP1151" s="10" t="n">
        <v>344.7</v>
      </c>
      <c r="AQ1151" s="0" t="n">
        <v>-2.65013769513522</v>
      </c>
      <c r="AR1151" s="10" t="n">
        <f aca="false">IF(AW$17=A1151,AV$17,0)+AQ1151+AV$13+AP1151*AV$14</f>
        <v>81.6792010154794</v>
      </c>
      <c r="AS1151" s="10"/>
    </row>
    <row r="1152" customFormat="false" ht="12.75" hidden="false" customHeight="true" outlineLevel="0" collapsed="false">
      <c r="A1152" s="0" t="n">
        <v>1150</v>
      </c>
      <c r="G1152" s="10" t="n">
        <v>345</v>
      </c>
      <c r="H1152" s="10" t="n">
        <f aca="false">AR1152</f>
        <v>81.4561095278973</v>
      </c>
      <c r="AP1152" s="10" t="n">
        <v>345</v>
      </c>
      <c r="AQ1152" s="0" t="n">
        <v>-2.94044148945962</v>
      </c>
      <c r="AR1152" s="10" t="n">
        <f aca="false">IF(AW$17=A1152,AV$17,0)+AQ1152+AV$13+AP1152*AV$14</f>
        <v>81.4561095278973</v>
      </c>
      <c r="AS1152" s="10"/>
    </row>
    <row r="1153" customFormat="false" ht="12.75" hidden="false" customHeight="true" outlineLevel="0" collapsed="false">
      <c r="A1153" s="0" t="n">
        <v>1151</v>
      </c>
      <c r="G1153" s="10" t="n">
        <v>345.3</v>
      </c>
      <c r="H1153" s="10" t="n">
        <f aca="false">AR1153</f>
        <v>74.7747785267691</v>
      </c>
      <c r="AP1153" s="10" t="n">
        <v>345.3</v>
      </c>
      <c r="AQ1153" s="0" t="n">
        <v>-9.68898479732999</v>
      </c>
      <c r="AR1153" s="10" t="n">
        <f aca="false">IF(AW$17=A1153,AV$17,0)+AQ1153+AV$13+AP1153*AV$14</f>
        <v>74.7747785267691</v>
      </c>
      <c r="AS1153" s="10"/>
    </row>
    <row r="1154" customFormat="false" ht="12.75" hidden="false" customHeight="true" outlineLevel="0" collapsed="false">
      <c r="A1154" s="0" t="n">
        <v>1152</v>
      </c>
      <c r="G1154" s="10" t="n">
        <v>345.6</v>
      </c>
      <c r="H1154" s="10" t="n">
        <f aca="false">AR1154</f>
        <v>87.9107370056431</v>
      </c>
      <c r="AP1154" s="10" t="n">
        <v>345.6</v>
      </c>
      <c r="AQ1154" s="0" t="n">
        <v>3.37976137480178</v>
      </c>
      <c r="AR1154" s="10" t="n">
        <f aca="false">IF(AW$17=A1154,AV$17,0)+AQ1154+AV$13+AP1154*AV$14</f>
        <v>87.9107370056431</v>
      </c>
      <c r="AS1154" s="10"/>
    </row>
    <row r="1155" customFormat="false" ht="12.75" hidden="false" customHeight="true" outlineLevel="0" collapsed="false">
      <c r="A1155" s="0" t="n">
        <v>1153</v>
      </c>
      <c r="G1155" s="10" t="n">
        <v>345.9</v>
      </c>
      <c r="H1155" s="10" t="n">
        <f aca="false">AR1155</f>
        <v>76.3156604905232</v>
      </c>
      <c r="AP1155" s="10" t="n">
        <v>345.9</v>
      </c>
      <c r="AQ1155" s="0" t="n">
        <v>-8.28252744706035</v>
      </c>
      <c r="AR1155" s="10" t="n">
        <f aca="false">IF(AW$17=A1155,AV$17,0)+AQ1155+AV$13+AP1155*AV$14</f>
        <v>76.3156604905232</v>
      </c>
      <c r="AS1155" s="10"/>
    </row>
    <row r="1156" customFormat="false" ht="12.75" hidden="false" customHeight="true" outlineLevel="0" collapsed="false">
      <c r="A1156" s="0" t="n">
        <v>1154</v>
      </c>
      <c r="G1156" s="10" t="n">
        <v>346.2</v>
      </c>
      <c r="H1156" s="10" t="n">
        <f aca="false">AR1156</f>
        <v>109.759624104797</v>
      </c>
      <c r="AP1156" s="10" t="n">
        <v>346.2</v>
      </c>
      <c r="AQ1156" s="0" t="n">
        <v>25.0942238604708</v>
      </c>
      <c r="AR1156" s="10" t="n">
        <f aca="false">IF(AW$17=A1156,AV$17,0)+AQ1156+AV$13+AP1156*AV$14</f>
        <v>109.759624104797</v>
      </c>
      <c r="AS1156" s="10"/>
    </row>
    <row r="1157" customFormat="false" ht="12.75" hidden="false" customHeight="true" outlineLevel="0" collapsed="false">
      <c r="A1157" s="0" t="n">
        <v>1155</v>
      </c>
      <c r="G1157" s="10" t="n">
        <v>346.5</v>
      </c>
      <c r="H1157" s="10" t="n">
        <f aca="false">AR1157</f>
        <v>57.5912276050288</v>
      </c>
      <c r="AP1157" s="10" t="n">
        <v>346.5</v>
      </c>
      <c r="AQ1157" s="0" t="n">
        <v>-27.1413849460392</v>
      </c>
      <c r="AR1157" s="10" t="n">
        <f aca="false">IF(AW$17=A1157,AV$17,0)+AQ1157+AV$13+AP1157*AV$14</f>
        <v>57.5912276050288</v>
      </c>
      <c r="AS1157" s="10"/>
    </row>
    <row r="1158" customFormat="false" ht="12.75" hidden="false" customHeight="true" outlineLevel="0" collapsed="false">
      <c r="A1158" s="0" t="n">
        <v>1156</v>
      </c>
      <c r="G1158" s="10" t="n">
        <v>346.8</v>
      </c>
      <c r="H1158" s="10" t="n">
        <f aca="false">AR1158</f>
        <v>87.1725781747842</v>
      </c>
      <c r="AP1158" s="10" t="n">
        <v>346.8</v>
      </c>
      <c r="AQ1158" s="0" t="n">
        <v>2.37275331697403</v>
      </c>
      <c r="AR1158" s="10" t="n">
        <f aca="false">IF(AW$17=A1158,AV$17,0)+AQ1158+AV$13+AP1158*AV$14</f>
        <v>87.1725781747842</v>
      </c>
      <c r="AS1158" s="10"/>
    </row>
    <row r="1159" customFormat="false" ht="12.75" hidden="false" customHeight="true" outlineLevel="0" collapsed="false">
      <c r="A1159" s="0" t="n">
        <v>1157</v>
      </c>
      <c r="G1159" s="10" t="n">
        <v>347.1</v>
      </c>
      <c r="H1159" s="10" t="n">
        <f aca="false">AR1159</f>
        <v>81.9964873222009</v>
      </c>
      <c r="AP1159" s="10" t="n">
        <v>347.1</v>
      </c>
      <c r="AQ1159" s="0" t="n">
        <v>-2.87054984235159</v>
      </c>
      <c r="AR1159" s="10" t="n">
        <f aca="false">IF(AW$17=A1159,AV$17,0)+AQ1159+AV$13+AP1159*AV$14</f>
        <v>81.9964873222009</v>
      </c>
      <c r="AS1159" s="10"/>
    </row>
    <row r="1160" customFormat="false" ht="12.75" hidden="false" customHeight="true" outlineLevel="0" collapsed="false">
      <c r="A1160" s="0" t="n">
        <v>1158</v>
      </c>
      <c r="G1160" s="10" t="n">
        <v>347.4</v>
      </c>
      <c r="H1160" s="10" t="n">
        <f aca="false">AR1160</f>
        <v>80.7554264188627</v>
      </c>
      <c r="AP1160" s="10" t="n">
        <v>347.4</v>
      </c>
      <c r="AQ1160" s="0" t="n">
        <v>-4.17882305243198</v>
      </c>
      <c r="AR1160" s="10" t="n">
        <f aca="false">IF(AW$17=A1160,AV$17,0)+AQ1160+AV$13+AP1160*AV$14</f>
        <v>80.7554264188627</v>
      </c>
      <c r="AS1160" s="10"/>
    </row>
    <row r="1161" customFormat="false" ht="12.75" hidden="false" customHeight="true" outlineLevel="0" collapsed="false">
      <c r="A1161" s="0" t="n">
        <v>1159</v>
      </c>
      <c r="G1161" s="10" t="n">
        <v>347.7</v>
      </c>
      <c r="H1161" s="10" t="n">
        <f aca="false">AR1161</f>
        <v>85.7384387965845</v>
      </c>
      <c r="AP1161" s="10" t="n">
        <v>347.7</v>
      </c>
      <c r="AQ1161" s="0" t="n">
        <v>0.736977018547616</v>
      </c>
      <c r="AR1161" s="10" t="n">
        <f aca="false">IF(AW$17=A1161,AV$17,0)+AQ1161+AV$13+AP1161*AV$14</f>
        <v>85.7384387965845</v>
      </c>
      <c r="AS1161" s="10"/>
    </row>
    <row r="1162" customFormat="false" ht="12.75" hidden="false" customHeight="true" outlineLevel="0" collapsed="false">
      <c r="A1162" s="0" t="n">
        <v>1160</v>
      </c>
      <c r="G1162" s="10" t="n">
        <v>348</v>
      </c>
      <c r="H1162" s="10" t="n">
        <f aca="false">AR1162</f>
        <v>64.4761961653624</v>
      </c>
      <c r="AP1162" s="10" t="n">
        <v>348</v>
      </c>
      <c r="AQ1162" s="0" t="n">
        <v>-20.5924779194168</v>
      </c>
      <c r="AR1162" s="10" t="n">
        <f aca="false">IF(AW$17=A1162,AV$17,0)+AQ1162+AV$13+AP1162*AV$14</f>
        <v>64.4761961653624</v>
      </c>
      <c r="AS1162" s="10"/>
    </row>
    <row r="1163" customFormat="false" ht="12.75" hidden="false" customHeight="true" outlineLevel="0" collapsed="false">
      <c r="A1163" s="0" t="n">
        <v>1161</v>
      </c>
      <c r="G1163" s="10" t="n">
        <v>348.3</v>
      </c>
      <c r="H1163" s="10" t="n">
        <f aca="false">AR1163</f>
        <v>86.5954237564371</v>
      </c>
      <c r="AP1163" s="10" t="n">
        <v>348.3</v>
      </c>
      <c r="AQ1163" s="0" t="n">
        <v>1.45953736491571</v>
      </c>
      <c r="AR1163" s="10" t="n">
        <f aca="false">IF(AW$17=A1163,AV$17,0)+AQ1163+AV$13+AP1163*AV$14</f>
        <v>86.5954237564371</v>
      </c>
      <c r="AS1163" s="10"/>
    </row>
    <row r="1164" customFormat="false" ht="12.75" hidden="false" customHeight="true" outlineLevel="0" collapsed="false">
      <c r="A1164" s="0" t="n">
        <v>1162</v>
      </c>
      <c r="G1164" s="10" t="n">
        <v>348.6</v>
      </c>
      <c r="H1164" s="10" t="n">
        <f aca="false">AR1164</f>
        <v>90.9157714629575</v>
      </c>
      <c r="AP1164" s="10" t="n">
        <v>348.6</v>
      </c>
      <c r="AQ1164" s="0" t="n">
        <v>5.71267276469388</v>
      </c>
      <c r="AR1164" s="10" t="n">
        <f aca="false">IF(AW$17=A1164,AV$17,0)+AQ1164+AV$13+AP1164*AV$14</f>
        <v>90.9157714629575</v>
      </c>
      <c r="AS1164" s="10"/>
    </row>
    <row r="1165" customFormat="false" ht="12.75" hidden="false" customHeight="true" outlineLevel="0" collapsed="false">
      <c r="A1165" s="0" t="n">
        <v>1163</v>
      </c>
      <c r="G1165" s="10" t="n">
        <v>348.9</v>
      </c>
      <c r="H1165" s="10" t="n">
        <f aca="false">AR1165</f>
        <v>106.609322308636</v>
      </c>
      <c r="AP1165" s="10" t="n">
        <v>348.9</v>
      </c>
      <c r="AQ1165" s="0" t="n">
        <v>21.3390113036305</v>
      </c>
      <c r="AR1165" s="10" t="n">
        <f aca="false">IF(AW$17=A1165,AV$17,0)+AQ1165+AV$13+AP1165*AV$14</f>
        <v>106.609322308636</v>
      </c>
      <c r="AS1165" s="10"/>
    </row>
    <row r="1166" customFormat="false" ht="12.75" hidden="false" customHeight="true" outlineLevel="0" collapsed="false">
      <c r="A1166" s="0" t="n">
        <v>1164</v>
      </c>
      <c r="G1166" s="10" t="n">
        <v>349.2</v>
      </c>
      <c r="H1166" s="10" t="n">
        <f aca="false">AR1166</f>
        <v>70.9119313786125</v>
      </c>
      <c r="AP1166" s="10" t="n">
        <v>349.2</v>
      </c>
      <c r="AQ1166" s="0" t="n">
        <v>-14.4255919331356</v>
      </c>
      <c r="AR1166" s="10" t="n">
        <f aca="false">IF(AW$17=A1166,AV$17,0)+AQ1166+AV$13+AP1166*AV$14</f>
        <v>70.9119313786125</v>
      </c>
      <c r="AS1166" s="10"/>
    </row>
    <row r="1167" customFormat="false" ht="12.75" hidden="false" customHeight="true" outlineLevel="0" collapsed="false">
      <c r="A1167" s="0" t="n">
        <v>1165</v>
      </c>
      <c r="G1167" s="10" t="n">
        <v>349.5</v>
      </c>
      <c r="H1167" s="10" t="n">
        <f aca="false">AR1167</f>
        <v>81.7565769276203</v>
      </c>
      <c r="AP1167" s="10" t="n">
        <v>349.5</v>
      </c>
      <c r="AQ1167" s="0" t="n">
        <v>-3.64815869086998</v>
      </c>
      <c r="AR1167" s="10" t="n">
        <f aca="false">IF(AW$17=A1167,AV$17,0)+AQ1167+AV$13+AP1167*AV$14</f>
        <v>81.7565769276203</v>
      </c>
      <c r="AS1167" s="10"/>
    </row>
    <row r="1168" customFormat="false" ht="12.75" hidden="false" customHeight="true" outlineLevel="0" collapsed="false">
      <c r="A1168" s="0" t="n">
        <v>1166</v>
      </c>
      <c r="G1168" s="10" t="n">
        <v>349.8</v>
      </c>
      <c r="H1168" s="10" t="n">
        <f aca="false">AR1168</f>
        <v>76.9800942345177</v>
      </c>
      <c r="AP1168" s="10" t="n">
        <v>349.8</v>
      </c>
      <c r="AQ1168" s="0" t="n">
        <v>-8.49185369071483</v>
      </c>
      <c r="AR1168" s="10" t="n">
        <f aca="false">IF(AW$17=A1168,AV$17,0)+AQ1168+AV$13+AP1168*AV$14</f>
        <v>76.9800942345177</v>
      </c>
      <c r="AS1168" s="10"/>
    </row>
    <row r="1169" customFormat="false" ht="12.75" hidden="false" customHeight="true" outlineLevel="0" collapsed="false">
      <c r="A1169" s="0" t="n">
        <v>1167</v>
      </c>
      <c r="G1169" s="10" t="n">
        <v>350.1</v>
      </c>
      <c r="H1169" s="10" t="n">
        <f aca="false">AR1169</f>
        <v>99.4729842478847</v>
      </c>
      <c r="AP1169" s="10" t="n">
        <v>350.1</v>
      </c>
      <c r="AQ1169" s="0" t="n">
        <v>13.93382401591</v>
      </c>
      <c r="AR1169" s="10" t="n">
        <f aca="false">IF(AW$17=A1169,AV$17,0)+AQ1169+AV$13+AP1169*AV$14</f>
        <v>99.4729842478847</v>
      </c>
      <c r="AS1169" s="10"/>
    </row>
    <row r="1170" customFormat="false" ht="12.75" hidden="false" customHeight="true" outlineLevel="0" collapsed="false">
      <c r="A1170" s="0" t="n">
        <v>1168</v>
      </c>
      <c r="G1170" s="10" t="n">
        <v>350.4</v>
      </c>
      <c r="H1170" s="10" t="n">
        <f aca="false">AR1170</f>
        <v>94.9728777632509</v>
      </c>
      <c r="AP1170" s="10" t="n">
        <v>350.4</v>
      </c>
      <c r="AQ1170" s="0" t="n">
        <v>9.366505224534</v>
      </c>
      <c r="AR1170" s="10" t="n">
        <f aca="false">IF(AW$17=A1170,AV$17,0)+AQ1170+AV$13+AP1170*AV$14</f>
        <v>94.9728777632509</v>
      </c>
      <c r="AS1170" s="10"/>
    </row>
    <row r="1171" customFormat="false" ht="12.75" hidden="false" customHeight="true" outlineLevel="0" collapsed="false">
      <c r="A1171" s="0" t="n">
        <v>1169</v>
      </c>
      <c r="G1171" s="10" t="n">
        <v>350.7</v>
      </c>
      <c r="H1171" s="10" t="n">
        <f aca="false">AR1171</f>
        <v>90.9243316335719</v>
      </c>
      <c r="AP1171" s="10" t="n">
        <v>350.7</v>
      </c>
      <c r="AQ1171" s="0" t="n">
        <v>5.25074678811273</v>
      </c>
      <c r="AR1171" s="10" t="n">
        <f aca="false">IF(AW$17=A1171,AV$17,0)+AQ1171+AV$13+AP1171*AV$14</f>
        <v>90.9243316335719</v>
      </c>
      <c r="AS1171" s="10"/>
    </row>
    <row r="1172" customFormat="false" ht="12.75" hidden="false" customHeight="true" outlineLevel="0" collapsed="false">
      <c r="A1172" s="0" t="n">
        <v>1170</v>
      </c>
      <c r="G1172" s="10" t="n">
        <v>351</v>
      </c>
      <c r="H1172" s="10" t="n">
        <f aca="false">AR1172</f>
        <v>80.0072477166953</v>
      </c>
      <c r="AP1172" s="10" t="n">
        <v>351</v>
      </c>
      <c r="AQ1172" s="0" t="n">
        <v>-5.73354943550606</v>
      </c>
      <c r="AR1172" s="10" t="n">
        <f aca="false">IF(AW$17=A1172,AV$17,0)+AQ1172+AV$13+AP1172*AV$14</f>
        <v>80.0072477166953</v>
      </c>
      <c r="AS1172" s="10"/>
    </row>
    <row r="1173" customFormat="false" ht="12.75" hidden="false" customHeight="true" outlineLevel="0" collapsed="false">
      <c r="A1173" s="0" t="n">
        <v>1171</v>
      </c>
      <c r="G1173" s="10" t="n">
        <v>351.3</v>
      </c>
      <c r="H1173" s="10" t="n">
        <f aca="false">AR1173</f>
        <v>64.7602815478066</v>
      </c>
      <c r="AP1173" s="10" t="n">
        <v>351.3</v>
      </c>
      <c r="AQ1173" s="0" t="n">
        <v>-21.0477279111371</v>
      </c>
      <c r="AR1173" s="10" t="n">
        <f aca="false">IF(AW$17=A1173,AV$17,0)+AQ1173+AV$13+AP1173*AV$14</f>
        <v>64.7602815478066</v>
      </c>
      <c r="AS1173" s="10"/>
    </row>
    <row r="1174" customFormat="false" ht="12.75" hidden="false" customHeight="true" outlineLevel="0" collapsed="false">
      <c r="A1174" s="0" t="n">
        <v>1172</v>
      </c>
      <c r="G1174" s="10" t="n">
        <v>351.6</v>
      </c>
      <c r="H1174" s="10" t="n">
        <f aca="false">AR1174</f>
        <v>78.9284315752581</v>
      </c>
      <c r="AP1174" s="10" t="n">
        <v>351.6</v>
      </c>
      <c r="AQ1174" s="0" t="n">
        <v>-6.94679019042773</v>
      </c>
      <c r="AR1174" s="10" t="n">
        <f aca="false">IF(AW$17=A1174,AV$17,0)+AQ1174+AV$13+AP1174*AV$14</f>
        <v>78.9284315752581</v>
      </c>
      <c r="AS1174" s="10"/>
    </row>
    <row r="1175" customFormat="false" ht="12.75" hidden="false" customHeight="true" outlineLevel="0" collapsed="false">
      <c r="A1175" s="0" t="n">
        <v>1173</v>
      </c>
      <c r="G1175" s="10" t="n">
        <v>351.9</v>
      </c>
      <c r="H1175" s="10" t="n">
        <f aca="false">AR1175</f>
        <v>75.6754731945104</v>
      </c>
      <c r="AP1175" s="10" t="n">
        <v>351.9</v>
      </c>
      <c r="AQ1175" s="0" t="n">
        <v>-10.2669608779177</v>
      </c>
      <c r="AR1175" s="10" t="n">
        <f aca="false">IF(AW$17=A1175,AV$17,0)+AQ1175+AV$13+AP1175*AV$14</f>
        <v>75.6754731945104</v>
      </c>
      <c r="AS1175" s="10"/>
    </row>
    <row r="1176" customFormat="false" ht="12.75" hidden="false" customHeight="true" outlineLevel="0" collapsed="false">
      <c r="A1176" s="0" t="n">
        <v>1174</v>
      </c>
      <c r="G1176" s="10" t="n">
        <v>352.2</v>
      </c>
      <c r="H1176" s="10" t="n">
        <f aca="false">AR1176</f>
        <v>85.1807194683809</v>
      </c>
      <c r="AP1176" s="10" t="n">
        <v>352.2</v>
      </c>
      <c r="AQ1176" s="0" t="n">
        <v>-0.828926910789359</v>
      </c>
      <c r="AR1176" s="10" t="n">
        <f aca="false">IF(AW$17=A1176,AV$17,0)+AQ1176+AV$13+AP1176*AV$14</f>
        <v>85.1807194683809</v>
      </c>
      <c r="AS1176" s="10"/>
    </row>
    <row r="1177" customFormat="false" ht="12.75" hidden="false" customHeight="true" outlineLevel="0" collapsed="false">
      <c r="A1177" s="0" t="n">
        <v>1175</v>
      </c>
      <c r="G1177" s="10" t="n">
        <v>352.5</v>
      </c>
      <c r="H1177" s="10" t="n">
        <f aca="false">AR1177</f>
        <v>61.2051927675872</v>
      </c>
      <c r="AP1177" s="10" t="n">
        <v>352.5</v>
      </c>
      <c r="AQ1177" s="0" t="n">
        <v>-24.8716659183253</v>
      </c>
      <c r="AR1177" s="10" t="n">
        <f aca="false">AQ1177+AV$13+AP1177*AV$14</f>
        <v>61.2051927675872</v>
      </c>
      <c r="AS1177" s="10"/>
    </row>
    <row r="1178" customFormat="false" ht="12.75" hidden="false" customHeight="true" outlineLevel="0" collapsed="false">
      <c r="A1178" s="0" t="n">
        <v>1176</v>
      </c>
      <c r="G1178" s="10" t="n">
        <v>352.8</v>
      </c>
      <c r="H1178" s="10" t="n">
        <f aca="false">AR1178</f>
        <v>96.1368649400902</v>
      </c>
      <c r="AP1178" s="10" t="n">
        <v>352.8</v>
      </c>
      <c r="AQ1178" s="0" t="n">
        <v>9.99279394743549</v>
      </c>
      <c r="AR1178" s="10" t="n">
        <f aca="false">AQ1178+AV$13+AP1178*AV$14</f>
        <v>96.1368649400902</v>
      </c>
      <c r="AS1178" s="10"/>
    </row>
    <row r="1179" customFormat="false" ht="12.75" hidden="false" customHeight="true" outlineLevel="0" collapsed="false">
      <c r="A1179" s="0" t="n">
        <v>1177</v>
      </c>
      <c r="G1179" s="10" t="n">
        <v>353.1</v>
      </c>
      <c r="H1179" s="10" t="n">
        <f aca="false">AR1179</f>
        <v>75.0843733882255</v>
      </c>
      <c r="AP1179" s="10" t="n">
        <v>353.1</v>
      </c>
      <c r="AQ1179" s="0" t="n">
        <v>-11.1269099111715</v>
      </c>
      <c r="AR1179" s="10" t="n">
        <f aca="false">AQ1179+AV$13+AP1179*AV$14</f>
        <v>75.0843733882255</v>
      </c>
      <c r="AS1179" s="10"/>
    </row>
    <row r="1180" customFormat="false" ht="12.75" hidden="false" customHeight="true" outlineLevel="0" collapsed="false">
      <c r="A1180" s="0" t="n">
        <v>1178</v>
      </c>
      <c r="G1180" s="10" t="n">
        <v>353.4</v>
      </c>
      <c r="H1180" s="10" t="n">
        <f aca="false">AR1180</f>
        <v>94.42635565908</v>
      </c>
      <c r="AP1180" s="10" t="n">
        <v>353.4</v>
      </c>
      <c r="AQ1180" s="0" t="n">
        <v>8.14786005294078</v>
      </c>
      <c r="AR1180" s="10" t="n">
        <f aca="false">AQ1180+AV$13+AP1180*AV$14</f>
        <v>94.42635565908</v>
      </c>
      <c r="AS1180" s="10"/>
    </row>
    <row r="1181" customFormat="false" ht="12.75" hidden="false" customHeight="true" outlineLevel="0" collapsed="false">
      <c r="A1181" s="0" t="n">
        <v>1179</v>
      </c>
      <c r="G1181" s="10" t="n">
        <v>353.7</v>
      </c>
      <c r="H1181" s="10" t="n">
        <f aca="false">AR1181</f>
        <v>90.9322716137877</v>
      </c>
      <c r="AP1181" s="10" t="n">
        <v>353.7</v>
      </c>
      <c r="AQ1181" s="0" t="n">
        <v>4.58656370090629</v>
      </c>
      <c r="AR1181" s="10" t="n">
        <f aca="false">AQ1181+AV$13+AP1181*AV$14</f>
        <v>90.9322716137877</v>
      </c>
      <c r="AS1181" s="10"/>
    </row>
    <row r="1182" customFormat="false" ht="12.75" hidden="false" customHeight="true" outlineLevel="0" collapsed="false">
      <c r="A1182" s="0" t="n">
        <v>1180</v>
      </c>
      <c r="G1182" s="10" t="n">
        <v>354</v>
      </c>
      <c r="H1182" s="10" t="n">
        <f aca="false">AR1182</f>
        <v>78.3622744900703</v>
      </c>
      <c r="AP1182" s="10" t="n">
        <v>354</v>
      </c>
      <c r="AQ1182" s="0" t="n">
        <v>-8.05064572955337</v>
      </c>
      <c r="AR1182" s="10" t="n">
        <f aca="false">AQ1182+AV$13+AP1182*AV$14</f>
        <v>78.3622744900703</v>
      </c>
      <c r="AS1182" s="10"/>
    </row>
    <row r="1183" customFormat="false" ht="12.75" hidden="false" customHeight="true" outlineLevel="0" collapsed="false">
      <c r="A1183" s="0" t="n">
        <v>1181</v>
      </c>
      <c r="G1183" s="10" t="n">
        <v>354.3</v>
      </c>
      <c r="H1183" s="10" t="n">
        <f aca="false">AR1183</f>
        <v>97.0494420192531</v>
      </c>
      <c r="AP1183" s="10" t="n">
        <v>354.3</v>
      </c>
      <c r="AQ1183" s="0" t="n">
        <v>10.5693094928872</v>
      </c>
      <c r="AR1183" s="10" t="n">
        <f aca="false">AQ1183+AV$13+AP1183*AV$14</f>
        <v>97.0494420192531</v>
      </c>
      <c r="AS1183" s="10"/>
    </row>
    <row r="1184" customFormat="false" ht="12.75" hidden="false" customHeight="true" outlineLevel="0" collapsed="false">
      <c r="A1184" s="0" t="n">
        <v>1182</v>
      </c>
      <c r="G1184" s="10" t="n">
        <v>354.6</v>
      </c>
      <c r="H1184" s="10" t="n">
        <f aca="false">AR1184</f>
        <v>80.5834725203377</v>
      </c>
      <c r="AP1184" s="10" t="n">
        <v>354.6</v>
      </c>
      <c r="AQ1184" s="0" t="n">
        <v>-5.96387231277036</v>
      </c>
      <c r="AR1184" s="10" t="n">
        <f aca="false">AQ1184+AV$13+AP1184*AV$14</f>
        <v>80.5834725203377</v>
      </c>
      <c r="AS1184" s="10"/>
    </row>
    <row r="1185" customFormat="false" ht="12.75" hidden="false" customHeight="true" outlineLevel="0" collapsed="false">
      <c r="A1185" s="0" t="n">
        <v>1183</v>
      </c>
      <c r="G1185" s="10" t="n">
        <v>354.9</v>
      </c>
      <c r="H1185" s="10" t="n">
        <f aca="false">AR1185</f>
        <v>85.5504778199432</v>
      </c>
      <c r="AP1185" s="10" t="n">
        <v>354.9</v>
      </c>
      <c r="AQ1185" s="0" t="n">
        <v>-1.06407931990712</v>
      </c>
      <c r="AR1185" s="10" t="n">
        <f aca="false">AQ1185+AV$13+AP1185*AV$14</f>
        <v>85.5504778199432</v>
      </c>
      <c r="AS1185" s="10"/>
    </row>
    <row r="1186" customFormat="false" ht="12.75" hidden="false" customHeight="true" outlineLevel="0" collapsed="false">
      <c r="A1186" s="0" t="n">
        <v>1184</v>
      </c>
      <c r="G1186" s="10" t="n">
        <v>355.2</v>
      </c>
      <c r="H1186" s="10" t="n">
        <f aca="false">AR1186</f>
        <v>98.4920842111472</v>
      </c>
      <c r="AP1186" s="10" t="n">
        <v>355.2</v>
      </c>
      <c r="AQ1186" s="0" t="n">
        <v>11.8103147645546</v>
      </c>
      <c r="AR1186" s="10" t="n">
        <f aca="false">AQ1186+AV$13+AP1186*AV$14</f>
        <v>98.4920842111472</v>
      </c>
      <c r="AS1186" s="10"/>
    </row>
    <row r="1187" customFormat="false" ht="12.75" hidden="false" customHeight="true" outlineLevel="0" collapsed="false">
      <c r="A1187" s="0" t="n">
        <v>1185</v>
      </c>
      <c r="G1187" s="10" t="n">
        <v>355.5</v>
      </c>
      <c r="H1187" s="10" t="n">
        <f aca="false">AR1187</f>
        <v>87.0593639533909</v>
      </c>
      <c r="AP1187" s="10" t="n">
        <v>355.5</v>
      </c>
      <c r="AQ1187" s="0" t="n">
        <v>0.310382200056183</v>
      </c>
      <c r="AR1187" s="10" t="n">
        <f aca="false">AQ1187+AV$13+AP1187*AV$14</f>
        <v>87.0593639533909</v>
      </c>
      <c r="AS1187" s="10"/>
    </row>
    <row r="1188" customFormat="false" ht="12.75" hidden="false" customHeight="true" outlineLevel="0" collapsed="false">
      <c r="A1188" s="0" t="n">
        <v>1186</v>
      </c>
      <c r="G1188" s="10" t="n">
        <v>355.8</v>
      </c>
      <c r="H1188" s="10" t="n">
        <f aca="false">AR1188</f>
        <v>91.4506289384615</v>
      </c>
      <c r="AP1188" s="10" t="n">
        <v>355.8</v>
      </c>
      <c r="AQ1188" s="0" t="n">
        <v>4.63443487838447</v>
      </c>
      <c r="AR1188" s="10" t="n">
        <f aca="false">AQ1188+AV$13+AP1188*AV$14</f>
        <v>91.4506289384615</v>
      </c>
      <c r="AS1188" s="10"/>
    </row>
    <row r="1189" customFormat="false" ht="12.75" hidden="false" customHeight="true" outlineLevel="0" collapsed="false">
      <c r="A1189" s="0" t="n">
        <v>1187</v>
      </c>
      <c r="G1189" s="10" t="n">
        <v>356.1</v>
      </c>
      <c r="H1189" s="10" t="n">
        <f aca="false">AR1189</f>
        <v>87.5074463387352</v>
      </c>
      <c r="AP1189" s="10" t="n">
        <v>356.1</v>
      </c>
      <c r="AQ1189" s="0" t="n">
        <v>0.624039971915938</v>
      </c>
      <c r="AR1189" s="10" t="n">
        <f aca="false">AQ1189+AV$13+AP1189*AV$14</f>
        <v>87.5074463387352</v>
      </c>
      <c r="AS1189" s="10"/>
    </row>
    <row r="1190" customFormat="false" ht="12.75" hidden="false" customHeight="true" outlineLevel="0" collapsed="false">
      <c r="A1190" s="0" t="n">
        <v>1188</v>
      </c>
      <c r="G1190" s="10" t="n">
        <v>356.4</v>
      </c>
      <c r="H1190" s="10" t="n">
        <f aca="false">AR1190</f>
        <v>83.9350821827697</v>
      </c>
      <c r="AP1190" s="10" t="n">
        <v>356.4</v>
      </c>
      <c r="AQ1190" s="0" t="n">
        <v>-3.01553649079172</v>
      </c>
      <c r="AR1190" s="10" t="n">
        <f aca="false">AQ1190+AV$13+AP1190*AV$14</f>
        <v>83.9350821827697</v>
      </c>
      <c r="AS1190" s="10"/>
    </row>
    <row r="1191" customFormat="false" ht="12.75" hidden="false" customHeight="true" outlineLevel="0" collapsed="false">
      <c r="A1191" s="0" t="n">
        <v>1189</v>
      </c>
      <c r="G1191" s="10" t="n">
        <v>356.7</v>
      </c>
      <c r="H1191" s="10" t="n">
        <f aca="false">AR1191</f>
        <v>86.7208928496209</v>
      </c>
      <c r="AP1191" s="10" t="n">
        <v>356.7</v>
      </c>
      <c r="AQ1191" s="0" t="n">
        <v>-0.296938130682772</v>
      </c>
      <c r="AR1191" s="10" t="n">
        <f aca="false">AQ1191+AV$13+AP1191*AV$14</f>
        <v>86.7208928496209</v>
      </c>
      <c r="AS1191" s="10"/>
    </row>
    <row r="1192" customFormat="false" ht="12.75" hidden="false" customHeight="true" outlineLevel="0" collapsed="false">
      <c r="A1192" s="0" t="n">
        <v>1190</v>
      </c>
      <c r="G1192" s="10" t="n">
        <v>357</v>
      </c>
      <c r="H1192" s="10" t="n">
        <f aca="false">AR1192</f>
        <v>88.1635835959876</v>
      </c>
      <c r="AP1192" s="10" t="n">
        <v>357</v>
      </c>
      <c r="AQ1192" s="0" t="n">
        <v>1.07854030894168</v>
      </c>
      <c r="AR1192" s="10" t="n">
        <f aca="false">AQ1192+AV$13+AP1192*AV$14</f>
        <v>88.1635835959876</v>
      </c>
      <c r="AS1192" s="10"/>
    </row>
    <row r="1193" customFormat="false" ht="12.75" hidden="false" customHeight="true" outlineLevel="0" collapsed="false">
      <c r="A1193" s="0" t="n">
        <v>1191</v>
      </c>
      <c r="G1193" s="10" t="n">
        <v>357.3</v>
      </c>
      <c r="H1193" s="10" t="n">
        <f aca="false">AR1193</f>
        <v>72.6458063558385</v>
      </c>
      <c r="AP1193" s="10" t="n">
        <v>357.3</v>
      </c>
      <c r="AQ1193" s="0" t="n">
        <v>-14.5064492379496</v>
      </c>
      <c r="AR1193" s="10" t="n">
        <f aca="false">AQ1193+AV$13+AP1193*AV$14</f>
        <v>72.6458063558385</v>
      </c>
      <c r="AS1193" s="10"/>
    </row>
    <row r="1194" customFormat="false" ht="12.75" hidden="false" customHeight="true" outlineLevel="0" collapsed="false">
      <c r="A1194" s="0" t="n">
        <v>1192</v>
      </c>
      <c r="G1194" s="10" t="n">
        <v>357.6</v>
      </c>
      <c r="H1194" s="10" t="n">
        <f aca="false">AR1194</f>
        <v>85.5759511273615</v>
      </c>
      <c r="AP1194" s="10" t="n">
        <v>357.6</v>
      </c>
      <c r="AQ1194" s="0" t="n">
        <v>-1.64351677316886</v>
      </c>
      <c r="AR1194" s="10" t="n">
        <f aca="false">AQ1194+AV$13+AP1194*AV$14</f>
        <v>85.5759511273615</v>
      </c>
      <c r="AS1194" s="10"/>
    </row>
    <row r="1195" customFormat="false" ht="12.75" hidden="false" customHeight="true" outlineLevel="0" collapsed="false">
      <c r="A1195" s="0" t="n">
        <v>1193</v>
      </c>
      <c r="G1195" s="10" t="n">
        <v>357.9</v>
      </c>
      <c r="H1195" s="10" t="n">
        <f aca="false">AR1195</f>
        <v>86.0598979353735</v>
      </c>
      <c r="AP1195" s="10" t="n">
        <v>357.9</v>
      </c>
      <c r="AQ1195" s="0" t="n">
        <v>-1.22678227189908</v>
      </c>
      <c r="AR1195" s="10" t="n">
        <f aca="false">AQ1195+AV$13+AP1195*AV$14</f>
        <v>86.0598979353735</v>
      </c>
      <c r="AS1195" s="10"/>
    </row>
    <row r="1196" customFormat="false" ht="12.75" hidden="false" customHeight="true" outlineLevel="0" collapsed="false">
      <c r="A1196" s="0" t="n">
        <v>1194</v>
      </c>
      <c r="G1196" s="10" t="n">
        <v>358.2</v>
      </c>
      <c r="H1196" s="10" t="n">
        <f aca="false">AR1196</f>
        <v>92.7472636184887</v>
      </c>
      <c r="AP1196" s="10" t="n">
        <v>358.2</v>
      </c>
      <c r="AQ1196" s="0" t="n">
        <v>5.39337110447392</v>
      </c>
      <c r="AR1196" s="10" t="n">
        <f aca="false">AQ1196+AV$13+AP1196*AV$14</f>
        <v>92.7472636184887</v>
      </c>
      <c r="AS1196" s="10"/>
    </row>
    <row r="1197" customFormat="false" ht="12.75" hidden="false" customHeight="true" outlineLevel="0" collapsed="false">
      <c r="A1197" s="0" t="n">
        <v>1195</v>
      </c>
      <c r="G1197" s="10" t="n">
        <v>358.5</v>
      </c>
      <c r="H1197" s="10" t="n">
        <f aca="false">AR1197</f>
        <v>87.6360200621502</v>
      </c>
      <c r="AP1197" s="10" t="n">
        <v>358.5</v>
      </c>
      <c r="AQ1197" s="0" t="n">
        <v>0.21491524139317</v>
      </c>
      <c r="AR1197" s="10" t="n">
        <f aca="false">AQ1197+AV$13+AP1197*AV$14</f>
        <v>87.6360200621502</v>
      </c>
      <c r="AS1197" s="10"/>
    </row>
    <row r="1198" customFormat="false" ht="12.75" hidden="false" customHeight="true" outlineLevel="0" collapsed="false">
      <c r="A1198" s="0" t="n">
        <v>1196</v>
      </c>
      <c r="G1198" s="10" t="n">
        <v>358.8</v>
      </c>
      <c r="H1198" s="10" t="n">
        <f aca="false">AR1198</f>
        <v>84.56083081771</v>
      </c>
      <c r="AP1198" s="10" t="n">
        <v>358.8</v>
      </c>
      <c r="AQ1198" s="0" t="n">
        <v>-2.92748630978924</v>
      </c>
      <c r="AR1198" s="10" t="n">
        <f aca="false">AQ1198+AV$13+AP1198*AV$14</f>
        <v>84.56083081771</v>
      </c>
      <c r="AS1198" s="10"/>
    </row>
    <row r="1199" customFormat="false" ht="12.75" hidden="false" customHeight="true" outlineLevel="0" collapsed="false">
      <c r="A1199" s="0" t="n">
        <v>1197</v>
      </c>
      <c r="G1199" s="10" t="n">
        <v>359.1</v>
      </c>
      <c r="H1199" s="10" t="n">
        <f aca="false">AR1199</f>
        <v>69.815200057629</v>
      </c>
      <c r="AP1199" s="10" t="n">
        <v>359.1</v>
      </c>
      <c r="AQ1199" s="0" t="n">
        <v>-17.7403293766125</v>
      </c>
      <c r="AR1199" s="10" t="n">
        <f aca="false">AQ1199+AV$13+AP1199*AV$14</f>
        <v>69.815200057629</v>
      </c>
      <c r="AS1199" s="10"/>
    </row>
    <row r="1200" customFormat="false" ht="12.75" hidden="false" customHeight="true" outlineLevel="0" collapsed="false">
      <c r="A1200" s="0" t="n">
        <v>1198</v>
      </c>
      <c r="G1200" s="10" t="n">
        <v>359.4</v>
      </c>
      <c r="H1200" s="10" t="n">
        <f aca="false">AR1200</f>
        <v>94.8612825258353</v>
      </c>
      <c r="AP1200" s="10" t="n">
        <v>359.4</v>
      </c>
      <c r="AQ1200" s="0" t="n">
        <v>7.23854078485161</v>
      </c>
      <c r="AR1200" s="10" t="n">
        <f aca="false">AQ1200+AV$13+AP1200*AV$14</f>
        <v>94.8612825258353</v>
      </c>
      <c r="AS1200" s="10"/>
    </row>
    <row r="1201" customFormat="false" ht="12.75" hidden="false" customHeight="true" outlineLevel="0" collapsed="false">
      <c r="A1201" s="0" t="n">
        <v>1199</v>
      </c>
      <c r="G1201" s="10" t="n">
        <v>359.7</v>
      </c>
      <c r="H1201" s="10" t="n">
        <f aca="false">AR1201</f>
        <v>80.7282927918443</v>
      </c>
      <c r="AP1201" s="10" t="n">
        <v>359.7</v>
      </c>
      <c r="AQ1201" s="0" t="n">
        <v>-6.9616612558816</v>
      </c>
      <c r="AR1201" s="10" t="n">
        <f aca="false">AQ1201+AV$13+AP1201*AV$14</f>
        <v>80.7282927918443</v>
      </c>
      <c r="AS1201" s="10"/>
    </row>
    <row r="1202" customFormat="false" ht="12.75" hidden="false" customHeight="true" outlineLevel="0" collapsed="false">
      <c r="A1202" s="0" t="n">
        <v>1200</v>
      </c>
      <c r="G1202" s="10" t="n">
        <v>360</v>
      </c>
      <c r="H1202" s="10" t="n">
        <f aca="false">AR1202</f>
        <v>95.5965187005327</v>
      </c>
      <c r="AP1202" s="10" t="n">
        <v>360</v>
      </c>
      <c r="AQ1202" s="0" t="n">
        <v>7.83935234606453</v>
      </c>
      <c r="AR1202" s="10" t="n">
        <f aca="false">AQ1202+AV$13+AP1202*AV$14</f>
        <v>95.5965187005327</v>
      </c>
      <c r="AS1202" s="10"/>
    </row>
  </sheetData>
  <conditionalFormatting sqref="D2:D65536 L3:L1202 AN2:AN1202">
    <cfRule type="expression" priority="2" aboveAverage="0" equalAverage="0" bottom="0" percent="0" rank="0" text="" dxfId="0">
      <formula>LEN(TRIM(D2))&gt;0</formula>
    </cfRule>
  </conditionalFormatting>
  <conditionalFormatting sqref="AF5">
    <cfRule type="cellIs" priority="3" operator="equal" aboveAverage="0" equalAverage="0" bottom="0" percent="0" rank="0" text="" dxfId="0">
      <formula>0</formula>
    </cfRule>
  </conditionalFormatting>
  <conditionalFormatting sqref="AB12:AF12">
    <cfRule type="expression" priority="4" aboveAverage="0" equalAverage="0" bottom="0" percent="0" rank="0" text="" dxfId="1">
      <formula>NOT(ISERROR(SEARCH("false",AB12)))</formula>
    </cfRule>
  </conditionalFormatting>
  <conditionalFormatting sqref="AI5:AJ5">
    <cfRule type="expression" priority="5" aboveAverage="0" equalAverage="0" bottom="0" percent="0" rank="0" text="" dxfId="2">
      <formula>NOT(ISERROR(SEARCH("true",AI5)))</formula>
    </cfRule>
  </conditionalFormatting>
  <conditionalFormatting sqref="AD5 AG5:AH5 T5">
    <cfRule type="expression" priority="6" aboveAverage="0" equalAverage="0" bottom="0" percent="0" rank="0" text="" dxfId="3">
      <formula>NOT(ISERROR(SEARCH("n",AD5)))</formula>
    </cfRule>
  </conditionalFormatting>
  <conditionalFormatting sqref="AD5 AG5:AH5 T5">
    <cfRule type="expression" priority="7" aboveAverage="0" equalAverage="0" bottom="0" percent="0" rank="0" text="" dxfId="4">
      <formula>NOT(ISERROR(SEARCH("y",AD5)))</formula>
    </cfRule>
  </conditionalFormatting>
  <conditionalFormatting sqref="AG6">
    <cfRule type="expression" priority="8" aboveAverage="0" equalAverage="0" bottom="0" percent="0" rank="0" text="" dxfId="5">
      <formula>NOT(ISERROR(SEARCH("FALSE",AG6)))</formula>
    </cfRule>
  </conditionalFormatting>
  <conditionalFormatting sqref="R12:V12">
    <cfRule type="cellIs" priority="9" operator="equal" aboveAverage="0" equalAverage="0" bottom="0" percent="0" rank="0" text="" dxfId="6">
      <formula>FALSE()</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TotalTime>
  <Application>LibreOffice/5.3.0.3$Linux_X86_64 LibreOffice_project/30m0$Build-3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2016-10-07T13:09:47Z</dcterms:created>
  <dc:creator>Daniel L Armentrout</dc:creator>
  <dc:description/>
  <dc:language>en-US</dc:language>
  <cp:lastModifiedBy/>
  <dcterms:modified xsi:type="dcterms:W3CDTF">2017-02-09T15:59:02Z</dcterms:modified>
  <cp:revision>3</cp:revision>
  <dc:subject/>
  <dc:title/>
</cp:coreProperties>
</file>