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15" windowWidth="19170" windowHeight="6105" tabRatio="733"/>
  </bookViews>
  <sheets>
    <sheet name="Phil. Soc. visiting, 1861" sheetId="6" r:id="rId1"/>
    <sheet name="visiting" sheetId="1" r:id="rId2"/>
    <sheet name="vistors" sheetId="4" r:id="rId3"/>
    <sheet name="moral instructor" sheetId="5" r:id="rId4"/>
  </sheets>
  <calcPr calcId="145621"/>
</workbook>
</file>

<file path=xl/calcChain.xml><?xml version="1.0" encoding="utf-8"?>
<calcChain xmlns="http://schemas.openxmlformats.org/spreadsheetml/2006/main">
  <c r="F7" i="1" l="1"/>
  <c r="F6" i="1"/>
  <c r="F5" i="1"/>
  <c r="F9" i="1"/>
  <c r="F10" i="1"/>
  <c r="F11" i="1"/>
  <c r="F12" i="1"/>
  <c r="F13" i="1"/>
  <c r="F14" i="1"/>
  <c r="F15" i="1"/>
  <c r="F16" i="1"/>
  <c r="F17" i="1"/>
  <c r="F18" i="1"/>
  <c r="F19" i="1"/>
  <c r="F20" i="1"/>
  <c r="F21" i="1"/>
  <c r="F22" i="1"/>
  <c r="F23" i="1"/>
  <c r="F24" i="1"/>
  <c r="F25" i="1"/>
  <c r="F26" i="1"/>
  <c r="F30" i="1"/>
  <c r="B43" i="5"/>
  <c r="B44" i="5"/>
  <c r="B49" i="5"/>
  <c r="B50" i="5"/>
  <c r="B56" i="5"/>
  <c r="B37" i="5"/>
  <c r="B21" i="5"/>
  <c r="B14" i="5"/>
  <c r="E10" i="1"/>
  <c r="E11" i="1"/>
  <c r="E12" i="1"/>
  <c r="E13" i="1"/>
  <c r="E14" i="1"/>
  <c r="E15" i="1"/>
  <c r="E16" i="1"/>
  <c r="E17" i="1"/>
  <c r="E18" i="1"/>
  <c r="E19" i="1"/>
  <c r="E20" i="1"/>
  <c r="E21" i="1"/>
  <c r="E22" i="1"/>
  <c r="E23" i="1"/>
  <c r="E24" i="1"/>
  <c r="E9" i="1"/>
  <c r="B19" i="4"/>
  <c r="B21" i="4"/>
  <c r="B10" i="6"/>
  <c r="B11" i="6"/>
  <c r="B57" i="5"/>
  <c r="C19" i="4"/>
  <c r="D19" i="4"/>
  <c r="D8" i="4"/>
  <c r="D9" i="4"/>
  <c r="D10" i="4"/>
  <c r="D11" i="4"/>
  <c r="D12" i="4"/>
  <c r="D13" i="4"/>
  <c r="D14" i="4"/>
  <c r="D15" i="4"/>
  <c r="D16" i="4"/>
  <c r="D17" i="4"/>
  <c r="D7" i="4"/>
</calcChain>
</file>

<file path=xl/sharedStrings.xml><?xml version="1.0" encoding="utf-8"?>
<sst xmlns="http://schemas.openxmlformats.org/spreadsheetml/2006/main" count="128" uniqueCount="107">
  <si>
    <t>year</t>
  </si>
  <si>
    <t>Philadelphia Society visiting to Eastern State Penitentiary, 1861</t>
  </si>
  <si>
    <t>Philadelphia Society members trips to penitentiary</t>
  </si>
  <si>
    <t>interviews with prisoners in cells</t>
  </si>
  <si>
    <t>interviews with prisoners at the doors</t>
  </si>
  <si>
    <t>average number of prisoners in penitentiary</t>
  </si>
  <si>
    <t>ave. interviews per prisoner per month</t>
  </si>
  <si>
    <t>"Typical Reports" for one months' visits in 1854</t>
  </si>
  <si>
    <t>visitor</t>
  </si>
  <si>
    <t>trips to prison (visits)</t>
  </si>
  <si>
    <t>cells entered</t>
  </si>
  <si>
    <t>Thomas P. Stotesbury</t>
  </si>
  <si>
    <t>Joshua L. Baily</t>
  </si>
  <si>
    <t>Joshua T. Jeanes</t>
  </si>
  <si>
    <t>Wm. Bettle</t>
  </si>
  <si>
    <t>Benj. J. Crew</t>
  </si>
  <si>
    <t>Isaac Barton</t>
  </si>
  <si>
    <t>Uriah Hunt</t>
  </si>
  <si>
    <t>Richard Williams</t>
  </si>
  <si>
    <t>Samuel Caley (month previous)</t>
  </si>
  <si>
    <t>Samuel Caley (this month)</t>
  </si>
  <si>
    <t>John J. Lytle</t>
  </si>
  <si>
    <t>total</t>
  </si>
  <si>
    <t>trips per person per month</t>
  </si>
  <si>
    <t>estimated persons visiting</t>
  </si>
  <si>
    <t>cell visits per month</t>
  </si>
  <si>
    <t>prisoners in 1898</t>
  </si>
  <si>
    <t>est. days of visiting in month</t>
  </si>
  <si>
    <t>visits per day</t>
  </si>
  <si>
    <t>Teeters (1937), They were in prison, pp. 350-351</t>
  </si>
  <si>
    <t>ave. number of prisoners</t>
  </si>
  <si>
    <t>Source:</t>
  </si>
  <si>
    <t>Teeters (1937), They were in prison, p. 351</t>
  </si>
  <si>
    <t>calculations:</t>
  </si>
  <si>
    <t>see ESP population statistics</t>
  </si>
  <si>
    <t>source</t>
  </si>
  <si>
    <t>prisoners having visits</t>
  </si>
  <si>
    <t>sources and notes</t>
  </si>
  <si>
    <t>visits</t>
  </si>
  <si>
    <t>% prisoners having visits</t>
  </si>
  <si>
    <t>visits per prisoner per month</t>
  </si>
  <si>
    <t>The source describes the "visits" column as "visitors".  The 1861 visiting data indicates that these are visits to prisoners, not Phil. Soc. visitors to the prison.</t>
  </si>
  <si>
    <t>prisoners doing time</t>
  </si>
  <si>
    <t>Prisoners having visits measured relatived to persons (prisoners) doing time in ESP.  Because prisoners are received and discharged, prisoners doing time is larger than the average number of prisoners in prison.</t>
  </si>
  <si>
    <t>For prisoner statistics, see the Eastern State prisoner population sheet</t>
  </si>
  <si>
    <t>AR for year, p. 36</t>
  </si>
  <si>
    <t>AR for year, p. 33</t>
  </si>
  <si>
    <t>AR for year, p.34</t>
  </si>
  <si>
    <t>AR for year, p. 54</t>
  </si>
  <si>
    <t>AR for year, p. 45</t>
  </si>
  <si>
    <t>AR for year, p. 29</t>
  </si>
  <si>
    <t>AR for year, p. 99</t>
  </si>
  <si>
    <t>AR for year, p. 73</t>
  </si>
  <si>
    <t>AR for year, p. 87</t>
  </si>
  <si>
    <t>AR for year, p. 72</t>
  </si>
  <si>
    <t>AR for year, p. 75</t>
  </si>
  <si>
    <t>AR for year, p. 53</t>
  </si>
  <si>
    <t>AR for year, p. 57</t>
  </si>
  <si>
    <t>AR for year, p. 63</t>
  </si>
  <si>
    <t>cells entered per trip</t>
  </si>
  <si>
    <t>Visiting by individual members of Philadelphia Society for Alleviating the Miseries of Public Prisons to Eastern State prisoners</t>
  </si>
  <si>
    <t>visited from 16 to 20 prisoners daily</t>
  </si>
  <si>
    <t>http://books.google.com/books?id=H0krAAAAYAAJ&amp;pg=PA42</t>
  </si>
  <si>
    <t>18th Annual Report (AR), Inspectors of Eastern State Penitentiary (1847), Report of Moral Instructor, p. 71</t>
  </si>
  <si>
    <t>57th Annual Report (AR), Inspectors of Eastern State Penitentiary (1887), p. 29</t>
  </si>
  <si>
    <t>AR for year, p. 46</t>
  </si>
  <si>
    <t>AR for year, p. 34</t>
  </si>
  <si>
    <t>members of acting committee of Phil. Soc. in 1845</t>
  </si>
  <si>
    <t>17th AR Inspectors, ESP, p. 67</t>
  </si>
  <si>
    <t>visits in 1849</t>
  </si>
  <si>
    <t>21st Annual Report, Inspectors ESP (1850) p. 37</t>
  </si>
  <si>
    <t>Moral Instructor required to visit each prisoner monthly</t>
  </si>
  <si>
    <t>AR (1864) p. 62</t>
  </si>
  <si>
    <t>moral instructor visits</t>
  </si>
  <si>
    <t>visit per year per prisoners</t>
  </si>
  <si>
    <t>visits for moral instruction</t>
  </si>
  <si>
    <t>ave visits per man</t>
  </si>
  <si>
    <t>ave. number of prisoners under secular instruction</t>
  </si>
  <si>
    <t>number of lessons</t>
  </si>
  <si>
    <t>ave lessons per man</t>
  </si>
  <si>
    <t>http://books.google.com/books?id=4FLNAAAAMAAJ&amp;vq=visits&amp;pg=RA4-PA57</t>
  </si>
  <si>
    <t>visits by Moral Instructor</t>
  </si>
  <si>
    <t>visits for secular instruction</t>
  </si>
  <si>
    <t>http://books.google.com/books?id=4FLNAAAAMAAJ&amp;pg=RA6-PA7</t>
  </si>
  <si>
    <t>monthly visits</t>
  </si>
  <si>
    <t>65th AR (1895), p. 176</t>
  </si>
  <si>
    <t>11th AR (1840), p. 42</t>
  </si>
  <si>
    <t>Moral Instructor in 1839</t>
  </si>
  <si>
    <t>total visits, incl. handing out books, etc</t>
  </si>
  <si>
    <t>4000-5000</t>
  </si>
  <si>
    <t>Moral Instructor</t>
  </si>
  <si>
    <t>Moral Instructor and teachers of secular instruction: visits to prisoners in Eastern State Penitentiary</t>
  </si>
  <si>
    <t>moral instructor visits per prisoner per month</t>
  </si>
  <si>
    <t>Moral and secular instrution/prisoner/month</t>
  </si>
  <si>
    <t>monthly visits (one Moral Instructor)</t>
  </si>
  <si>
    <t>http://books.google.com/books?id=jyYrAAAAYAAJ&amp;pg=RA1-PA102</t>
  </si>
  <si>
    <t>62nd AR (1892) p. 102</t>
  </si>
  <si>
    <t>AR (1865) p. 57</t>
  </si>
  <si>
    <t>AR (1899), p. 153</t>
  </si>
  <si>
    <t>AR (1866) p. 7</t>
  </si>
  <si>
    <t>average visits per prisoner per year</t>
  </si>
  <si>
    <t xml:space="preserve">For alternate estimate of time spent visiting prisoners, see </t>
  </si>
  <si>
    <t>Gray (1848), Prison discipline in America, pp. 125-9</t>
  </si>
  <si>
    <t>Repository:</t>
  </si>
  <si>
    <t>http://acrosswalls.org/datasets/</t>
  </si>
  <si>
    <t>Version: 1.0</t>
  </si>
  <si>
    <t>Philadelphia Society visiting to prisoners in Eastern State Penitentiary, 1846-1903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</si>
</sst>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 x14ac:knownFonts="1">
    <font>
      <sz val="10"/>
      <name val="Arial"/>
    </font>
    <font>
      <sz val="10"/>
      <name val="Arial"/>
    </font>
    <font>
      <sz val="8"/>
      <name val="Arial"/>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1" fontId="0" fillId="0" borderId="0" xfId="0" applyNumberFormat="1"/>
    <xf numFmtId="0" fontId="0" fillId="0" borderId="0" xfId="0" quotePrefix="1"/>
    <xf numFmtId="164"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9" fontId="0" fillId="0" borderId="0" xfId="1" applyFont="1" applyAlignment="1">
      <alignment horizontal="center"/>
    </xf>
    <xf numFmtId="164" fontId="0" fillId="0" borderId="0" xfId="1" applyNumberFormat="1" applyFont="1" applyAlignment="1">
      <alignment horizontal="center"/>
    </xf>
    <xf numFmtId="164" fontId="0" fillId="0" borderId="0" xfId="0" applyNumberFormat="1" applyAlignment="1">
      <alignment horizontal="center"/>
    </xf>
    <xf numFmtId="0" fontId="0" fillId="0" borderId="0" xfId="0" applyAlignment="1">
      <alignment horizontal="left"/>
    </xf>
    <xf numFmtId="0" fontId="0" fillId="0" borderId="0" xfId="0" applyAlignment="1"/>
    <xf numFmtId="0" fontId="0" fillId="0" borderId="0" xfId="0" applyAlignment="1">
      <alignment horizontal="center"/>
    </xf>
    <xf numFmtId="0" fontId="0" fillId="0" borderId="0" xfId="0"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abSelected="1" workbookViewId="0"/>
  </sheetViews>
  <sheetFormatPr defaultRowHeight="12.75" x14ac:dyDescent="0.2"/>
  <cols>
    <col min="1" max="1" width="43.7109375" customWidth="1"/>
    <col min="3" max="3" width="3.140625" customWidth="1"/>
    <col min="4" max="4" width="71.42578125" customWidth="1"/>
  </cols>
  <sheetData>
    <row r="1" spans="1:4" x14ac:dyDescent="0.2">
      <c r="A1" t="s">
        <v>1</v>
      </c>
    </row>
    <row r="4" spans="1:4" x14ac:dyDescent="0.2">
      <c r="A4" t="s">
        <v>2</v>
      </c>
      <c r="B4">
        <v>766</v>
      </c>
      <c r="D4" t="s">
        <v>31</v>
      </c>
    </row>
    <row r="5" spans="1:4" x14ac:dyDescent="0.2">
      <c r="A5" t="s">
        <v>3</v>
      </c>
      <c r="B5">
        <v>6149</v>
      </c>
      <c r="D5" t="s">
        <v>32</v>
      </c>
    </row>
    <row r="6" spans="1:4" x14ac:dyDescent="0.2">
      <c r="A6" t="s">
        <v>4</v>
      </c>
      <c r="B6">
        <v>2793</v>
      </c>
    </row>
    <row r="7" spans="1:4" x14ac:dyDescent="0.2">
      <c r="A7" t="s">
        <v>5</v>
      </c>
      <c r="B7">
        <v>449</v>
      </c>
      <c r="D7" t="s">
        <v>34</v>
      </c>
    </row>
    <row r="9" spans="1:4" x14ac:dyDescent="0.2">
      <c r="A9" t="s">
        <v>33</v>
      </c>
    </row>
    <row r="10" spans="1:4" x14ac:dyDescent="0.2">
      <c r="A10" t="s">
        <v>6</v>
      </c>
      <c r="B10" s="3">
        <f>(B5+B6)/B7/12</f>
        <v>1.6596139569413513</v>
      </c>
    </row>
    <row r="11" spans="1:4" x14ac:dyDescent="0.2">
      <c r="A11" t="s">
        <v>24</v>
      </c>
      <c r="B11" s="1">
        <f>B4/12/vistors!B21</f>
        <v>18.478070175438596</v>
      </c>
    </row>
    <row r="14" spans="1:4" x14ac:dyDescent="0.2">
      <c r="A14" t="s">
        <v>67</v>
      </c>
      <c r="B14">
        <v>18</v>
      </c>
      <c r="D14" t="s">
        <v>68</v>
      </c>
    </row>
    <row r="17" spans="4:4" x14ac:dyDescent="0.2">
      <c r="D17" t="s">
        <v>101</v>
      </c>
    </row>
    <row r="18" spans="4:4" x14ac:dyDescent="0.2">
      <c r="D18" t="s">
        <v>102</v>
      </c>
    </row>
  </sheetData>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A2" sqref="A2"/>
    </sheetView>
  </sheetViews>
  <sheetFormatPr defaultRowHeight="12.75" x14ac:dyDescent="0.2"/>
  <cols>
    <col min="1" max="1" width="8.85546875" customWidth="1"/>
    <col min="2" max="6" width="12.42578125" customWidth="1"/>
    <col min="7" max="7" width="3.42578125" customWidth="1"/>
    <col min="8" max="8" width="93.5703125" customWidth="1"/>
  </cols>
  <sheetData>
    <row r="1" spans="1:8" x14ac:dyDescent="0.2">
      <c r="A1" s="13" t="s">
        <v>106</v>
      </c>
      <c r="B1" s="13"/>
      <c r="C1" s="13"/>
      <c r="D1" s="13"/>
      <c r="E1" s="13"/>
      <c r="F1" s="13"/>
      <c r="G1" s="11"/>
      <c r="H1" s="11" t="s">
        <v>103</v>
      </c>
    </row>
    <row r="2" spans="1:8" x14ac:dyDescent="0.2">
      <c r="A2" s="10"/>
      <c r="B2" s="10"/>
      <c r="C2" s="10"/>
      <c r="D2" s="10"/>
      <c r="E2" s="10"/>
      <c r="F2" s="10"/>
      <c r="G2" s="10"/>
      <c r="H2" s="10" t="s">
        <v>104</v>
      </c>
    </row>
    <row r="3" spans="1:8" x14ac:dyDescent="0.2">
      <c r="H3" t="s">
        <v>105</v>
      </c>
    </row>
    <row r="4" spans="1:8" s="5" customFormat="1" ht="38.25" x14ac:dyDescent="0.2">
      <c r="A4" s="6" t="s">
        <v>0</v>
      </c>
      <c r="B4" s="6" t="s">
        <v>42</v>
      </c>
      <c r="C4" s="6" t="s">
        <v>36</v>
      </c>
      <c r="D4" s="6" t="s">
        <v>38</v>
      </c>
      <c r="E4" s="6" t="s">
        <v>39</v>
      </c>
      <c r="F4" s="6" t="s">
        <v>40</v>
      </c>
      <c r="H4" s="5" t="s">
        <v>37</v>
      </c>
    </row>
    <row r="5" spans="1:8" s="5" customFormat="1" x14ac:dyDescent="0.2">
      <c r="A5" s="6">
        <v>1846</v>
      </c>
      <c r="B5" s="6">
        <v>461</v>
      </c>
      <c r="C5" s="6"/>
      <c r="D5" s="6">
        <v>3200</v>
      </c>
      <c r="E5" s="6"/>
      <c r="F5" s="8">
        <f>D5/B5/12</f>
        <v>0.57845263919016632</v>
      </c>
      <c r="H5" s="5" t="s">
        <v>63</v>
      </c>
    </row>
    <row r="6" spans="1:8" s="5" customFormat="1" x14ac:dyDescent="0.2">
      <c r="A6" s="6">
        <v>1847</v>
      </c>
      <c r="B6" s="6">
        <v>432</v>
      </c>
      <c r="C6" s="6"/>
      <c r="D6" s="6">
        <v>3280</v>
      </c>
      <c r="E6" s="6"/>
      <c r="F6" s="8">
        <f>D6/B6/12</f>
        <v>0.63271604938271608</v>
      </c>
      <c r="H6" s="5" t="s">
        <v>65</v>
      </c>
    </row>
    <row r="7" spans="1:8" s="5" customFormat="1" x14ac:dyDescent="0.2">
      <c r="A7" s="6">
        <v>1848</v>
      </c>
      <c r="B7" s="6">
        <v>415</v>
      </c>
      <c r="C7" s="6"/>
      <c r="D7" s="6">
        <v>3385</v>
      </c>
      <c r="E7" s="6"/>
      <c r="F7" s="8">
        <f>D7/B7/12</f>
        <v>0.67971887550200805</v>
      </c>
      <c r="H7" s="5" t="s">
        <v>66</v>
      </c>
    </row>
    <row r="8" spans="1:8" s="5" customFormat="1" x14ac:dyDescent="0.2">
      <c r="A8" s="6"/>
      <c r="B8" s="6"/>
      <c r="C8" s="6"/>
      <c r="D8" s="6"/>
      <c r="E8" s="6"/>
      <c r="F8" s="6"/>
    </row>
    <row r="9" spans="1:8" x14ac:dyDescent="0.2">
      <c r="A9" s="4">
        <v>1886</v>
      </c>
      <c r="B9" s="4">
        <v>1713</v>
      </c>
      <c r="C9" s="4">
        <v>960</v>
      </c>
      <c r="D9" s="4">
        <v>5150</v>
      </c>
      <c r="E9" s="7">
        <f>C9/B9</f>
        <v>0.56042031523642732</v>
      </c>
      <c r="F9" s="8">
        <f>D9/B9/12</f>
        <v>0.25053512356489588</v>
      </c>
      <c r="H9" t="s">
        <v>64</v>
      </c>
    </row>
    <row r="10" spans="1:8" x14ac:dyDescent="0.2">
      <c r="A10" s="4">
        <v>1887</v>
      </c>
      <c r="B10" s="4">
        <v>1691</v>
      </c>
      <c r="C10" s="4">
        <v>1209</v>
      </c>
      <c r="D10" s="4">
        <v>4539</v>
      </c>
      <c r="E10" s="7">
        <f t="shared" ref="E10:E24" si="0">C10/B10</f>
        <v>0.71496156120638676</v>
      </c>
      <c r="F10" s="8">
        <f t="shared" ref="F10:F26" si="1">D10/B10/12</f>
        <v>0.22368421052631579</v>
      </c>
      <c r="H10" t="s">
        <v>45</v>
      </c>
    </row>
    <row r="11" spans="1:8" x14ac:dyDescent="0.2">
      <c r="A11" s="4">
        <v>1888</v>
      </c>
      <c r="B11" s="4">
        <v>1668</v>
      </c>
      <c r="C11" s="4">
        <v>1455</v>
      </c>
      <c r="D11" s="4">
        <v>5140</v>
      </c>
      <c r="E11" s="7">
        <f t="shared" si="0"/>
        <v>0.87230215827338131</v>
      </c>
      <c r="F11" s="8">
        <f t="shared" si="1"/>
        <v>0.25679456434852116</v>
      </c>
      <c r="H11" t="s">
        <v>46</v>
      </c>
    </row>
    <row r="12" spans="1:8" x14ac:dyDescent="0.2">
      <c r="A12" s="4">
        <v>1889</v>
      </c>
      <c r="B12" s="4">
        <v>1703</v>
      </c>
      <c r="C12" s="4">
        <v>911</v>
      </c>
      <c r="D12" s="4">
        <v>5378</v>
      </c>
      <c r="E12" s="7">
        <f t="shared" si="0"/>
        <v>0.53493834409864949</v>
      </c>
      <c r="F12" s="8">
        <f t="shared" si="1"/>
        <v>0.26316304560579368</v>
      </c>
      <c r="H12" t="s">
        <v>47</v>
      </c>
    </row>
    <row r="13" spans="1:8" x14ac:dyDescent="0.2">
      <c r="A13" s="4">
        <v>1890</v>
      </c>
      <c r="B13" s="4">
        <v>1617</v>
      </c>
      <c r="C13" s="4">
        <v>835</v>
      </c>
      <c r="D13" s="4">
        <v>5325</v>
      </c>
      <c r="E13" s="7">
        <f t="shared" si="0"/>
        <v>0.51638837353123068</v>
      </c>
      <c r="F13" s="8">
        <f t="shared" si="1"/>
        <v>0.27442795299938155</v>
      </c>
      <c r="H13" t="s">
        <v>48</v>
      </c>
    </row>
    <row r="14" spans="1:8" x14ac:dyDescent="0.2">
      <c r="A14" s="4">
        <v>1891</v>
      </c>
      <c r="B14" s="4">
        <v>1537</v>
      </c>
      <c r="C14" s="4">
        <v>833</v>
      </c>
      <c r="D14" s="4">
        <v>5353</v>
      </c>
      <c r="E14" s="7">
        <f t="shared" si="0"/>
        <v>0.54196486662329213</v>
      </c>
      <c r="F14" s="8">
        <f t="shared" si="1"/>
        <v>0.29022988505747127</v>
      </c>
      <c r="H14" t="s">
        <v>48</v>
      </c>
    </row>
    <row r="15" spans="1:8" x14ac:dyDescent="0.2">
      <c r="A15" s="4">
        <v>1892</v>
      </c>
      <c r="B15" s="4">
        <v>1533</v>
      </c>
      <c r="C15" s="4">
        <v>1205</v>
      </c>
      <c r="D15" s="4">
        <v>5662</v>
      </c>
      <c r="E15" s="7">
        <f t="shared" si="0"/>
        <v>0.78604044357469016</v>
      </c>
      <c r="F15" s="8">
        <f t="shared" si="1"/>
        <v>0.30778430093498588</v>
      </c>
      <c r="H15" t="s">
        <v>49</v>
      </c>
    </row>
    <row r="16" spans="1:8" x14ac:dyDescent="0.2">
      <c r="A16" s="4">
        <v>1893</v>
      </c>
      <c r="B16" s="4">
        <v>1699</v>
      </c>
      <c r="C16" s="4">
        <v>896</v>
      </c>
      <c r="D16" s="4">
        <v>6720</v>
      </c>
      <c r="E16" s="7">
        <f t="shared" si="0"/>
        <v>0.52736904061212475</v>
      </c>
      <c r="F16" s="8">
        <f t="shared" si="1"/>
        <v>0.329605650382578</v>
      </c>
      <c r="H16" t="s">
        <v>50</v>
      </c>
    </row>
    <row r="17" spans="1:8" x14ac:dyDescent="0.2">
      <c r="A17" s="4">
        <v>1894</v>
      </c>
      <c r="B17" s="4">
        <v>1910</v>
      </c>
      <c r="C17" s="4">
        <v>1021</v>
      </c>
      <c r="D17" s="4">
        <v>7569</v>
      </c>
      <c r="E17" s="7">
        <f t="shared" si="0"/>
        <v>0.53455497382198958</v>
      </c>
      <c r="F17" s="8">
        <f t="shared" si="1"/>
        <v>0.33023560209424085</v>
      </c>
      <c r="H17" t="s">
        <v>51</v>
      </c>
    </row>
    <row r="18" spans="1:8" x14ac:dyDescent="0.2">
      <c r="A18" s="4">
        <v>1895</v>
      </c>
      <c r="B18" s="4">
        <v>1982</v>
      </c>
      <c r="C18" s="4">
        <v>1155</v>
      </c>
      <c r="D18" s="4">
        <v>6927</v>
      </c>
      <c r="E18" s="7">
        <f t="shared" si="0"/>
        <v>0.58274470232088804</v>
      </c>
      <c r="F18" s="8">
        <f t="shared" si="1"/>
        <v>0.29124621594349143</v>
      </c>
      <c r="H18" t="s">
        <v>52</v>
      </c>
    </row>
    <row r="19" spans="1:8" x14ac:dyDescent="0.2">
      <c r="A19" s="4">
        <v>1896</v>
      </c>
      <c r="B19" s="4">
        <v>2051</v>
      </c>
      <c r="C19" s="4">
        <v>1069</v>
      </c>
      <c r="D19" s="4">
        <v>7589</v>
      </c>
      <c r="E19" s="7">
        <f t="shared" si="0"/>
        <v>0.52120916626036085</v>
      </c>
      <c r="F19" s="8">
        <f t="shared" si="1"/>
        <v>0.30834552250934505</v>
      </c>
      <c r="H19" t="s">
        <v>53</v>
      </c>
    </row>
    <row r="20" spans="1:8" x14ac:dyDescent="0.2">
      <c r="A20" s="4">
        <v>1897</v>
      </c>
      <c r="B20" s="4">
        <v>1805</v>
      </c>
      <c r="C20" s="4">
        <v>1115</v>
      </c>
      <c r="D20" s="4">
        <v>6823</v>
      </c>
      <c r="E20" s="7">
        <f t="shared" si="0"/>
        <v>0.61772853185595566</v>
      </c>
      <c r="F20" s="8">
        <f t="shared" si="1"/>
        <v>0.31500461680517083</v>
      </c>
      <c r="H20" t="s">
        <v>54</v>
      </c>
    </row>
    <row r="21" spans="1:8" x14ac:dyDescent="0.2">
      <c r="A21" s="4">
        <v>1898</v>
      </c>
      <c r="B21" s="4">
        <v>1744</v>
      </c>
      <c r="C21" s="4">
        <v>1004</v>
      </c>
      <c r="D21" s="4">
        <v>6400</v>
      </c>
      <c r="E21" s="7">
        <f t="shared" si="0"/>
        <v>0.57568807339449546</v>
      </c>
      <c r="F21" s="8">
        <f t="shared" si="1"/>
        <v>0.30581039755351686</v>
      </c>
      <c r="H21" t="s">
        <v>55</v>
      </c>
    </row>
    <row r="22" spans="1:8" x14ac:dyDescent="0.2">
      <c r="A22" s="4">
        <v>1899</v>
      </c>
      <c r="B22" s="4">
        <v>1706</v>
      </c>
      <c r="C22" s="4">
        <v>948</v>
      </c>
      <c r="D22" s="4">
        <v>6653</v>
      </c>
      <c r="E22" s="7">
        <f t="shared" si="0"/>
        <v>0.55568581477139511</v>
      </c>
      <c r="F22" s="8">
        <f t="shared" si="1"/>
        <v>0.32498046111762408</v>
      </c>
      <c r="H22" t="s">
        <v>52</v>
      </c>
    </row>
    <row r="23" spans="1:8" x14ac:dyDescent="0.2">
      <c r="A23" s="4">
        <v>1900</v>
      </c>
      <c r="B23" s="4">
        <v>1550</v>
      </c>
      <c r="C23" s="4">
        <v>1014</v>
      </c>
      <c r="D23" s="4">
        <v>5794</v>
      </c>
      <c r="E23" s="7">
        <f t="shared" si="0"/>
        <v>0.65419354838709676</v>
      </c>
      <c r="F23" s="8">
        <f t="shared" si="1"/>
        <v>0.31150537634408604</v>
      </c>
      <c r="H23" t="s">
        <v>56</v>
      </c>
    </row>
    <row r="24" spans="1:8" x14ac:dyDescent="0.2">
      <c r="A24" s="4">
        <v>1901</v>
      </c>
      <c r="B24" s="4">
        <v>1522</v>
      </c>
      <c r="C24" s="4">
        <v>1048</v>
      </c>
      <c r="D24" s="4">
        <v>4852</v>
      </c>
      <c r="E24" s="7">
        <f t="shared" si="0"/>
        <v>0.68856767411300923</v>
      </c>
      <c r="F24" s="8">
        <f t="shared" si="1"/>
        <v>0.26565922032413491</v>
      </c>
      <c r="H24" t="s">
        <v>57</v>
      </c>
    </row>
    <row r="25" spans="1:8" x14ac:dyDescent="0.2">
      <c r="A25" s="4">
        <v>1902</v>
      </c>
      <c r="B25" s="4">
        <v>1401</v>
      </c>
      <c r="C25" s="4"/>
      <c r="D25" s="4">
        <v>3633</v>
      </c>
      <c r="E25" s="4"/>
      <c r="F25" s="8">
        <f t="shared" si="1"/>
        <v>0.21609564596716632</v>
      </c>
      <c r="H25" t="s">
        <v>58</v>
      </c>
    </row>
    <row r="26" spans="1:8" x14ac:dyDescent="0.2">
      <c r="A26" s="4">
        <v>1903</v>
      </c>
      <c r="B26" s="4">
        <v>1445</v>
      </c>
      <c r="C26" s="4"/>
      <c r="D26" s="4">
        <v>4358</v>
      </c>
      <c r="E26" s="4"/>
      <c r="F26" s="8">
        <f t="shared" si="1"/>
        <v>0.25132641291810842</v>
      </c>
      <c r="H26" t="s">
        <v>57</v>
      </c>
    </row>
    <row r="28" spans="1:8" ht="25.5" x14ac:dyDescent="0.2">
      <c r="H28" s="5" t="s">
        <v>41</v>
      </c>
    </row>
    <row r="30" spans="1:8" x14ac:dyDescent="0.2">
      <c r="C30" s="12" t="s">
        <v>100</v>
      </c>
      <c r="D30" s="12"/>
      <c r="E30" s="12"/>
      <c r="F30" s="9">
        <f>AVERAGE(F9:F26)*12</f>
        <v>3.4109561366645522</v>
      </c>
    </row>
    <row r="31" spans="1:8" ht="25.5" x14ac:dyDescent="0.2">
      <c r="H31" s="5" t="s">
        <v>43</v>
      </c>
    </row>
    <row r="33" spans="8:8" x14ac:dyDescent="0.2">
      <c r="H33" t="s">
        <v>44</v>
      </c>
    </row>
  </sheetData>
  <mergeCells count="2">
    <mergeCell ref="C30:E30"/>
    <mergeCell ref="A1:F1"/>
  </mergeCells>
  <phoneticPr fontId="2"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C27" sqref="C27"/>
    </sheetView>
  </sheetViews>
  <sheetFormatPr defaultRowHeight="12.75" x14ac:dyDescent="0.2"/>
  <cols>
    <col min="1" max="1" width="34.28515625" customWidth="1"/>
    <col min="2" max="2" width="10.7109375" customWidth="1"/>
    <col min="4" max="4" width="9.28515625" customWidth="1"/>
    <col min="5" max="5" width="3.42578125" customWidth="1"/>
    <col min="6" max="6" width="48.7109375" customWidth="1"/>
  </cols>
  <sheetData>
    <row r="1" spans="1:6" x14ac:dyDescent="0.2">
      <c r="A1" s="13" t="s">
        <v>60</v>
      </c>
      <c r="B1" s="13"/>
      <c r="C1" s="13"/>
      <c r="D1" s="13"/>
      <c r="E1" s="13"/>
      <c r="F1" s="13"/>
    </row>
    <row r="2" spans="1:6" x14ac:dyDescent="0.2">
      <c r="A2" s="10"/>
      <c r="B2" s="10"/>
      <c r="C2" s="10"/>
      <c r="D2" s="10"/>
      <c r="E2" s="10"/>
      <c r="F2" s="10" t="s">
        <v>103</v>
      </c>
    </row>
    <row r="3" spans="1:6" x14ac:dyDescent="0.2">
      <c r="F3" t="s">
        <v>104</v>
      </c>
    </row>
    <row r="4" spans="1:6" x14ac:dyDescent="0.2">
      <c r="A4" s="2" t="s">
        <v>7</v>
      </c>
      <c r="F4" t="s">
        <v>105</v>
      </c>
    </row>
    <row r="6" spans="1:6" s="5" customFormat="1" ht="38.25" x14ac:dyDescent="0.2">
      <c r="A6" s="5" t="s">
        <v>8</v>
      </c>
      <c r="B6" s="6" t="s">
        <v>9</v>
      </c>
      <c r="C6" s="6" t="s">
        <v>10</v>
      </c>
      <c r="D6" s="6" t="s">
        <v>59</v>
      </c>
      <c r="F6" s="5" t="s">
        <v>35</v>
      </c>
    </row>
    <row r="7" spans="1:6" x14ac:dyDescent="0.2">
      <c r="A7" t="s">
        <v>11</v>
      </c>
      <c r="B7" s="4">
        <v>3</v>
      </c>
      <c r="C7" s="4">
        <v>41</v>
      </c>
      <c r="D7" s="9">
        <f t="shared" ref="D7:D17" si="0">C7/B7</f>
        <v>13.666666666666666</v>
      </c>
      <c r="F7" t="s">
        <v>29</v>
      </c>
    </row>
    <row r="8" spans="1:6" x14ac:dyDescent="0.2">
      <c r="A8" t="s">
        <v>12</v>
      </c>
      <c r="B8" s="4">
        <v>1</v>
      </c>
      <c r="C8" s="4">
        <v>15</v>
      </c>
      <c r="D8" s="9">
        <f t="shared" si="0"/>
        <v>15</v>
      </c>
    </row>
    <row r="9" spans="1:6" x14ac:dyDescent="0.2">
      <c r="A9" t="s">
        <v>13</v>
      </c>
      <c r="B9" s="4">
        <v>4</v>
      </c>
      <c r="C9" s="4">
        <v>30</v>
      </c>
      <c r="D9" s="9">
        <f t="shared" si="0"/>
        <v>7.5</v>
      </c>
    </row>
    <row r="10" spans="1:6" x14ac:dyDescent="0.2">
      <c r="A10" t="s">
        <v>14</v>
      </c>
      <c r="B10" s="4">
        <v>2</v>
      </c>
      <c r="C10" s="4">
        <v>25</v>
      </c>
      <c r="D10" s="9">
        <f t="shared" si="0"/>
        <v>12.5</v>
      </c>
    </row>
    <row r="11" spans="1:6" x14ac:dyDescent="0.2">
      <c r="A11" t="s">
        <v>15</v>
      </c>
      <c r="B11" s="4">
        <v>2</v>
      </c>
      <c r="C11" s="4">
        <v>15</v>
      </c>
      <c r="D11" s="9">
        <f t="shared" si="0"/>
        <v>7.5</v>
      </c>
    </row>
    <row r="12" spans="1:6" x14ac:dyDescent="0.2">
      <c r="A12" t="s">
        <v>16</v>
      </c>
      <c r="B12" s="4">
        <v>6</v>
      </c>
      <c r="C12" s="4">
        <v>60</v>
      </c>
      <c r="D12" s="9">
        <f t="shared" si="0"/>
        <v>10</v>
      </c>
    </row>
    <row r="13" spans="1:6" x14ac:dyDescent="0.2">
      <c r="A13" t="s">
        <v>17</v>
      </c>
      <c r="B13" s="4">
        <v>2</v>
      </c>
      <c r="C13" s="4">
        <v>15</v>
      </c>
      <c r="D13" s="9">
        <f t="shared" si="0"/>
        <v>7.5</v>
      </c>
    </row>
    <row r="14" spans="1:6" x14ac:dyDescent="0.2">
      <c r="A14" t="s">
        <v>18</v>
      </c>
      <c r="B14" s="4">
        <v>5</v>
      </c>
      <c r="C14" s="4">
        <v>26</v>
      </c>
      <c r="D14" s="9">
        <f t="shared" si="0"/>
        <v>5.2</v>
      </c>
    </row>
    <row r="15" spans="1:6" x14ac:dyDescent="0.2">
      <c r="A15" t="s">
        <v>19</v>
      </c>
      <c r="B15" s="4">
        <v>4</v>
      </c>
      <c r="C15" s="4">
        <v>54</v>
      </c>
      <c r="D15" s="9">
        <f t="shared" si="0"/>
        <v>13.5</v>
      </c>
    </row>
    <row r="16" spans="1:6" x14ac:dyDescent="0.2">
      <c r="A16" t="s">
        <v>20</v>
      </c>
      <c r="B16" s="4">
        <v>6</v>
      </c>
      <c r="C16" s="4">
        <v>95</v>
      </c>
      <c r="D16" s="9">
        <f t="shared" si="0"/>
        <v>15.833333333333334</v>
      </c>
    </row>
    <row r="17" spans="1:4" x14ac:dyDescent="0.2">
      <c r="A17" t="s">
        <v>21</v>
      </c>
      <c r="B17" s="4">
        <v>3</v>
      </c>
      <c r="C17" s="4">
        <v>30</v>
      </c>
      <c r="D17" s="9">
        <f t="shared" si="0"/>
        <v>10</v>
      </c>
    </row>
    <row r="18" spans="1:4" x14ac:dyDescent="0.2">
      <c r="B18" s="4"/>
      <c r="C18" s="4"/>
      <c r="D18" s="9"/>
    </row>
    <row r="19" spans="1:4" x14ac:dyDescent="0.2">
      <c r="A19" t="s">
        <v>22</v>
      </c>
      <c r="B19" s="4">
        <f>SUM(B7:B17)</f>
        <v>38</v>
      </c>
      <c r="C19" s="4">
        <f>SUM(C7:C17)</f>
        <v>406</v>
      </c>
      <c r="D19" s="9">
        <f>C19/B19</f>
        <v>10.684210526315789</v>
      </c>
    </row>
    <row r="20" spans="1:4" x14ac:dyDescent="0.2">
      <c r="B20" s="4"/>
      <c r="C20" s="4"/>
      <c r="D20" s="4"/>
    </row>
    <row r="21" spans="1:4" x14ac:dyDescent="0.2">
      <c r="A21" t="s">
        <v>23</v>
      </c>
      <c r="B21" s="9">
        <f>B19/11</f>
        <v>3.4545454545454546</v>
      </c>
      <c r="C21" s="4"/>
      <c r="D21" s="4"/>
    </row>
  </sheetData>
  <mergeCells count="1">
    <mergeCell ref="A1:F1"/>
  </mergeCells>
  <phoneticPr fontId="2"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workbookViewId="0"/>
  </sheetViews>
  <sheetFormatPr defaultRowHeight="12.75" x14ac:dyDescent="0.2"/>
  <cols>
    <col min="1" max="1" width="38.85546875" customWidth="1"/>
    <col min="2" max="2" width="11.42578125" customWidth="1"/>
    <col min="3" max="3" width="5.5703125" customWidth="1"/>
    <col min="4" max="4" width="23.28515625" customWidth="1"/>
    <col min="5" max="5" width="70.7109375" customWidth="1"/>
  </cols>
  <sheetData>
    <row r="1" spans="1:5" x14ac:dyDescent="0.2">
      <c r="A1" t="s">
        <v>91</v>
      </c>
      <c r="E1" t="s">
        <v>103</v>
      </c>
    </row>
    <row r="2" spans="1:5" x14ac:dyDescent="0.2">
      <c r="E2" t="s">
        <v>104</v>
      </c>
    </row>
    <row r="3" spans="1:5" x14ac:dyDescent="0.2">
      <c r="E3" t="s">
        <v>105</v>
      </c>
    </row>
    <row r="4" spans="1:5" x14ac:dyDescent="0.2">
      <c r="A4">
        <v>1839</v>
      </c>
    </row>
    <row r="5" spans="1:5" x14ac:dyDescent="0.2">
      <c r="A5" t="s">
        <v>87</v>
      </c>
      <c r="D5" t="s">
        <v>35</v>
      </c>
    </row>
    <row r="6" spans="1:5" x14ac:dyDescent="0.2">
      <c r="A6" t="s">
        <v>61</v>
      </c>
      <c r="D6" t="s">
        <v>86</v>
      </c>
      <c r="E6" t="s">
        <v>62</v>
      </c>
    </row>
    <row r="9" spans="1:5" x14ac:dyDescent="0.2">
      <c r="A9">
        <v>1849</v>
      </c>
    </row>
    <row r="10" spans="1:5" x14ac:dyDescent="0.2">
      <c r="A10" t="s">
        <v>71</v>
      </c>
      <c r="D10" t="s">
        <v>70</v>
      </c>
    </row>
    <row r="11" spans="1:5" x14ac:dyDescent="0.2">
      <c r="A11" t="s">
        <v>69</v>
      </c>
      <c r="B11">
        <v>3370</v>
      </c>
    </row>
    <row r="12" spans="1:5" x14ac:dyDescent="0.2">
      <c r="A12" t="s">
        <v>88</v>
      </c>
      <c r="B12" s="2" t="s">
        <v>89</v>
      </c>
    </row>
    <row r="13" spans="1:5" x14ac:dyDescent="0.2">
      <c r="A13" t="s">
        <v>30</v>
      </c>
      <c r="B13" s="2">
        <v>276</v>
      </c>
    </row>
    <row r="14" spans="1:5" x14ac:dyDescent="0.2">
      <c r="A14" t="s">
        <v>40</v>
      </c>
      <c r="B14" s="3">
        <f>B11/B13/12</f>
        <v>1.017512077294686</v>
      </c>
    </row>
    <row r="16" spans="1:5" x14ac:dyDescent="0.2">
      <c r="A16">
        <v>1863</v>
      </c>
      <c r="D16" t="s">
        <v>72</v>
      </c>
    </row>
    <row r="17" spans="1:5" x14ac:dyDescent="0.2">
      <c r="A17" t="s">
        <v>73</v>
      </c>
      <c r="B17">
        <v>3130</v>
      </c>
    </row>
    <row r="18" spans="1:5" x14ac:dyDescent="0.2">
      <c r="A18" t="s">
        <v>28</v>
      </c>
      <c r="B18">
        <v>10</v>
      </c>
    </row>
    <row r="19" spans="1:5" x14ac:dyDescent="0.2">
      <c r="A19" t="s">
        <v>74</v>
      </c>
      <c r="B19">
        <v>21</v>
      </c>
    </row>
    <row r="20" spans="1:5" x14ac:dyDescent="0.2">
      <c r="A20" t="s">
        <v>30</v>
      </c>
      <c r="B20" s="2">
        <v>358</v>
      </c>
    </row>
    <row r="21" spans="1:5" x14ac:dyDescent="0.2">
      <c r="A21" t="s">
        <v>92</v>
      </c>
      <c r="B21" s="3">
        <f>B17/B20/12</f>
        <v>0.72858472998137802</v>
      </c>
    </row>
    <row r="22" spans="1:5" x14ac:dyDescent="0.2">
      <c r="B22" s="2"/>
    </row>
    <row r="24" spans="1:5" x14ac:dyDescent="0.2">
      <c r="A24">
        <v>1864</v>
      </c>
    </row>
    <row r="25" spans="1:5" x14ac:dyDescent="0.2">
      <c r="A25" t="s">
        <v>30</v>
      </c>
      <c r="B25">
        <v>338</v>
      </c>
      <c r="D25" t="s">
        <v>97</v>
      </c>
      <c r="E25" t="s">
        <v>80</v>
      </c>
    </row>
    <row r="26" spans="1:5" x14ac:dyDescent="0.2">
      <c r="A26" t="s">
        <v>75</v>
      </c>
      <c r="B26">
        <v>4663</v>
      </c>
    </row>
    <row r="27" spans="1:5" x14ac:dyDescent="0.2">
      <c r="A27" t="s">
        <v>76</v>
      </c>
      <c r="B27">
        <v>13.5</v>
      </c>
    </row>
    <row r="28" spans="1:5" x14ac:dyDescent="0.2">
      <c r="A28" t="s">
        <v>77</v>
      </c>
      <c r="B28">
        <v>158</v>
      </c>
    </row>
    <row r="29" spans="1:5" x14ac:dyDescent="0.2">
      <c r="A29" t="s">
        <v>78</v>
      </c>
      <c r="B29">
        <v>5574</v>
      </c>
    </row>
    <row r="30" spans="1:5" x14ac:dyDescent="0.2">
      <c r="A30" t="s">
        <v>79</v>
      </c>
      <c r="B30">
        <v>35.22</v>
      </c>
    </row>
    <row r="33" spans="1:5" x14ac:dyDescent="0.2">
      <c r="A33">
        <v>1865</v>
      </c>
    </row>
    <row r="34" spans="1:5" x14ac:dyDescent="0.2">
      <c r="A34" t="s">
        <v>81</v>
      </c>
      <c r="B34">
        <v>4866</v>
      </c>
      <c r="D34" t="s">
        <v>99</v>
      </c>
      <c r="E34" t="s">
        <v>83</v>
      </c>
    </row>
    <row r="35" spans="1:5" x14ac:dyDescent="0.2">
      <c r="A35" t="s">
        <v>82</v>
      </c>
      <c r="B35">
        <v>4635</v>
      </c>
    </row>
    <row r="36" spans="1:5" x14ac:dyDescent="0.2">
      <c r="A36" t="s">
        <v>30</v>
      </c>
      <c r="B36">
        <v>331</v>
      </c>
    </row>
    <row r="37" spans="1:5" x14ac:dyDescent="0.2">
      <c r="A37" t="s">
        <v>93</v>
      </c>
      <c r="B37">
        <f>(B34+B35)/B36/12</f>
        <v>2.3919939577039275</v>
      </c>
    </row>
    <row r="40" spans="1:5" x14ac:dyDescent="0.2">
      <c r="A40">
        <v>1891</v>
      </c>
    </row>
    <row r="41" spans="1:5" x14ac:dyDescent="0.2">
      <c r="A41" t="s">
        <v>94</v>
      </c>
      <c r="B41">
        <v>950</v>
      </c>
      <c r="D41" t="s">
        <v>96</v>
      </c>
      <c r="E41" t="s">
        <v>95</v>
      </c>
    </row>
    <row r="42" spans="1:5" x14ac:dyDescent="0.2">
      <c r="A42" t="s">
        <v>30</v>
      </c>
      <c r="B42">
        <v>1041</v>
      </c>
    </row>
    <row r="43" spans="1:5" x14ac:dyDescent="0.2">
      <c r="A43" t="s">
        <v>27</v>
      </c>
      <c r="B43" s="1">
        <f>313/12</f>
        <v>26.083333333333332</v>
      </c>
    </row>
    <row r="44" spans="1:5" x14ac:dyDescent="0.2">
      <c r="A44" t="s">
        <v>28</v>
      </c>
      <c r="B44" s="1">
        <f>B41/B43</f>
        <v>36.421725239616613</v>
      </c>
    </row>
    <row r="45" spans="1:5" x14ac:dyDescent="0.2">
      <c r="B45" s="1"/>
    </row>
    <row r="46" spans="1:5" x14ac:dyDescent="0.2">
      <c r="A46">
        <v>1894</v>
      </c>
    </row>
    <row r="47" spans="1:5" x14ac:dyDescent="0.2">
      <c r="A47" t="s">
        <v>84</v>
      </c>
      <c r="B47">
        <v>1225</v>
      </c>
      <c r="D47" t="s">
        <v>85</v>
      </c>
    </row>
    <row r="48" spans="1:5" x14ac:dyDescent="0.2">
      <c r="A48" t="s">
        <v>30</v>
      </c>
      <c r="B48">
        <v>1299</v>
      </c>
    </row>
    <row r="49" spans="1:4" x14ac:dyDescent="0.2">
      <c r="A49" t="s">
        <v>27</v>
      </c>
      <c r="B49" s="1">
        <f>313/12</f>
        <v>26.083333333333332</v>
      </c>
    </row>
    <row r="50" spans="1:4" x14ac:dyDescent="0.2">
      <c r="A50" t="s">
        <v>28</v>
      </c>
      <c r="B50" s="1">
        <f>B47/B49</f>
        <v>46.964856230031948</v>
      </c>
    </row>
    <row r="51" spans="1:4" x14ac:dyDescent="0.2">
      <c r="B51" s="1"/>
    </row>
    <row r="52" spans="1:4" x14ac:dyDescent="0.2">
      <c r="A52">
        <v>1898</v>
      </c>
    </row>
    <row r="53" spans="1:4" x14ac:dyDescent="0.2">
      <c r="A53" t="s">
        <v>90</v>
      </c>
    </row>
    <row r="54" spans="1:4" x14ac:dyDescent="0.2">
      <c r="A54" t="s">
        <v>25</v>
      </c>
      <c r="B54">
        <v>1050</v>
      </c>
      <c r="D54" t="s">
        <v>98</v>
      </c>
    </row>
    <row r="55" spans="1:4" x14ac:dyDescent="0.2">
      <c r="A55" t="s">
        <v>26</v>
      </c>
      <c r="B55">
        <v>1202</v>
      </c>
    </row>
    <row r="56" spans="1:4" x14ac:dyDescent="0.2">
      <c r="A56" t="s">
        <v>27</v>
      </c>
      <c r="B56" s="1">
        <f>313/12</f>
        <v>26.083333333333332</v>
      </c>
    </row>
    <row r="57" spans="1:4" x14ac:dyDescent="0.2">
      <c r="A57" t="s">
        <v>28</v>
      </c>
      <c r="B57" s="1">
        <f>B54/B56</f>
        <v>40.255591054313101</v>
      </c>
    </row>
  </sheetData>
  <phoneticPr fontId="2"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Phil. Soc. visiting, 1861</vt:lpstr>
      <vt:lpstr>visiting</vt:lpstr>
      <vt:lpstr>vistors</vt:lpstr>
      <vt:lpstr>moral instructor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2014-10-19T21:28:42Z</dcterms:created>
  <dcterms:modified xsi:type="dcterms:W3CDTF">2014-10-19T21:28:49Z</dcterms:modified>
</cp:coreProperties>
</file>