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6155" windowHeight="9465" tabRatio="856"/>
  </bookViews>
  <sheets>
    <sheet name="EW scaling 1715-34" sheetId="15" r:id="rId1"/>
    <sheet name="London-Middlesex 1695-1839" sheetId="11" r:id="rId2"/>
    <sheet name="London-Middlesex 1772-83" sheetId="14" r:id="rId3"/>
    <sheet name="Middlesex 1608-58" sheetId="5" r:id="rId4"/>
    <sheet name="Tyburn detail 1695-1783" sheetId="4" r:id="rId5"/>
    <sheet name="Newgate 1783-99 detail" sheetId="3" r:id="rId6"/>
    <sheet name="other data" sheetId="16" r:id="rId7"/>
  </sheets>
  <calcPr calcId="145621"/>
</workbook>
</file>

<file path=xl/calcChain.xml><?xml version="1.0" encoding="utf-8"?>
<calcChain xmlns="http://schemas.openxmlformats.org/spreadsheetml/2006/main">
  <c r="B60" i="5" l="1"/>
  <c r="B59" i="5"/>
  <c r="D106" i="4"/>
  <c r="C106" i="4"/>
  <c r="C12" i="15"/>
  <c r="B17" i="15"/>
  <c r="B9" i="15"/>
  <c r="C9" i="15"/>
  <c r="B100" i="4" l="1"/>
  <c r="B104" i="4" l="1" a="1"/>
  <c r="B104" i="4"/>
  <c r="B103" i="4" a="1"/>
  <c r="B103" i="4" s="1"/>
  <c r="B99" i="4"/>
  <c r="B98" i="4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57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57" i="11"/>
  <c r="E159" i="11" s="1"/>
  <c r="B37" i="16"/>
  <c r="D6" i="16"/>
  <c r="D8" i="16"/>
  <c r="D27" i="16"/>
  <c r="D37" i="16"/>
  <c r="D28" i="16"/>
  <c r="D29" i="16"/>
  <c r="B31" i="16"/>
  <c r="C31" i="16"/>
  <c r="D31" i="16" s="1"/>
  <c r="H136" i="11"/>
  <c r="D17" i="16" s="1"/>
  <c r="D5" i="16"/>
  <c r="D4" i="16"/>
  <c r="I25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I10" i="15"/>
  <c r="I21" i="15"/>
  <c r="J22" i="15"/>
  <c r="G60" i="15"/>
  <c r="F91" i="11"/>
  <c r="B8" i="14"/>
  <c r="F90" i="11" s="1"/>
  <c r="C8" i="14"/>
  <c r="G90" i="11" s="1"/>
  <c r="B9" i="14"/>
  <c r="C9" i="14"/>
  <c r="G91" i="11" s="1"/>
  <c r="B10" i="14"/>
  <c r="F92" i="11" s="1"/>
  <c r="C10" i="14"/>
  <c r="G92" i="11" s="1"/>
  <c r="B11" i="14"/>
  <c r="F93" i="11" s="1"/>
  <c r="C11" i="14"/>
  <c r="G93" i="11" s="1"/>
  <c r="B12" i="14"/>
  <c r="F94" i="11" s="1"/>
  <c r="C12" i="14"/>
  <c r="G94" i="11" s="1"/>
  <c r="B13" i="14"/>
  <c r="F95" i="11" s="1"/>
  <c r="C13" i="14"/>
  <c r="G95" i="11" s="1"/>
  <c r="B14" i="14"/>
  <c r="F96" i="11" s="1"/>
  <c r="C14" i="14"/>
  <c r="G96" i="11" s="1"/>
  <c r="B15" i="14"/>
  <c r="F97" i="11" s="1"/>
  <c r="C15" i="14"/>
  <c r="G97" i="11" s="1"/>
  <c r="B16" i="14"/>
  <c r="F98" i="11" s="1"/>
  <c r="C16" i="14"/>
  <c r="G98" i="11" s="1"/>
  <c r="B17" i="14"/>
  <c r="F99" i="11" s="1"/>
  <c r="C17" i="14"/>
  <c r="G99" i="11" s="1"/>
  <c r="B18" i="14"/>
  <c r="F100" i="11" s="1"/>
  <c r="C18" i="14"/>
  <c r="G100" i="11" s="1"/>
  <c r="C7" i="14"/>
  <c r="G89" i="11" s="1"/>
  <c r="B7" i="14"/>
  <c r="F89" i="11" s="1"/>
  <c r="E20" i="14"/>
  <c r="C20" i="14" s="1"/>
  <c r="F20" i="14"/>
  <c r="G20" i="14"/>
  <c r="H20" i="14"/>
  <c r="I20" i="14"/>
  <c r="J20" i="14"/>
  <c r="K20" i="14"/>
  <c r="D20" i="14"/>
  <c r="B20" i="14" s="1"/>
  <c r="E36" i="4"/>
  <c r="C43" i="11" s="1"/>
  <c r="E44" i="4"/>
  <c r="E47" i="4"/>
  <c r="E49" i="4"/>
  <c r="E83" i="4"/>
  <c r="C90" i="11" s="1"/>
  <c r="D93" i="4"/>
  <c r="B100" i="11" s="1"/>
  <c r="E93" i="4"/>
  <c r="C100" i="11" s="1"/>
  <c r="C93" i="4"/>
  <c r="D6" i="4"/>
  <c r="B13" i="11" s="1"/>
  <c r="E6" i="4"/>
  <c r="C13" i="11" s="1"/>
  <c r="D7" i="4"/>
  <c r="B14" i="11" s="1"/>
  <c r="E7" i="4"/>
  <c r="C14" i="11" s="1"/>
  <c r="C7" i="4"/>
  <c r="D8" i="4"/>
  <c r="B15" i="11" s="1"/>
  <c r="E8" i="4"/>
  <c r="C15" i="11" s="1"/>
  <c r="D9" i="4"/>
  <c r="B16" i="11" s="1"/>
  <c r="E9" i="4"/>
  <c r="C16" i="11" s="1"/>
  <c r="C9" i="4"/>
  <c r="D10" i="4"/>
  <c r="B17" i="11" s="1"/>
  <c r="E10" i="4"/>
  <c r="C17" i="11" s="1"/>
  <c r="D11" i="4"/>
  <c r="B18" i="11" s="1"/>
  <c r="E11" i="4"/>
  <c r="C18" i="11" s="1"/>
  <c r="C11" i="4"/>
  <c r="D12" i="4"/>
  <c r="B19" i="11" s="1"/>
  <c r="E12" i="4"/>
  <c r="C19" i="11" s="1"/>
  <c r="D13" i="4"/>
  <c r="B20" i="11" s="1"/>
  <c r="E13" i="4"/>
  <c r="C20" i="11" s="1"/>
  <c r="C13" i="4"/>
  <c r="D14" i="4"/>
  <c r="B21" i="11" s="1"/>
  <c r="E14" i="4"/>
  <c r="C21" i="11" s="1"/>
  <c r="D15" i="4"/>
  <c r="B22" i="11" s="1"/>
  <c r="E15" i="4"/>
  <c r="C22" i="11" s="1"/>
  <c r="C15" i="4"/>
  <c r="D16" i="4"/>
  <c r="B23" i="11" s="1"/>
  <c r="E16" i="4"/>
  <c r="C23" i="11" s="1"/>
  <c r="D17" i="4"/>
  <c r="B24" i="11" s="1"/>
  <c r="E17" i="4"/>
  <c r="C24" i="11" s="1"/>
  <c r="C17" i="4"/>
  <c r="D18" i="4"/>
  <c r="B25" i="11" s="1"/>
  <c r="E18" i="4"/>
  <c r="C25" i="11" s="1"/>
  <c r="D19" i="4"/>
  <c r="B26" i="11" s="1"/>
  <c r="E19" i="4"/>
  <c r="C26" i="11" s="1"/>
  <c r="C19" i="4"/>
  <c r="D20" i="4"/>
  <c r="B27" i="11" s="1"/>
  <c r="E20" i="4"/>
  <c r="C27" i="11" s="1"/>
  <c r="D21" i="4"/>
  <c r="B28" i="11" s="1"/>
  <c r="E21" i="4"/>
  <c r="C28" i="11" s="1"/>
  <c r="C21" i="4"/>
  <c r="D22" i="4"/>
  <c r="B29" i="11" s="1"/>
  <c r="E22" i="4"/>
  <c r="C29" i="11" s="1"/>
  <c r="D23" i="4"/>
  <c r="B30" i="11" s="1"/>
  <c r="E23" i="4"/>
  <c r="C30" i="11" s="1"/>
  <c r="C23" i="4"/>
  <c r="D24" i="4"/>
  <c r="B31" i="11" s="1"/>
  <c r="E24" i="4"/>
  <c r="C31" i="11" s="1"/>
  <c r="D25" i="4"/>
  <c r="E25" i="4"/>
  <c r="C25" i="4"/>
  <c r="H7" i="15" s="1"/>
  <c r="B7" i="15" s="1"/>
  <c r="D26" i="4"/>
  <c r="E26" i="4"/>
  <c r="D27" i="4"/>
  <c r="E27" i="4"/>
  <c r="C27" i="4"/>
  <c r="H9" i="15" s="1"/>
  <c r="D28" i="4"/>
  <c r="B35" i="11" s="1"/>
  <c r="E28" i="4"/>
  <c r="C35" i="11" s="1"/>
  <c r="D29" i="4"/>
  <c r="E29" i="4"/>
  <c r="C29" i="4"/>
  <c r="H11" i="15" s="1"/>
  <c r="B11" i="15" s="1"/>
  <c r="D30" i="4"/>
  <c r="E30" i="4"/>
  <c r="D31" i="4"/>
  <c r="B38" i="11" s="1"/>
  <c r="E31" i="4"/>
  <c r="C31" i="4"/>
  <c r="H13" i="15" s="1"/>
  <c r="B13" i="15" s="1"/>
  <c r="D32" i="4"/>
  <c r="E32" i="4"/>
  <c r="C39" i="11" s="1"/>
  <c r="D33" i="4"/>
  <c r="E33" i="4"/>
  <c r="C33" i="4"/>
  <c r="H15" i="15" s="1"/>
  <c r="B15" i="15" s="1"/>
  <c r="D34" i="4"/>
  <c r="E34" i="4"/>
  <c r="D35" i="4"/>
  <c r="B42" i="11" s="1"/>
  <c r="E35" i="4"/>
  <c r="C35" i="4"/>
  <c r="H17" i="15" s="1"/>
  <c r="D36" i="4"/>
  <c r="C36" i="4"/>
  <c r="H18" i="15" s="1"/>
  <c r="B18" i="15" s="1"/>
  <c r="D37" i="4"/>
  <c r="E37" i="4"/>
  <c r="D38" i="4"/>
  <c r="E38" i="4"/>
  <c r="C38" i="4"/>
  <c r="H20" i="15" s="1"/>
  <c r="B20" i="15" s="1"/>
  <c r="D39" i="4"/>
  <c r="B46" i="11" s="1"/>
  <c r="E39" i="4"/>
  <c r="D40" i="4"/>
  <c r="E40" i="4"/>
  <c r="C47" i="11" s="1"/>
  <c r="C40" i="4"/>
  <c r="H22" i="15" s="1"/>
  <c r="B22" i="15" s="1"/>
  <c r="D41" i="4"/>
  <c r="E41" i="4"/>
  <c r="D42" i="4"/>
  <c r="E42" i="4"/>
  <c r="C42" i="4"/>
  <c r="H24" i="15" s="1"/>
  <c r="B24" i="15" s="1"/>
  <c r="D43" i="4"/>
  <c r="B50" i="11" s="1"/>
  <c r="E43" i="4"/>
  <c r="D44" i="4"/>
  <c r="D45" i="4"/>
  <c r="E45" i="4"/>
  <c r="C45" i="4"/>
  <c r="H27" i="15" s="1"/>
  <c r="E27" i="15" s="1"/>
  <c r="D46" i="4"/>
  <c r="E46" i="4"/>
  <c r="C53" i="11" s="1"/>
  <c r="D47" i="4"/>
  <c r="B54" i="11" s="1"/>
  <c r="D48" i="4"/>
  <c r="E48" i="4"/>
  <c r="C55" i="11" s="1"/>
  <c r="C48" i="4"/>
  <c r="H30" i="15" s="1"/>
  <c r="E30" i="15" s="1"/>
  <c r="D49" i="4"/>
  <c r="C49" i="4"/>
  <c r="H31" i="15" s="1"/>
  <c r="E31" i="15" s="1"/>
  <c r="D50" i="4"/>
  <c r="E50" i="4"/>
  <c r="D51" i="4"/>
  <c r="B58" i="11" s="1"/>
  <c r="E51" i="4"/>
  <c r="C51" i="4"/>
  <c r="H33" i="15" s="1"/>
  <c r="E33" i="15" s="1"/>
  <c r="D52" i="4"/>
  <c r="E52" i="4"/>
  <c r="C59" i="11" s="1"/>
  <c r="D53" i="4"/>
  <c r="E53" i="4"/>
  <c r="C53" i="4"/>
  <c r="H35" i="15" s="1"/>
  <c r="E35" i="15" s="1"/>
  <c r="D54" i="4"/>
  <c r="E54" i="4"/>
  <c r="D55" i="4"/>
  <c r="B62" i="11" s="1"/>
  <c r="E55" i="4"/>
  <c r="C55" i="4"/>
  <c r="H37" i="15" s="1"/>
  <c r="E37" i="15" s="1"/>
  <c r="D56" i="4"/>
  <c r="E56" i="4"/>
  <c r="C63" i="11" s="1"/>
  <c r="D57" i="4"/>
  <c r="E57" i="4"/>
  <c r="C57" i="4"/>
  <c r="H39" i="15" s="1"/>
  <c r="E39" i="15" s="1"/>
  <c r="D58" i="4"/>
  <c r="E58" i="4"/>
  <c r="D59" i="4"/>
  <c r="B66" i="11" s="1"/>
  <c r="E59" i="4"/>
  <c r="C59" i="4"/>
  <c r="H41" i="15" s="1"/>
  <c r="E41" i="15" s="1"/>
  <c r="D60" i="4"/>
  <c r="E60" i="4"/>
  <c r="C67" i="11" s="1"/>
  <c r="D61" i="4"/>
  <c r="E61" i="4"/>
  <c r="C61" i="4"/>
  <c r="H43" i="15" s="1"/>
  <c r="E43" i="15" s="1"/>
  <c r="D62" i="4"/>
  <c r="E62" i="4"/>
  <c r="D63" i="4"/>
  <c r="B70" i="11" s="1"/>
  <c r="E63" i="4"/>
  <c r="C63" i="4"/>
  <c r="H45" i="15" s="1"/>
  <c r="E45" i="15" s="1"/>
  <c r="D64" i="4"/>
  <c r="E64" i="4"/>
  <c r="C71" i="11" s="1"/>
  <c r="D65" i="4"/>
  <c r="E65" i="4"/>
  <c r="C65" i="4"/>
  <c r="H47" i="15" s="1"/>
  <c r="E47" i="15" s="1"/>
  <c r="D66" i="4"/>
  <c r="E66" i="4"/>
  <c r="D67" i="4"/>
  <c r="B74" i="11" s="1"/>
  <c r="E67" i="4"/>
  <c r="C67" i="4"/>
  <c r="H49" i="15" s="1"/>
  <c r="E49" i="15" s="1"/>
  <c r="D68" i="4"/>
  <c r="E68" i="4"/>
  <c r="C75" i="11" s="1"/>
  <c r="D69" i="4"/>
  <c r="E69" i="4"/>
  <c r="C69" i="4"/>
  <c r="H51" i="15" s="1"/>
  <c r="E51" i="15" s="1"/>
  <c r="D70" i="4"/>
  <c r="E70" i="4"/>
  <c r="D71" i="4"/>
  <c r="B78" i="11" s="1"/>
  <c r="E71" i="4"/>
  <c r="C78" i="11" s="1"/>
  <c r="C71" i="4"/>
  <c r="D72" i="4"/>
  <c r="B79" i="11" s="1"/>
  <c r="E72" i="4"/>
  <c r="C79" i="11" s="1"/>
  <c r="D73" i="4"/>
  <c r="B80" i="11" s="1"/>
  <c r="E73" i="4"/>
  <c r="C80" i="11" s="1"/>
  <c r="C73" i="4"/>
  <c r="D74" i="4"/>
  <c r="B81" i="11" s="1"/>
  <c r="E74" i="4"/>
  <c r="C81" i="11" s="1"/>
  <c r="D75" i="4"/>
  <c r="B82" i="11" s="1"/>
  <c r="E75" i="4"/>
  <c r="C82" i="11" s="1"/>
  <c r="C75" i="4"/>
  <c r="D76" i="4"/>
  <c r="B83" i="11" s="1"/>
  <c r="E76" i="4"/>
  <c r="C83" i="11" s="1"/>
  <c r="D77" i="4"/>
  <c r="B84" i="11" s="1"/>
  <c r="E77" i="4"/>
  <c r="C84" i="11" s="1"/>
  <c r="C77" i="4"/>
  <c r="D78" i="4"/>
  <c r="B85" i="11" s="1"/>
  <c r="E78" i="4"/>
  <c r="C85" i="11" s="1"/>
  <c r="D79" i="4"/>
  <c r="B86" i="11" s="1"/>
  <c r="E79" i="4"/>
  <c r="C86" i="11" s="1"/>
  <c r="C79" i="4"/>
  <c r="D80" i="4"/>
  <c r="B87" i="11" s="1"/>
  <c r="E80" i="4"/>
  <c r="C87" i="11" s="1"/>
  <c r="D81" i="4"/>
  <c r="B88" i="11" s="1"/>
  <c r="E81" i="4"/>
  <c r="C88" i="11" s="1"/>
  <c r="C81" i="4"/>
  <c r="D82" i="4"/>
  <c r="B89" i="11" s="1"/>
  <c r="E82" i="4"/>
  <c r="C89" i="11" s="1"/>
  <c r="D83" i="4"/>
  <c r="B90" i="11" s="1"/>
  <c r="D84" i="4"/>
  <c r="B91" i="11" s="1"/>
  <c r="E84" i="4"/>
  <c r="C91" i="11" s="1"/>
  <c r="C84" i="4"/>
  <c r="D85" i="4"/>
  <c r="B92" i="11" s="1"/>
  <c r="E85" i="4"/>
  <c r="C92" i="11" s="1"/>
  <c r="D86" i="4"/>
  <c r="B93" i="11" s="1"/>
  <c r="E86" i="4"/>
  <c r="C93" i="11" s="1"/>
  <c r="C86" i="4"/>
  <c r="D87" i="4"/>
  <c r="B94" i="11" s="1"/>
  <c r="E87" i="4"/>
  <c r="C94" i="11" s="1"/>
  <c r="D88" i="4"/>
  <c r="B95" i="11" s="1"/>
  <c r="E88" i="4"/>
  <c r="C95" i="11" s="1"/>
  <c r="C88" i="4"/>
  <c r="D89" i="4"/>
  <c r="B96" i="11" s="1"/>
  <c r="E89" i="4"/>
  <c r="C96" i="11" s="1"/>
  <c r="D90" i="4"/>
  <c r="B97" i="11" s="1"/>
  <c r="E90" i="4"/>
  <c r="C97" i="11" s="1"/>
  <c r="C90" i="4"/>
  <c r="D91" i="4"/>
  <c r="B98" i="11" s="1"/>
  <c r="E91" i="4"/>
  <c r="C98" i="11" s="1"/>
  <c r="D92" i="4"/>
  <c r="B99" i="11" s="1"/>
  <c r="E92" i="4"/>
  <c r="C99" i="11" s="1"/>
  <c r="C92" i="4"/>
  <c r="E5" i="4"/>
  <c r="C12" i="11" s="1"/>
  <c r="D5" i="4"/>
  <c r="B12" i="11" s="1"/>
  <c r="C77" i="11" l="1"/>
  <c r="J52" i="15"/>
  <c r="B76" i="11"/>
  <c r="I51" i="15"/>
  <c r="C73" i="11"/>
  <c r="J48" i="15"/>
  <c r="B72" i="11"/>
  <c r="I47" i="15"/>
  <c r="C69" i="11"/>
  <c r="J44" i="15"/>
  <c r="B68" i="11"/>
  <c r="I43" i="15"/>
  <c r="C65" i="11"/>
  <c r="J40" i="15"/>
  <c r="B64" i="11"/>
  <c r="I39" i="15"/>
  <c r="C61" i="11"/>
  <c r="J36" i="15"/>
  <c r="B60" i="11"/>
  <c r="I35" i="15"/>
  <c r="C57" i="11"/>
  <c r="J32" i="15"/>
  <c r="B55" i="11"/>
  <c r="I30" i="15"/>
  <c r="B52" i="11"/>
  <c r="I27" i="15"/>
  <c r="B51" i="11"/>
  <c r="I26" i="15"/>
  <c r="C50" i="11"/>
  <c r="J25" i="15"/>
  <c r="B49" i="11"/>
  <c r="I24" i="15"/>
  <c r="C48" i="11"/>
  <c r="J23" i="15"/>
  <c r="B47" i="11"/>
  <c r="I22" i="15"/>
  <c r="C46" i="11"/>
  <c r="J21" i="15"/>
  <c r="B45" i="11"/>
  <c r="I20" i="15"/>
  <c r="C44" i="11"/>
  <c r="J19" i="15"/>
  <c r="C41" i="11"/>
  <c r="J16" i="15"/>
  <c r="B40" i="11"/>
  <c r="I15" i="15"/>
  <c r="C37" i="11"/>
  <c r="J12" i="15"/>
  <c r="B36" i="11"/>
  <c r="I11" i="15"/>
  <c r="B34" i="11"/>
  <c r="I9" i="15"/>
  <c r="C33" i="11"/>
  <c r="J8" i="15"/>
  <c r="B32" i="11"/>
  <c r="I7" i="15"/>
  <c r="C56" i="11"/>
  <c r="J31" i="15"/>
  <c r="C51" i="11"/>
  <c r="J26" i="15"/>
  <c r="J14" i="15"/>
  <c r="I13" i="15"/>
  <c r="J50" i="15"/>
  <c r="I45" i="15"/>
  <c r="J42" i="15"/>
  <c r="I37" i="15"/>
  <c r="J34" i="15"/>
  <c r="J28" i="15"/>
  <c r="C5" i="4"/>
  <c r="C91" i="4"/>
  <c r="C89" i="4"/>
  <c r="C87" i="4"/>
  <c r="C85" i="4"/>
  <c r="C83" i="4"/>
  <c r="C82" i="4"/>
  <c r="C80" i="4"/>
  <c r="C78" i="4"/>
  <c r="C76" i="4"/>
  <c r="C74" i="4"/>
  <c r="C72" i="4"/>
  <c r="C70" i="4"/>
  <c r="H52" i="15" s="1"/>
  <c r="E52" i="15" s="1"/>
  <c r="B77" i="11"/>
  <c r="I52" i="15"/>
  <c r="C76" i="11"/>
  <c r="J51" i="15"/>
  <c r="C68" i="4"/>
  <c r="H50" i="15" s="1"/>
  <c r="E50" i="15" s="1"/>
  <c r="B75" i="11"/>
  <c r="I50" i="15"/>
  <c r="F52" i="15" s="1"/>
  <c r="C74" i="11"/>
  <c r="J49" i="15"/>
  <c r="C66" i="4"/>
  <c r="H48" i="15" s="1"/>
  <c r="E48" i="15" s="1"/>
  <c r="B73" i="11"/>
  <c r="I48" i="15"/>
  <c r="C72" i="11"/>
  <c r="J47" i="15"/>
  <c r="C64" i="4"/>
  <c r="H46" i="15" s="1"/>
  <c r="E46" i="15" s="1"/>
  <c r="B71" i="11"/>
  <c r="I46" i="15"/>
  <c r="C70" i="11"/>
  <c r="J45" i="15"/>
  <c r="C62" i="4"/>
  <c r="H44" i="15" s="1"/>
  <c r="E44" i="15" s="1"/>
  <c r="B69" i="11"/>
  <c r="I44" i="15"/>
  <c r="C68" i="11"/>
  <c r="J43" i="15"/>
  <c r="C60" i="4"/>
  <c r="H42" i="15" s="1"/>
  <c r="E42" i="15" s="1"/>
  <c r="B67" i="11"/>
  <c r="I42" i="15"/>
  <c r="C66" i="11"/>
  <c r="J41" i="15"/>
  <c r="C58" i="4"/>
  <c r="H40" i="15" s="1"/>
  <c r="E40" i="15" s="1"/>
  <c r="B65" i="11"/>
  <c r="I40" i="15"/>
  <c r="C64" i="11"/>
  <c r="J39" i="15"/>
  <c r="C56" i="4"/>
  <c r="H38" i="15" s="1"/>
  <c r="E38" i="15" s="1"/>
  <c r="B63" i="11"/>
  <c r="I38" i="15"/>
  <c r="C62" i="11"/>
  <c r="J37" i="15"/>
  <c r="C54" i="4"/>
  <c r="H36" i="15" s="1"/>
  <c r="E36" i="15" s="1"/>
  <c r="B61" i="11"/>
  <c r="I36" i="15"/>
  <c r="C60" i="11"/>
  <c r="J35" i="15"/>
  <c r="C52" i="4"/>
  <c r="H34" i="15" s="1"/>
  <c r="E34" i="15" s="1"/>
  <c r="B59" i="11"/>
  <c r="I34" i="15"/>
  <c r="C58" i="11"/>
  <c r="J33" i="15"/>
  <c r="C50" i="4"/>
  <c r="H32" i="15" s="1"/>
  <c r="E32" i="15" s="1"/>
  <c r="B57" i="11"/>
  <c r="I32" i="15"/>
  <c r="B56" i="11"/>
  <c r="I31" i="15"/>
  <c r="C47" i="4"/>
  <c r="H29" i="15" s="1"/>
  <c r="E29" i="15" s="1"/>
  <c r="E59" i="15" s="1"/>
  <c r="C46" i="4"/>
  <c r="H28" i="15" s="1"/>
  <c r="E28" i="15" s="1"/>
  <c r="B53" i="11"/>
  <c r="I28" i="15"/>
  <c r="C52" i="11"/>
  <c r="J27" i="15"/>
  <c r="C44" i="4"/>
  <c r="H26" i="15" s="1"/>
  <c r="B26" i="15" s="1"/>
  <c r="C43" i="4"/>
  <c r="H25" i="15" s="1"/>
  <c r="B25" i="15" s="1"/>
  <c r="C49" i="11"/>
  <c r="J24" i="15"/>
  <c r="C41" i="4"/>
  <c r="H23" i="15" s="1"/>
  <c r="B23" i="15" s="1"/>
  <c r="B48" i="11"/>
  <c r="I23" i="15"/>
  <c r="F25" i="15" s="1"/>
  <c r="C39" i="4"/>
  <c r="H21" i="15" s="1"/>
  <c r="B21" i="15" s="1"/>
  <c r="C45" i="11"/>
  <c r="J20" i="15"/>
  <c r="C37" i="4"/>
  <c r="H19" i="15" s="1"/>
  <c r="B19" i="15" s="1"/>
  <c r="B44" i="11"/>
  <c r="I19" i="15"/>
  <c r="F21" i="15" s="1"/>
  <c r="B43" i="11"/>
  <c r="I18" i="15"/>
  <c r="F20" i="15" s="1"/>
  <c r="C42" i="11"/>
  <c r="J17" i="15"/>
  <c r="C34" i="4"/>
  <c r="H16" i="15" s="1"/>
  <c r="B16" i="15" s="1"/>
  <c r="B41" i="11"/>
  <c r="I16" i="15"/>
  <c r="C40" i="11"/>
  <c r="J15" i="15"/>
  <c r="C32" i="4"/>
  <c r="H14" i="15" s="1"/>
  <c r="B14" i="15" s="1"/>
  <c r="B39" i="11"/>
  <c r="I14" i="15"/>
  <c r="C38" i="11"/>
  <c r="J13" i="15"/>
  <c r="C30" i="4"/>
  <c r="H12" i="15" s="1"/>
  <c r="B12" i="15" s="1"/>
  <c r="B37" i="11"/>
  <c r="I12" i="15"/>
  <c r="C36" i="11"/>
  <c r="J11" i="15"/>
  <c r="C28" i="4"/>
  <c r="H10" i="15" s="1"/>
  <c r="B10" i="15" s="1"/>
  <c r="C34" i="11"/>
  <c r="J9" i="15"/>
  <c r="C26" i="4"/>
  <c r="H8" i="15" s="1"/>
  <c r="B8" i="15" s="1"/>
  <c r="B33" i="11"/>
  <c r="I8" i="15"/>
  <c r="C32" i="11"/>
  <c r="J7" i="15"/>
  <c r="C24" i="4"/>
  <c r="C22" i="4"/>
  <c r="C20" i="4"/>
  <c r="C18" i="4"/>
  <c r="C16" i="4"/>
  <c r="C14" i="4"/>
  <c r="C12" i="4"/>
  <c r="C10" i="4"/>
  <c r="C8" i="4"/>
  <c r="C6" i="4"/>
  <c r="C54" i="11"/>
  <c r="J29" i="15"/>
  <c r="E60" i="15"/>
  <c r="J18" i="15"/>
  <c r="I17" i="15"/>
  <c r="F19" i="15" s="1"/>
  <c r="J10" i="15"/>
  <c r="I49" i="15"/>
  <c r="J46" i="15"/>
  <c r="I41" i="15"/>
  <c r="J38" i="15"/>
  <c r="I33" i="15"/>
  <c r="J30" i="15"/>
  <c r="I29" i="15"/>
  <c r="G59" i="15"/>
  <c r="B156" i="11" l="1"/>
  <c r="C156" i="11"/>
  <c r="C161" i="11" s="1"/>
  <c r="B161" i="11"/>
  <c r="F16" i="15"/>
  <c r="F36" i="15"/>
  <c r="F40" i="15"/>
  <c r="F44" i="15"/>
  <c r="F48" i="15"/>
  <c r="F39" i="15"/>
  <c r="F47" i="15"/>
  <c r="F12" i="15"/>
  <c r="F8" i="15"/>
  <c r="F56" i="15"/>
  <c r="F9" i="15"/>
  <c r="F7" i="15"/>
  <c r="F11" i="15"/>
  <c r="F13" i="15"/>
  <c r="F22" i="15"/>
  <c r="F24" i="15"/>
  <c r="F26" i="15"/>
  <c r="F28" i="15"/>
  <c r="F60" i="15"/>
  <c r="F29" i="15"/>
  <c r="F23" i="15"/>
  <c r="F31" i="15"/>
  <c r="F35" i="15"/>
  <c r="F43" i="15"/>
  <c r="F51" i="15"/>
  <c r="F10" i="15"/>
  <c r="F14" i="15"/>
  <c r="F18" i="15"/>
  <c r="F30" i="15"/>
  <c r="F33" i="15"/>
  <c r="F34" i="15"/>
  <c r="F38" i="15"/>
  <c r="F42" i="15"/>
  <c r="F46" i="15"/>
  <c r="F50" i="15"/>
  <c r="F27" i="15"/>
  <c r="F15" i="15"/>
  <c r="F17" i="15"/>
  <c r="F32" i="15"/>
  <c r="F37" i="15"/>
  <c r="F41" i="15"/>
  <c r="F45" i="15"/>
  <c r="F49" i="15"/>
  <c r="C162" i="11" l="1"/>
  <c r="C159" i="11"/>
  <c r="F59" i="15"/>
  <c r="C4" i="15" s="1"/>
  <c r="F55" i="15"/>
  <c r="C24" i="15" l="1"/>
  <c r="D24" i="15" s="1"/>
  <c r="C22" i="15"/>
  <c r="D22" i="15" s="1"/>
  <c r="C18" i="15"/>
  <c r="D18" i="15" s="1"/>
  <c r="C15" i="15"/>
  <c r="D15" i="15" s="1"/>
  <c r="C7" i="15"/>
  <c r="D7" i="15" s="1"/>
  <c r="C17" i="15"/>
  <c r="D17" i="15" s="1"/>
  <c r="C13" i="15"/>
  <c r="D13" i="15" s="1"/>
  <c r="D9" i="15"/>
  <c r="C20" i="15"/>
  <c r="D20" i="15" s="1"/>
  <c r="C11" i="15"/>
  <c r="D11" i="15" s="1"/>
  <c r="C14" i="15"/>
  <c r="D14" i="15" s="1"/>
  <c r="C26" i="15"/>
  <c r="D26" i="15" s="1"/>
  <c r="D12" i="15"/>
  <c r="C21" i="15"/>
  <c r="D21" i="15" s="1"/>
  <c r="C25" i="15"/>
  <c r="D25" i="15" s="1"/>
  <c r="C10" i="15"/>
  <c r="D10" i="15" s="1"/>
  <c r="C19" i="15"/>
  <c r="D19" i="15" s="1"/>
  <c r="C23" i="15"/>
  <c r="D23" i="15" s="1"/>
  <c r="C8" i="15"/>
  <c r="D8" i="15" s="1"/>
  <c r="C16" i="15"/>
  <c r="D16" i="15" s="1"/>
</calcChain>
</file>

<file path=xl/sharedStrings.xml><?xml version="1.0" encoding="utf-8"?>
<sst xmlns="http://schemas.openxmlformats.org/spreadsheetml/2006/main" count="214" uniqueCount="138">
  <si>
    <t>year</t>
  </si>
  <si>
    <t>total</t>
  </si>
  <si>
    <t>source and notes</t>
  </si>
  <si>
    <t>Tyburn</t>
  </si>
  <si>
    <t>executed - total</t>
  </si>
  <si>
    <t>executed - men</t>
  </si>
  <si>
    <t>executed - women</t>
  </si>
  <si>
    <t xml:space="preserve">sentenced - men </t>
  </si>
  <si>
    <t>sentenced - women</t>
  </si>
  <si>
    <t>reprieved - men</t>
  </si>
  <si>
    <t>reprieved - women</t>
  </si>
  <si>
    <t>reprieve not found - total</t>
  </si>
  <si>
    <t>Capital Punishment in the UK, Clark-Mossop rosters:</t>
  </si>
  <si>
    <t>http://www.capitalpunishmentuk.org/ng1783.html</t>
  </si>
  <si>
    <t>Executions at London's Newgate, by year 1783-93</t>
  </si>
  <si>
    <t>sentenced - men</t>
  </si>
  <si>
    <t>hanged - men</t>
  </si>
  <si>
    <t>hanged - women</t>
  </si>
  <si>
    <t>burnt - women</t>
  </si>
  <si>
    <t>sentenced - unknown</t>
  </si>
  <si>
    <t>executed - unknown</t>
  </si>
  <si>
    <t>http://www.capitalpunishmentuk.org/tyburn.html</t>
  </si>
  <si>
    <t>difference between sentenced and executed includes reprieved and those for whom action was not known</t>
  </si>
  <si>
    <t>died by "peine forte et dure"</t>
  </si>
  <si>
    <t>executions of all types</t>
  </si>
  <si>
    <t>transported in lieu of execution</t>
  </si>
  <si>
    <t>line note</t>
  </si>
  <si>
    <t>http://openlibrary.org/books/OL7207860M/Middlesex_County_records_...</t>
  </si>
  <si>
    <t>among 32 persons dying from "peine forte et dure" from 1608 to 1617, 29 were men</t>
  </si>
  <si>
    <t>line note d = defective record</t>
  </si>
  <si>
    <t>d</t>
  </si>
  <si>
    <t>http://www.archive.org/stream/middlesexcountyr03middiala#page/xxiv/mode/2up</t>
  </si>
  <si>
    <t>earliest example of large-batch transportation</t>
  </si>
  <si>
    <t>political crisis constrained executions</t>
  </si>
  <si>
    <t>share</t>
  </si>
  <si>
    <t>hung</t>
  </si>
  <si>
    <t>Jeaffreson, Middlesex County Records, 1886-92, v. 2, p. xviii (1608-24)</t>
  </si>
  <si>
    <t>id. vol 3, p. xviii-xix (1625-59)</t>
  </si>
  <si>
    <t>Executions in Middlesex, England, by year, 1608-1659</t>
  </si>
  <si>
    <t>Executions in London, Tyburn, by year, 1695-1783</t>
  </si>
  <si>
    <t>males</t>
  </si>
  <si>
    <t>females</t>
  </si>
  <si>
    <t>London - Tyburn</t>
  </si>
  <si>
    <t>London - Newgate</t>
  </si>
  <si>
    <t>sources and notes</t>
  </si>
  <si>
    <t>London (PP1): PP 1819, Report from the Select Committee on Criminal Laws, App. 4</t>
  </si>
  <si>
    <t>1749-1817: PP, Persons Capitally Convicted; 1749-1817, Whitehall, 5 June 1818</t>
  </si>
  <si>
    <t>London+Middlesex (H1)</t>
  </si>
  <si>
    <t>murder</t>
  </si>
  <si>
    <t>coiners</t>
  </si>
  <si>
    <t>various crimes</t>
  </si>
  <si>
    <t>rioters</t>
  </si>
  <si>
    <t>men</t>
  </si>
  <si>
    <t>women</t>
  </si>
  <si>
    <t>Howard (1791), Table XII, pp. 256</t>
  </si>
  <si>
    <t>Howard (1791) Table XI, p. 254, figures attributed to Janssen</t>
  </si>
  <si>
    <t>total executed</t>
  </si>
  <si>
    <t>Convicts executed in London and Middlesex, 1772-83, by year and crime</t>
  </si>
  <si>
    <t>London+Middlesex (J+)</t>
  </si>
  <si>
    <t>London (PP1)</t>
  </si>
  <si>
    <t xml:space="preserve">London+Middlesex (H1): </t>
  </si>
  <si>
    <t>Howard (1791), Table XIII, pp. 257</t>
  </si>
  <si>
    <t>summed from sheet "London-Middlex, 1772-83"</t>
  </si>
  <si>
    <t>both sexes</t>
  </si>
  <si>
    <t>London - Tyburn: see Tyburn detail sheet</t>
  </si>
  <si>
    <t>London - Newgate: see Newgate detail shet</t>
  </si>
  <si>
    <t>by crime committed</t>
  </si>
  <si>
    <t>Persons executed about London, 1689 - 1827, by year and sex</t>
  </si>
  <si>
    <t>1749-1818: PP 1819, Report from the Select Committee on Criminal Laws, App. 2 (App. 5 slightly lower)</t>
  </si>
  <si>
    <t>est. England+Wales</t>
  </si>
  <si>
    <t>actual England+Wales</t>
  </si>
  <si>
    <t>sex ratio</t>
  </si>
  <si>
    <t>EW</t>
  </si>
  <si>
    <t>1735-60</t>
  </si>
  <si>
    <t>median</t>
  </si>
  <si>
    <t>1715-34</t>
  </si>
  <si>
    <t>see formulas for estimation details</t>
  </si>
  <si>
    <t>London - Tyburn: see "Tyburn detail" sheet</t>
  </si>
  <si>
    <t>actual England+Wales: see sheetbook</t>
  </si>
  <si>
    <t>executions-england-wales-before-1800</t>
  </si>
  <si>
    <t>Estimated executions in England and Wales, 1715-35, via London scaling</t>
  </si>
  <si>
    <t>1837-39</t>
  </si>
  <si>
    <t>1834-36</t>
  </si>
  <si>
    <t>1831-33</t>
  </si>
  <si>
    <t>1819 on: various PP</t>
  </si>
  <si>
    <t>1701-25</t>
  </si>
  <si>
    <t>1726-50</t>
  </si>
  <si>
    <t>1751-60</t>
  </si>
  <si>
    <t>1761-70</t>
  </si>
  <si>
    <t>1771-5</t>
  </si>
  <si>
    <t>1776-80</t>
  </si>
  <si>
    <t>1791-5</t>
  </si>
  <si>
    <t>1796-1800</t>
  </si>
  <si>
    <t>1781-5</t>
  </si>
  <si>
    <t>1786-90</t>
  </si>
  <si>
    <t>1801-5</t>
  </si>
  <si>
    <t>1806-10</t>
  </si>
  <si>
    <t>1811-15</t>
  </si>
  <si>
    <t>1816-20</t>
  </si>
  <si>
    <t>1821-5</t>
  </si>
  <si>
    <t>1826-30</t>
  </si>
  <si>
    <t>1831-4</t>
  </si>
  <si>
    <t>executed</t>
  </si>
  <si>
    <t>capital convictions</t>
  </si>
  <si>
    <t>Capital actions at the Old Bailey for London and Middlesex</t>
  </si>
  <si>
    <t>years</t>
  </si>
  <si>
    <t>alt. sum</t>
  </si>
  <si>
    <t>Gatrell (1994), The Hanging Tree, App. 2, Tab. 1</t>
  </si>
  <si>
    <t>1714-1750</t>
  </si>
  <si>
    <t>1690-1713</t>
  </si>
  <si>
    <t>1703-72</t>
  </si>
  <si>
    <t>1663-1689</t>
  </si>
  <si>
    <t>executed for property offenses, London</t>
  </si>
  <si>
    <t>1663-1750</t>
  </si>
  <si>
    <t>alt. sum from "London-Middlesex 1695-1833" worksheet</t>
  </si>
  <si>
    <t>Gatrell figures</t>
  </si>
  <si>
    <t>Gatrell, p. 8</t>
  </si>
  <si>
    <t>executed, London</t>
  </si>
  <si>
    <t>1695-1783</t>
  </si>
  <si>
    <t>1783-1799</t>
  </si>
  <si>
    <t>sums and calcs</t>
  </si>
  <si>
    <t>1695-1799, Typburn &amp; Newgate</t>
  </si>
  <si>
    <t>hanging days</t>
  </si>
  <si>
    <t>1730-1750</t>
  </si>
  <si>
    <t>1755-1775</t>
  </si>
  <si>
    <t>hangings / day</t>
  </si>
  <si>
    <t>hangings</t>
  </si>
  <si>
    <t>Change in hanging day law in 1752</t>
  </si>
  <si>
    <t>1725-1775</t>
  </si>
  <si>
    <t>Repository:</t>
  </si>
  <si>
    <t>http://acrosswalls.org/datasets/</t>
  </si>
  <si>
    <t>Version: 1.0</t>
  </si>
  <si>
    <t>ave. pe year</t>
  </si>
  <si>
    <t>over-all sex rato</t>
  </si>
  <si>
    <t>ave pe year</t>
  </si>
  <si>
    <t>1608-1617</t>
  </si>
  <si>
    <t>1625-1659</t>
  </si>
  <si>
    <t>London + Middlesex (J+)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</si>
</sst>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 applyProtection="1"/>
    <xf numFmtId="9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rchive.org/stream/middlesexcountyr03middial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sqref="A1:G1"/>
    </sheetView>
  </sheetViews>
  <sheetFormatPr defaultRowHeight="12.75" x14ac:dyDescent="0.2"/>
  <cols>
    <col min="14" max="14" width="4.140625" customWidth="1"/>
    <col min="15" max="15" width="52.5703125" customWidth="1"/>
  </cols>
  <sheetData>
    <row r="1" spans="1:15" x14ac:dyDescent="0.2">
      <c r="A1" s="17" t="s">
        <v>80</v>
      </c>
      <c r="B1" s="17"/>
      <c r="C1" s="17"/>
      <c r="D1" s="17"/>
      <c r="E1" s="17"/>
      <c r="F1" s="17"/>
      <c r="G1" s="17"/>
      <c r="O1" t="s">
        <v>129</v>
      </c>
    </row>
    <row r="2" spans="1:15" x14ac:dyDescent="0.2">
      <c r="O2" t="s">
        <v>130</v>
      </c>
    </row>
    <row r="3" spans="1:15" x14ac:dyDescent="0.2">
      <c r="O3" t="s">
        <v>131</v>
      </c>
    </row>
    <row r="4" spans="1:15" x14ac:dyDescent="0.2">
      <c r="B4">
        <v>0.3</v>
      </c>
      <c r="C4" s="7">
        <f>G59/F59</f>
        <v>1.3594071634417455</v>
      </c>
    </row>
    <row r="5" spans="1:15" x14ac:dyDescent="0.2">
      <c r="B5" t="s">
        <v>69</v>
      </c>
      <c r="E5" t="s">
        <v>3</v>
      </c>
      <c r="F5" t="s">
        <v>3</v>
      </c>
      <c r="G5" t="s">
        <v>72</v>
      </c>
      <c r="H5" s="16" t="s">
        <v>42</v>
      </c>
      <c r="I5" s="16"/>
      <c r="J5" s="16"/>
      <c r="K5" s="16" t="s">
        <v>70</v>
      </c>
      <c r="L5" s="16"/>
      <c r="M5" s="16"/>
    </row>
    <row r="6" spans="1:15" x14ac:dyDescent="0.2">
      <c r="A6" t="s">
        <v>0</v>
      </c>
      <c r="B6" t="s">
        <v>1</v>
      </c>
      <c r="C6" t="s">
        <v>40</v>
      </c>
      <c r="D6" t="s">
        <v>41</v>
      </c>
      <c r="E6" t="s">
        <v>34</v>
      </c>
      <c r="F6" t="s">
        <v>71</v>
      </c>
      <c r="G6" t="s">
        <v>71</v>
      </c>
      <c r="H6" t="s">
        <v>1</v>
      </c>
      <c r="I6" t="s">
        <v>40</v>
      </c>
      <c r="J6" t="s">
        <v>41</v>
      </c>
      <c r="K6" t="s">
        <v>1</v>
      </c>
      <c r="L6" t="s">
        <v>40</v>
      </c>
      <c r="M6" t="s">
        <v>41</v>
      </c>
      <c r="O6" t="s">
        <v>44</v>
      </c>
    </row>
    <row r="7" spans="1:15" x14ac:dyDescent="0.2">
      <c r="A7">
        <v>1715</v>
      </c>
      <c r="B7" s="6">
        <f t="shared" ref="B7:B26" si="0">H7/B$4</f>
        <v>150</v>
      </c>
      <c r="C7" s="6">
        <f t="shared" ref="C7:C26" si="1">B7*C$4*F7/(1+C$4*F7)</f>
        <v>139.36816347628894</v>
      </c>
      <c r="D7" s="6">
        <f>B7-C7</f>
        <v>10.631836523711058</v>
      </c>
      <c r="F7" s="2">
        <f>SUM(I5:I9)/SUM(J5:J9)</f>
        <v>9.6428571428571423</v>
      </c>
      <c r="G7" s="2"/>
      <c r="H7">
        <f>'Tyburn detail 1695-1783'!C25</f>
        <v>45</v>
      </c>
      <c r="I7">
        <f>'Tyburn detail 1695-1783'!D25</f>
        <v>38</v>
      </c>
      <c r="J7">
        <f>'Tyburn detail 1695-1783'!E25</f>
        <v>7</v>
      </c>
      <c r="O7" t="s">
        <v>77</v>
      </c>
    </row>
    <row r="8" spans="1:15" x14ac:dyDescent="0.2">
      <c r="A8">
        <v>1716</v>
      </c>
      <c r="B8" s="6">
        <f t="shared" si="0"/>
        <v>190</v>
      </c>
      <c r="C8" s="6">
        <f t="shared" si="1"/>
        <v>174.95702877424262</v>
      </c>
      <c r="D8" s="6">
        <f t="shared" ref="D8:D26" si="2">B8-C8</f>
        <v>15.042971225757384</v>
      </c>
      <c r="F8" s="2">
        <f t="shared" ref="F8:F52" si="3">SUM(I6:I10)/SUM(J6:J10)</f>
        <v>8.5555555555555554</v>
      </c>
      <c r="G8" s="2"/>
      <c r="H8">
        <f>'Tyburn detail 1695-1783'!C26</f>
        <v>57</v>
      </c>
      <c r="I8">
        <f>'Tyburn detail 1695-1783'!D26</f>
        <v>53</v>
      </c>
      <c r="J8">
        <f>'Tyburn detail 1695-1783'!E26</f>
        <v>4</v>
      </c>
      <c r="O8" t="s">
        <v>78</v>
      </c>
    </row>
    <row r="9" spans="1:15" x14ac:dyDescent="0.2">
      <c r="A9">
        <v>1717</v>
      </c>
      <c r="B9" s="6">
        <f>H9/B$4</f>
        <v>156.66666666666669</v>
      </c>
      <c r="C9" s="6">
        <f>B9*C$4*F9/(1+C$4*F9)</f>
        <v>145.87587300587083</v>
      </c>
      <c r="D9" s="6">
        <f t="shared" si="2"/>
        <v>10.790793660795856</v>
      </c>
      <c r="F9" s="2">
        <f t="shared" si="3"/>
        <v>9.9444444444444446</v>
      </c>
      <c r="G9" s="2"/>
      <c r="H9">
        <f>'Tyburn detail 1695-1783'!C27</f>
        <v>47</v>
      </c>
      <c r="I9">
        <f>'Tyburn detail 1695-1783'!D27</f>
        <v>44</v>
      </c>
      <c r="J9">
        <f>'Tyburn detail 1695-1783'!E27</f>
        <v>3</v>
      </c>
      <c r="O9" t="s">
        <v>79</v>
      </c>
    </row>
    <row r="10" spans="1:15" x14ac:dyDescent="0.2">
      <c r="A10">
        <v>1718</v>
      </c>
      <c r="B10" s="6">
        <f t="shared" si="0"/>
        <v>76.666666666666671</v>
      </c>
      <c r="C10" s="6">
        <f t="shared" si="1"/>
        <v>72.38253302089872</v>
      </c>
      <c r="D10" s="6">
        <f t="shared" si="2"/>
        <v>4.2841336457679517</v>
      </c>
      <c r="F10" s="2">
        <f t="shared" si="3"/>
        <v>12.428571428571429</v>
      </c>
      <c r="G10" s="2"/>
      <c r="H10">
        <f>'Tyburn detail 1695-1783'!C28</f>
        <v>23</v>
      </c>
      <c r="I10">
        <f>'Tyburn detail 1695-1783'!D28</f>
        <v>19</v>
      </c>
      <c r="J10">
        <f>'Tyburn detail 1695-1783'!E28</f>
        <v>4</v>
      </c>
    </row>
    <row r="11" spans="1:15" x14ac:dyDescent="0.2">
      <c r="A11">
        <v>1719</v>
      </c>
      <c r="B11" s="6">
        <f t="shared" si="0"/>
        <v>83.333333333333343</v>
      </c>
      <c r="C11" s="6">
        <f t="shared" si="1"/>
        <v>78.519962903954536</v>
      </c>
      <c r="D11" s="6">
        <f t="shared" si="2"/>
        <v>4.8133704293788071</v>
      </c>
      <c r="F11" s="2">
        <f t="shared" si="3"/>
        <v>12</v>
      </c>
      <c r="G11" s="2"/>
      <c r="H11">
        <f>'Tyburn detail 1695-1783'!C29</f>
        <v>25</v>
      </c>
      <c r="I11">
        <f>'Tyburn detail 1695-1783'!D29</f>
        <v>25</v>
      </c>
      <c r="J11">
        <f>'Tyburn detail 1695-1783'!E29</f>
        <v>0</v>
      </c>
      <c r="O11" t="s">
        <v>76</v>
      </c>
    </row>
    <row r="12" spans="1:15" x14ac:dyDescent="0.2">
      <c r="A12">
        <v>1720</v>
      </c>
      <c r="B12" s="6">
        <f t="shared" si="0"/>
        <v>120</v>
      </c>
      <c r="C12" s="6">
        <f>B12*C$4*F12/(1+C$4*F12)</f>
        <v>114.49514255065196</v>
      </c>
      <c r="D12" s="6">
        <f t="shared" si="2"/>
        <v>5.5048574493480373</v>
      </c>
      <c r="F12" s="2">
        <f t="shared" si="3"/>
        <v>15.3</v>
      </c>
      <c r="G12" s="2"/>
      <c r="H12">
        <f>'Tyburn detail 1695-1783'!C30</f>
        <v>36</v>
      </c>
      <c r="I12">
        <f>'Tyburn detail 1695-1783'!D30</f>
        <v>33</v>
      </c>
      <c r="J12">
        <f>'Tyburn detail 1695-1783'!E30</f>
        <v>3</v>
      </c>
    </row>
    <row r="13" spans="1:15" x14ac:dyDescent="0.2">
      <c r="A13">
        <v>1721</v>
      </c>
      <c r="B13" s="6">
        <f t="shared" si="0"/>
        <v>126.66666666666667</v>
      </c>
      <c r="C13" s="6">
        <f t="shared" si="1"/>
        <v>123.11508715225673</v>
      </c>
      <c r="D13" s="6">
        <f t="shared" si="2"/>
        <v>3.5515795144099371</v>
      </c>
      <c r="F13" s="2">
        <f t="shared" si="3"/>
        <v>25.5</v>
      </c>
      <c r="G13" s="2"/>
      <c r="H13">
        <f>'Tyburn detail 1695-1783'!C31</f>
        <v>38</v>
      </c>
      <c r="I13">
        <f>'Tyburn detail 1695-1783'!D31</f>
        <v>35</v>
      </c>
      <c r="J13">
        <f>'Tyburn detail 1695-1783'!E31</f>
        <v>3</v>
      </c>
    </row>
    <row r="14" spans="1:15" x14ac:dyDescent="0.2">
      <c r="A14">
        <v>1722</v>
      </c>
      <c r="B14" s="6">
        <f t="shared" si="0"/>
        <v>136.66666666666669</v>
      </c>
      <c r="C14" s="6">
        <f t="shared" si="1"/>
        <v>132.70898987289794</v>
      </c>
      <c r="D14" s="6">
        <f t="shared" si="2"/>
        <v>3.9576767937687407</v>
      </c>
      <c r="F14" s="2">
        <f t="shared" si="3"/>
        <v>24.666666666666668</v>
      </c>
      <c r="G14" s="2"/>
      <c r="H14">
        <f>'Tyburn detail 1695-1783'!C32</f>
        <v>41</v>
      </c>
      <c r="I14">
        <f>'Tyburn detail 1695-1783'!D32</f>
        <v>41</v>
      </c>
      <c r="J14">
        <f>'Tyburn detail 1695-1783'!E32</f>
        <v>0</v>
      </c>
    </row>
    <row r="15" spans="1:15" x14ac:dyDescent="0.2">
      <c r="A15">
        <v>1723</v>
      </c>
      <c r="B15" s="6">
        <f t="shared" si="0"/>
        <v>63.333333333333336</v>
      </c>
      <c r="C15" s="6">
        <f t="shared" si="1"/>
        <v>61.766561085819227</v>
      </c>
      <c r="D15" s="6">
        <f t="shared" si="2"/>
        <v>1.566772247514109</v>
      </c>
      <c r="F15" s="2">
        <f t="shared" si="3"/>
        <v>29</v>
      </c>
      <c r="G15" s="2"/>
      <c r="H15">
        <f>'Tyburn detail 1695-1783'!C33</f>
        <v>19</v>
      </c>
      <c r="I15">
        <f>'Tyburn detail 1695-1783'!D33</f>
        <v>19</v>
      </c>
      <c r="J15">
        <f>'Tyburn detail 1695-1783'!E33</f>
        <v>0</v>
      </c>
    </row>
    <row r="16" spans="1:15" x14ac:dyDescent="0.2">
      <c r="A16">
        <v>1724</v>
      </c>
      <c r="B16" s="6">
        <f t="shared" si="0"/>
        <v>66.666666666666671</v>
      </c>
      <c r="C16" s="6">
        <f t="shared" si="1"/>
        <v>63.901553312956423</v>
      </c>
      <c r="D16" s="6">
        <f t="shared" si="2"/>
        <v>2.7651133537102481</v>
      </c>
      <c r="F16" s="2">
        <f t="shared" si="3"/>
        <v>17</v>
      </c>
      <c r="G16" s="2"/>
      <c r="H16">
        <f>'Tyburn detail 1695-1783'!C34</f>
        <v>20</v>
      </c>
      <c r="I16">
        <f>'Tyburn detail 1695-1783'!D34</f>
        <v>20</v>
      </c>
      <c r="J16">
        <f>'Tyburn detail 1695-1783'!E34</f>
        <v>0</v>
      </c>
    </row>
    <row r="17" spans="1:13" x14ac:dyDescent="0.2">
      <c r="A17">
        <v>1725</v>
      </c>
      <c r="B17" s="6">
        <f>H17/B$4</f>
        <v>106.66666666666667</v>
      </c>
      <c r="C17" s="6">
        <f t="shared" si="1"/>
        <v>100.61121339839325</v>
      </c>
      <c r="D17" s="6">
        <f t="shared" si="2"/>
        <v>6.0554532682734248</v>
      </c>
      <c r="F17" s="2">
        <f t="shared" si="3"/>
        <v>12.222222222222221</v>
      </c>
      <c r="G17" s="2"/>
      <c r="H17">
        <f>'Tyburn detail 1695-1783'!C35</f>
        <v>32</v>
      </c>
      <c r="I17">
        <f>'Tyburn detail 1695-1783'!D35</f>
        <v>30</v>
      </c>
      <c r="J17">
        <f>'Tyburn detail 1695-1783'!E35</f>
        <v>2</v>
      </c>
    </row>
    <row r="18" spans="1:13" x14ac:dyDescent="0.2">
      <c r="A18">
        <v>1726</v>
      </c>
      <c r="B18" s="6">
        <f t="shared" si="0"/>
        <v>106.66666666666667</v>
      </c>
      <c r="C18" s="6">
        <f t="shared" si="1"/>
        <v>97.139074795910872</v>
      </c>
      <c r="D18" s="6">
        <f t="shared" si="2"/>
        <v>9.5275918707557992</v>
      </c>
      <c r="F18" s="2">
        <f t="shared" si="3"/>
        <v>7.5</v>
      </c>
      <c r="G18" s="2"/>
      <c r="H18">
        <f>'Tyburn detail 1695-1783'!C36</f>
        <v>32</v>
      </c>
      <c r="I18">
        <f>'Tyburn detail 1695-1783'!D36</f>
        <v>26</v>
      </c>
      <c r="J18">
        <f>'Tyburn detail 1695-1783'!E36</f>
        <v>6</v>
      </c>
    </row>
    <row r="19" spans="1:13" x14ac:dyDescent="0.2">
      <c r="A19">
        <v>1727</v>
      </c>
      <c r="B19" s="6">
        <f t="shared" si="0"/>
        <v>53.333333333333336</v>
      </c>
      <c r="C19" s="6">
        <f t="shared" si="1"/>
        <v>48.420400604256351</v>
      </c>
      <c r="D19" s="6">
        <f t="shared" si="2"/>
        <v>4.9129327290769851</v>
      </c>
      <c r="F19" s="2">
        <f t="shared" si="3"/>
        <v>7.25</v>
      </c>
      <c r="G19" s="2"/>
      <c r="H19">
        <f>'Tyburn detail 1695-1783'!C37</f>
        <v>16</v>
      </c>
      <c r="I19">
        <f>'Tyburn detail 1695-1783'!D37</f>
        <v>15</v>
      </c>
      <c r="J19">
        <f>'Tyburn detail 1695-1783'!E37</f>
        <v>1</v>
      </c>
    </row>
    <row r="20" spans="1:13" x14ac:dyDescent="0.2">
      <c r="A20">
        <v>1728</v>
      </c>
      <c r="B20" s="6">
        <f t="shared" si="0"/>
        <v>176.66666666666669</v>
      </c>
      <c r="C20" s="6">
        <f t="shared" si="1"/>
        <v>162.51004656425221</v>
      </c>
      <c r="D20" s="6">
        <f t="shared" si="2"/>
        <v>14.156620102414479</v>
      </c>
      <c r="F20" s="2">
        <f t="shared" si="3"/>
        <v>8.4444444444444446</v>
      </c>
      <c r="G20" s="2"/>
      <c r="H20">
        <f>'Tyburn detail 1695-1783'!C38</f>
        <v>53</v>
      </c>
      <c r="I20">
        <f>'Tyburn detail 1695-1783'!D38</f>
        <v>44</v>
      </c>
      <c r="J20">
        <f>'Tyburn detail 1695-1783'!E38</f>
        <v>9</v>
      </c>
    </row>
    <row r="21" spans="1:13" x14ac:dyDescent="0.2">
      <c r="A21">
        <v>1729</v>
      </c>
      <c r="B21" s="6">
        <f t="shared" si="0"/>
        <v>106.66666666666667</v>
      </c>
      <c r="C21" s="6">
        <f t="shared" si="1"/>
        <v>101.12229018432988</v>
      </c>
      <c r="D21" s="6">
        <f t="shared" si="2"/>
        <v>5.5443764823367871</v>
      </c>
      <c r="F21" s="2">
        <f t="shared" si="3"/>
        <v>13.416666666666666</v>
      </c>
      <c r="G21" s="2"/>
      <c r="H21">
        <f>'Tyburn detail 1695-1783'!C39</f>
        <v>32</v>
      </c>
      <c r="I21">
        <f>'Tyburn detail 1695-1783'!D39</f>
        <v>30</v>
      </c>
      <c r="J21">
        <f>'Tyburn detail 1695-1783'!E39</f>
        <v>2</v>
      </c>
    </row>
    <row r="22" spans="1:13" x14ac:dyDescent="0.2">
      <c r="A22">
        <v>1730</v>
      </c>
      <c r="B22" s="6">
        <f t="shared" si="0"/>
        <v>123.33333333333334</v>
      </c>
      <c r="C22" s="6">
        <f t="shared" si="1"/>
        <v>118.05555689021074</v>
      </c>
      <c r="D22" s="6">
        <f t="shared" si="2"/>
        <v>5.2777764431226046</v>
      </c>
      <c r="F22" s="2">
        <f t="shared" si="3"/>
        <v>16.454545454545453</v>
      </c>
      <c r="G22" s="2"/>
      <c r="H22">
        <f>'Tyburn detail 1695-1783'!C40</f>
        <v>37</v>
      </c>
      <c r="I22">
        <f>'Tyburn detail 1695-1783'!D40</f>
        <v>37</v>
      </c>
      <c r="J22">
        <f>'Tyburn detail 1695-1783'!E40</f>
        <v>0</v>
      </c>
    </row>
    <row r="23" spans="1:13" x14ac:dyDescent="0.2">
      <c r="A23">
        <v>1731</v>
      </c>
      <c r="B23" s="6">
        <f t="shared" si="0"/>
        <v>116.66666666666667</v>
      </c>
      <c r="C23" s="6">
        <f t="shared" si="1"/>
        <v>115.27651732556295</v>
      </c>
      <c r="D23" s="6">
        <f t="shared" si="2"/>
        <v>1.3901493411037222</v>
      </c>
      <c r="F23" s="2">
        <f t="shared" si="3"/>
        <v>61</v>
      </c>
      <c r="G23" s="2"/>
      <c r="H23">
        <f>'Tyburn detail 1695-1783'!C41</f>
        <v>35</v>
      </c>
      <c r="I23">
        <f>'Tyburn detail 1695-1783'!D41</f>
        <v>35</v>
      </c>
      <c r="J23">
        <f>'Tyburn detail 1695-1783'!E41</f>
        <v>0</v>
      </c>
    </row>
    <row r="24" spans="1:13" x14ac:dyDescent="0.2">
      <c r="A24">
        <v>1732</v>
      </c>
      <c r="B24" s="6">
        <f t="shared" si="0"/>
        <v>116.66666666666667</v>
      </c>
      <c r="C24" s="6">
        <f t="shared" si="1"/>
        <v>114.26509264202805</v>
      </c>
      <c r="D24" s="6">
        <f t="shared" si="2"/>
        <v>2.4015740246386201</v>
      </c>
      <c r="F24" s="2">
        <f t="shared" si="3"/>
        <v>35</v>
      </c>
      <c r="G24" s="2"/>
      <c r="H24">
        <f>'Tyburn detail 1695-1783'!C42</f>
        <v>35</v>
      </c>
      <c r="I24">
        <f>'Tyburn detail 1695-1783'!D42</f>
        <v>35</v>
      </c>
      <c r="J24">
        <f>'Tyburn detail 1695-1783'!E42</f>
        <v>0</v>
      </c>
    </row>
    <row r="25" spans="1:13" x14ac:dyDescent="0.2">
      <c r="A25">
        <v>1733</v>
      </c>
      <c r="B25" s="6">
        <f t="shared" si="0"/>
        <v>156.66666666666669</v>
      </c>
      <c r="C25" s="6">
        <f t="shared" si="1"/>
        <v>150.76065544747163</v>
      </c>
      <c r="D25" s="6">
        <f t="shared" si="2"/>
        <v>5.9060112191950509</v>
      </c>
      <c r="F25" s="2">
        <f t="shared" si="3"/>
        <v>18.777777777777779</v>
      </c>
      <c r="G25" s="2"/>
      <c r="H25">
        <f>'Tyburn detail 1695-1783'!C43</f>
        <v>47</v>
      </c>
      <c r="I25">
        <f>'Tyburn detail 1695-1783'!D43</f>
        <v>46</v>
      </c>
      <c r="J25">
        <f>'Tyburn detail 1695-1783'!E43</f>
        <v>1</v>
      </c>
    </row>
    <row r="26" spans="1:13" x14ac:dyDescent="0.2">
      <c r="A26">
        <v>1734</v>
      </c>
      <c r="B26" s="6">
        <f t="shared" si="0"/>
        <v>86.666666666666671</v>
      </c>
      <c r="C26" s="6">
        <f t="shared" si="1"/>
        <v>83.072019306843345</v>
      </c>
      <c r="D26" s="6">
        <f t="shared" si="2"/>
        <v>3.5946473598233268</v>
      </c>
      <c r="F26" s="2">
        <f t="shared" si="3"/>
        <v>17</v>
      </c>
      <c r="G26" s="2"/>
      <c r="H26">
        <f>'Tyburn detail 1695-1783'!C44</f>
        <v>26</v>
      </c>
      <c r="I26">
        <f>'Tyburn detail 1695-1783'!D44</f>
        <v>22</v>
      </c>
      <c r="J26">
        <f>'Tyburn detail 1695-1783'!E44</f>
        <v>4</v>
      </c>
    </row>
    <row r="27" spans="1:13" x14ac:dyDescent="0.2">
      <c r="A27">
        <v>1735</v>
      </c>
      <c r="E27" s="5">
        <f t="shared" ref="E27:E52" si="4">H27/K27</f>
        <v>0.35353535353535354</v>
      </c>
      <c r="F27" s="2">
        <f t="shared" si="3"/>
        <v>12.818181818181818</v>
      </c>
      <c r="G27" s="2">
        <f>SUM(L26:L28)/SUM(M26:M28)</f>
        <v>9.882352941176471</v>
      </c>
      <c r="H27">
        <f>'Tyburn detail 1695-1783'!C45</f>
        <v>35</v>
      </c>
      <c r="I27">
        <f>'Tyburn detail 1695-1783'!D45</f>
        <v>31</v>
      </c>
      <c r="J27">
        <f>'Tyburn detail 1695-1783'!E45</f>
        <v>4</v>
      </c>
      <c r="K27">
        <v>99</v>
      </c>
      <c r="L27">
        <v>86</v>
      </c>
      <c r="M27">
        <v>13</v>
      </c>
    </row>
    <row r="28" spans="1:13" x14ac:dyDescent="0.2">
      <c r="A28">
        <v>1736</v>
      </c>
      <c r="E28" s="5">
        <f t="shared" si="4"/>
        <v>0.22093023255813954</v>
      </c>
      <c r="F28" s="2">
        <f t="shared" si="3"/>
        <v>9.1999999999999993</v>
      </c>
      <c r="G28" s="2">
        <f t="shared" ref="G28:G52" si="5">SUM(L27:L29)/SUM(M27:M29)</f>
        <v>12.19047619047619</v>
      </c>
      <c r="H28">
        <f>'Tyburn detail 1695-1783'!C46</f>
        <v>19</v>
      </c>
      <c r="I28">
        <f>'Tyburn detail 1695-1783'!D46</f>
        <v>19</v>
      </c>
      <c r="J28">
        <f>'Tyburn detail 1695-1783'!E46</f>
        <v>0</v>
      </c>
      <c r="K28">
        <v>86</v>
      </c>
      <c r="L28">
        <v>82</v>
      </c>
      <c r="M28">
        <v>4</v>
      </c>
    </row>
    <row r="29" spans="1:13" x14ac:dyDescent="0.2">
      <c r="A29">
        <v>1737</v>
      </c>
      <c r="E29" s="5">
        <f t="shared" si="4"/>
        <v>0.27173913043478259</v>
      </c>
      <c r="F29" s="2">
        <f t="shared" si="3"/>
        <v>11.076923076923077</v>
      </c>
      <c r="G29" s="2">
        <f t="shared" si="5"/>
        <v>19</v>
      </c>
      <c r="H29">
        <f>'Tyburn detail 1695-1783'!C47</f>
        <v>25</v>
      </c>
      <c r="I29">
        <f>'Tyburn detail 1695-1783'!D47</f>
        <v>23</v>
      </c>
      <c r="J29">
        <f>'Tyburn detail 1695-1783'!E47</f>
        <v>2</v>
      </c>
      <c r="K29">
        <v>92</v>
      </c>
      <c r="L29">
        <v>88</v>
      </c>
      <c r="M29">
        <v>4</v>
      </c>
    </row>
    <row r="30" spans="1:13" x14ac:dyDescent="0.2">
      <c r="A30">
        <v>1738</v>
      </c>
      <c r="E30" s="5">
        <f t="shared" si="4"/>
        <v>0.39344262295081966</v>
      </c>
      <c r="F30" s="2">
        <f t="shared" si="3"/>
        <v>11.636363636363637</v>
      </c>
      <c r="G30" s="2">
        <f t="shared" si="5"/>
        <v>17</v>
      </c>
      <c r="H30">
        <f>'Tyburn detail 1695-1783'!C48</f>
        <v>48</v>
      </c>
      <c r="I30">
        <f>'Tyburn detail 1695-1783'!D48</f>
        <v>43</v>
      </c>
      <c r="J30">
        <f>'Tyburn detail 1695-1783'!E48</f>
        <v>5</v>
      </c>
      <c r="K30">
        <v>122</v>
      </c>
      <c r="L30">
        <v>115</v>
      </c>
      <c r="M30">
        <v>7</v>
      </c>
    </row>
    <row r="31" spans="1:13" x14ac:dyDescent="0.2">
      <c r="A31">
        <v>1739</v>
      </c>
      <c r="E31" s="5">
        <f t="shared" si="4"/>
        <v>0.27272727272727271</v>
      </c>
      <c r="F31" s="2">
        <f t="shared" si="3"/>
        <v>8</v>
      </c>
      <c r="G31" s="2">
        <f t="shared" si="5"/>
        <v>13.5</v>
      </c>
      <c r="H31">
        <f>'Tyburn detail 1695-1783'!C49</f>
        <v>30</v>
      </c>
      <c r="I31">
        <f>'Tyburn detail 1695-1783'!D49</f>
        <v>28</v>
      </c>
      <c r="J31">
        <f>'Tyburn detail 1695-1783'!E49</f>
        <v>2</v>
      </c>
      <c r="K31">
        <v>110</v>
      </c>
      <c r="L31">
        <v>103</v>
      </c>
      <c r="M31">
        <v>7</v>
      </c>
    </row>
    <row r="32" spans="1:13" x14ac:dyDescent="0.2">
      <c r="A32">
        <v>1740</v>
      </c>
      <c r="E32" s="5">
        <f t="shared" si="4"/>
        <v>0.14655172413793102</v>
      </c>
      <c r="F32" s="2">
        <f t="shared" si="3"/>
        <v>8.5882352941176467</v>
      </c>
      <c r="G32" s="2">
        <f t="shared" si="5"/>
        <v>14</v>
      </c>
      <c r="H32">
        <f>'Tyburn detail 1695-1783'!C50</f>
        <v>17</v>
      </c>
      <c r="I32">
        <f>'Tyburn detail 1695-1783'!D50</f>
        <v>15</v>
      </c>
      <c r="J32">
        <f>'Tyburn detail 1695-1783'!E50</f>
        <v>2</v>
      </c>
      <c r="K32">
        <v>116</v>
      </c>
      <c r="L32">
        <v>106</v>
      </c>
      <c r="M32">
        <v>10</v>
      </c>
    </row>
    <row r="33" spans="1:13" x14ac:dyDescent="0.2">
      <c r="A33">
        <v>1741</v>
      </c>
      <c r="E33" s="5">
        <f t="shared" si="4"/>
        <v>0.2462686567164179</v>
      </c>
      <c r="F33" s="2">
        <f t="shared" si="3"/>
        <v>7.8666666666666663</v>
      </c>
      <c r="G33" s="2">
        <f t="shared" si="5"/>
        <v>18.2</v>
      </c>
      <c r="H33">
        <f>'Tyburn detail 1695-1783'!C51</f>
        <v>33</v>
      </c>
      <c r="I33">
        <f>'Tyburn detail 1695-1783'!D51</f>
        <v>27</v>
      </c>
      <c r="J33">
        <f>'Tyburn detail 1695-1783'!E51</f>
        <v>6</v>
      </c>
      <c r="K33">
        <v>134</v>
      </c>
      <c r="L33">
        <v>127</v>
      </c>
      <c r="M33">
        <v>7</v>
      </c>
    </row>
    <row r="34" spans="1:13" x14ac:dyDescent="0.2">
      <c r="A34">
        <v>1742</v>
      </c>
      <c r="E34" s="5">
        <f t="shared" si="4"/>
        <v>0.26119402985074625</v>
      </c>
      <c r="F34" s="2">
        <f t="shared" si="3"/>
        <v>7.0555555555555554</v>
      </c>
      <c r="G34" s="2">
        <f t="shared" si="5"/>
        <v>20.25</v>
      </c>
      <c r="H34">
        <f>'Tyburn detail 1695-1783'!C52</f>
        <v>35</v>
      </c>
      <c r="I34">
        <f>'Tyburn detail 1695-1783'!D52</f>
        <v>33</v>
      </c>
      <c r="J34">
        <f>'Tyburn detail 1695-1783'!E52</f>
        <v>2</v>
      </c>
      <c r="K34">
        <v>134</v>
      </c>
      <c r="L34">
        <v>131</v>
      </c>
      <c r="M34">
        <v>3</v>
      </c>
    </row>
    <row r="35" spans="1:13" x14ac:dyDescent="0.2">
      <c r="A35">
        <v>1743</v>
      </c>
      <c r="E35" s="5">
        <f t="shared" si="4"/>
        <v>0.25</v>
      </c>
      <c r="F35" s="2">
        <f t="shared" si="3"/>
        <v>5.9523809523809526</v>
      </c>
      <c r="G35" s="2">
        <f t="shared" si="5"/>
        <v>17.4375</v>
      </c>
      <c r="H35">
        <f>'Tyburn detail 1695-1783'!C53</f>
        <v>18</v>
      </c>
      <c r="I35">
        <f>'Tyburn detail 1695-1783'!D53</f>
        <v>15</v>
      </c>
      <c r="J35">
        <f>'Tyburn detail 1695-1783'!E53</f>
        <v>3</v>
      </c>
      <c r="K35">
        <v>72</v>
      </c>
      <c r="L35">
        <v>66</v>
      </c>
      <c r="M35">
        <v>6</v>
      </c>
    </row>
    <row r="36" spans="1:13" x14ac:dyDescent="0.2">
      <c r="A36">
        <v>1744</v>
      </c>
      <c r="E36" s="5">
        <f t="shared" si="4"/>
        <v>0.47191011235955055</v>
      </c>
      <c r="F36" s="2">
        <f t="shared" si="3"/>
        <v>6.7058823529411766</v>
      </c>
      <c r="G36" s="2">
        <f t="shared" si="5"/>
        <v>10.666666666666666</v>
      </c>
      <c r="H36">
        <f>'Tyburn detail 1695-1783'!C54</f>
        <v>42</v>
      </c>
      <c r="I36">
        <f>'Tyburn detail 1695-1783'!D54</f>
        <v>37</v>
      </c>
      <c r="J36">
        <f>'Tyburn detail 1695-1783'!E54</f>
        <v>5</v>
      </c>
      <c r="K36">
        <v>89</v>
      </c>
      <c r="L36">
        <v>82</v>
      </c>
      <c r="M36">
        <v>7</v>
      </c>
    </row>
    <row r="37" spans="1:13" x14ac:dyDescent="0.2">
      <c r="A37">
        <v>1745</v>
      </c>
      <c r="E37" s="5">
        <f t="shared" si="4"/>
        <v>0.36734693877551022</v>
      </c>
      <c r="F37" s="2">
        <f t="shared" si="3"/>
        <v>6.1764705882352944</v>
      </c>
      <c r="G37" s="2">
        <f t="shared" si="5"/>
        <v>15.333333333333334</v>
      </c>
      <c r="H37">
        <f>'Tyburn detail 1695-1783'!C55</f>
        <v>18</v>
      </c>
      <c r="I37">
        <f>'Tyburn detail 1695-1783'!D55</f>
        <v>13</v>
      </c>
      <c r="J37">
        <f>'Tyburn detail 1695-1783'!E55</f>
        <v>5</v>
      </c>
      <c r="K37">
        <v>49</v>
      </c>
      <c r="L37">
        <v>44</v>
      </c>
      <c r="M37">
        <v>5</v>
      </c>
    </row>
    <row r="38" spans="1:13" x14ac:dyDescent="0.2">
      <c r="A38">
        <v>1746</v>
      </c>
      <c r="E38" s="5">
        <f t="shared" si="4"/>
        <v>0.16822429906542055</v>
      </c>
      <c r="F38" s="2">
        <f t="shared" si="3"/>
        <v>7.333333333333333</v>
      </c>
      <c r="G38" s="2">
        <f t="shared" si="5"/>
        <v>14.571428571428571</v>
      </c>
      <c r="H38">
        <f>'Tyburn detail 1695-1783'!C56</f>
        <v>18</v>
      </c>
      <c r="I38">
        <f>'Tyburn detail 1695-1783'!D56</f>
        <v>16</v>
      </c>
      <c r="J38">
        <f>'Tyburn detail 1695-1783'!E56</f>
        <v>2</v>
      </c>
      <c r="K38">
        <v>107</v>
      </c>
      <c r="L38">
        <v>104</v>
      </c>
      <c r="M38">
        <v>3</v>
      </c>
    </row>
    <row r="39" spans="1:13" x14ac:dyDescent="0.2">
      <c r="A39">
        <v>1747</v>
      </c>
      <c r="E39" s="5">
        <f t="shared" si="4"/>
        <v>0.41935483870967744</v>
      </c>
      <c r="F39" s="2">
        <f t="shared" si="3"/>
        <v>9.5833333333333339</v>
      </c>
      <c r="G39" s="2">
        <f t="shared" si="5"/>
        <v>22.1</v>
      </c>
      <c r="H39">
        <f>'Tyburn detail 1695-1783'!C57</f>
        <v>26</v>
      </c>
      <c r="I39">
        <f>'Tyburn detail 1695-1783'!D57</f>
        <v>24</v>
      </c>
      <c r="J39">
        <f>'Tyburn detail 1695-1783'!E57</f>
        <v>2</v>
      </c>
      <c r="K39">
        <v>62</v>
      </c>
      <c r="L39">
        <v>56</v>
      </c>
      <c r="M39">
        <v>6</v>
      </c>
    </row>
    <row r="40" spans="1:13" x14ac:dyDescent="0.2">
      <c r="A40">
        <v>1748</v>
      </c>
      <c r="E40" s="5">
        <f t="shared" si="4"/>
        <v>0.33870967741935482</v>
      </c>
      <c r="F40" s="2">
        <f t="shared" si="3"/>
        <v>15.636363636363637</v>
      </c>
      <c r="G40" s="2">
        <f t="shared" si="5"/>
        <v>21.09090909090909</v>
      </c>
      <c r="H40">
        <f>'Tyburn detail 1695-1783'!C58</f>
        <v>21</v>
      </c>
      <c r="I40">
        <f>'Tyburn detail 1695-1783'!D58</f>
        <v>20</v>
      </c>
      <c r="J40">
        <f>'Tyburn detail 1695-1783'!E58</f>
        <v>1</v>
      </c>
      <c r="K40">
        <v>62</v>
      </c>
      <c r="L40">
        <v>61</v>
      </c>
      <c r="M40">
        <v>1</v>
      </c>
    </row>
    <row r="41" spans="1:13" x14ac:dyDescent="0.2">
      <c r="A41">
        <v>1749</v>
      </c>
      <c r="E41" s="5">
        <f t="shared" si="4"/>
        <v>0.36974789915966388</v>
      </c>
      <c r="F41" s="2">
        <f t="shared" si="3"/>
        <v>18.363636363636363</v>
      </c>
      <c r="G41" s="2">
        <f t="shared" si="5"/>
        <v>28.454545454545453</v>
      </c>
      <c r="H41">
        <f>'Tyburn detail 1695-1783'!C59</f>
        <v>44</v>
      </c>
      <c r="I41">
        <f>'Tyburn detail 1695-1783'!D59</f>
        <v>42</v>
      </c>
      <c r="J41">
        <f>'Tyburn detail 1695-1783'!E59</f>
        <v>2</v>
      </c>
      <c r="K41">
        <v>119</v>
      </c>
      <c r="L41">
        <v>115</v>
      </c>
      <c r="M41">
        <v>4</v>
      </c>
    </row>
    <row r="42" spans="1:13" x14ac:dyDescent="0.2">
      <c r="A42">
        <v>1750</v>
      </c>
      <c r="E42" s="5">
        <f t="shared" si="4"/>
        <v>0.5174825174825175</v>
      </c>
      <c r="F42" s="2">
        <f t="shared" si="3"/>
        <v>18.416666666666668</v>
      </c>
      <c r="G42" s="2">
        <f t="shared" si="5"/>
        <v>25.785714285714285</v>
      </c>
      <c r="H42">
        <f>'Tyburn detail 1695-1783'!C60</f>
        <v>74</v>
      </c>
      <c r="I42">
        <f>'Tyburn detail 1695-1783'!D60</f>
        <v>70</v>
      </c>
      <c r="J42">
        <f>'Tyburn detail 1695-1783'!E60</f>
        <v>4</v>
      </c>
      <c r="K42">
        <v>143</v>
      </c>
      <c r="L42">
        <v>137</v>
      </c>
      <c r="M42">
        <v>6</v>
      </c>
    </row>
    <row r="43" spans="1:13" x14ac:dyDescent="0.2">
      <c r="A43">
        <v>1751</v>
      </c>
      <c r="E43" s="5">
        <f t="shared" si="4"/>
        <v>0.4247787610619469</v>
      </c>
      <c r="F43" s="2">
        <f t="shared" si="3"/>
        <v>15.866666666666667</v>
      </c>
      <c r="G43" s="2">
        <f t="shared" si="5"/>
        <v>17.95</v>
      </c>
      <c r="H43">
        <f>'Tyburn detail 1695-1783'!C61</f>
        <v>48</v>
      </c>
      <c r="I43">
        <f>'Tyburn detail 1695-1783'!D61</f>
        <v>46</v>
      </c>
      <c r="J43">
        <f>'Tyburn detail 1695-1783'!E61</f>
        <v>2</v>
      </c>
      <c r="K43">
        <v>113</v>
      </c>
      <c r="L43">
        <v>109</v>
      </c>
      <c r="M43">
        <v>4</v>
      </c>
    </row>
    <row r="44" spans="1:13" x14ac:dyDescent="0.2">
      <c r="A44">
        <v>1752</v>
      </c>
      <c r="E44" s="5">
        <f t="shared" si="4"/>
        <v>0.37398373983739835</v>
      </c>
      <c r="F44" s="2">
        <f t="shared" si="3"/>
        <v>14.125</v>
      </c>
      <c r="G44" s="2">
        <f t="shared" si="5"/>
        <v>15.238095238095237</v>
      </c>
      <c r="H44">
        <f>'Tyburn detail 1695-1783'!C62</f>
        <v>46</v>
      </c>
      <c r="I44">
        <f>'Tyburn detail 1695-1783'!D62</f>
        <v>43</v>
      </c>
      <c r="J44">
        <f>'Tyburn detail 1695-1783'!E62</f>
        <v>3</v>
      </c>
      <c r="K44">
        <v>123</v>
      </c>
      <c r="L44">
        <v>113</v>
      </c>
      <c r="M44">
        <v>10</v>
      </c>
    </row>
    <row r="45" spans="1:13" x14ac:dyDescent="0.2">
      <c r="A45">
        <v>1753</v>
      </c>
      <c r="E45" s="5">
        <f t="shared" si="4"/>
        <v>0.39047619047619048</v>
      </c>
      <c r="F45" s="2">
        <f t="shared" si="3"/>
        <v>12.642857142857142</v>
      </c>
      <c r="G45" s="2">
        <f t="shared" si="5"/>
        <v>11.5</v>
      </c>
      <c r="H45">
        <f>'Tyburn detail 1695-1783'!C63</f>
        <v>41</v>
      </c>
      <c r="I45">
        <f>'Tyburn detail 1695-1783'!D63</f>
        <v>37</v>
      </c>
      <c r="J45">
        <f>'Tyburn detail 1695-1783'!E63</f>
        <v>4</v>
      </c>
      <c r="K45">
        <v>105</v>
      </c>
      <c r="L45">
        <v>98</v>
      </c>
      <c r="M45">
        <v>7</v>
      </c>
    </row>
    <row r="46" spans="1:13" x14ac:dyDescent="0.2">
      <c r="A46">
        <v>1754</v>
      </c>
      <c r="E46" s="5">
        <f t="shared" si="4"/>
        <v>0.27049180327868855</v>
      </c>
      <c r="F46" s="2">
        <f t="shared" si="3"/>
        <v>12.166666666666666</v>
      </c>
      <c r="G46" s="2">
        <f t="shared" si="5"/>
        <v>10.62962962962963</v>
      </c>
      <c r="H46">
        <f>'Tyburn detail 1695-1783'!C64</f>
        <v>33</v>
      </c>
      <c r="I46">
        <f>'Tyburn detail 1695-1783'!D64</f>
        <v>30</v>
      </c>
      <c r="J46">
        <f>'Tyburn detail 1695-1783'!E64</f>
        <v>3</v>
      </c>
      <c r="K46">
        <v>122</v>
      </c>
      <c r="L46">
        <v>111</v>
      </c>
      <c r="M46">
        <v>11</v>
      </c>
    </row>
    <row r="47" spans="1:13" x14ac:dyDescent="0.2">
      <c r="A47">
        <v>1755</v>
      </c>
      <c r="E47" s="5">
        <f t="shared" si="4"/>
        <v>0.26436781609195403</v>
      </c>
      <c r="F47" s="2">
        <f t="shared" si="3"/>
        <v>11.181818181818182</v>
      </c>
      <c r="G47" s="2">
        <f t="shared" si="5"/>
        <v>12.095238095238095</v>
      </c>
      <c r="H47">
        <f>'Tyburn detail 1695-1783'!C65</f>
        <v>23</v>
      </c>
      <c r="I47">
        <f>'Tyburn detail 1695-1783'!D65</f>
        <v>21</v>
      </c>
      <c r="J47">
        <f>'Tyburn detail 1695-1783'!E65</f>
        <v>2</v>
      </c>
      <c r="K47">
        <v>87</v>
      </c>
      <c r="L47">
        <v>78</v>
      </c>
      <c r="M47">
        <v>9</v>
      </c>
    </row>
    <row r="48" spans="1:13" x14ac:dyDescent="0.2">
      <c r="A48">
        <v>1756</v>
      </c>
      <c r="E48" s="5">
        <f t="shared" si="4"/>
        <v>0.22727272727272727</v>
      </c>
      <c r="F48" s="2">
        <f t="shared" si="3"/>
        <v>11.555555555555555</v>
      </c>
      <c r="G48" s="2">
        <f t="shared" si="5"/>
        <v>14.6</v>
      </c>
      <c r="H48">
        <f>'Tyburn detail 1695-1783'!C66</f>
        <v>15</v>
      </c>
      <c r="I48">
        <f>'Tyburn detail 1695-1783'!D66</f>
        <v>15</v>
      </c>
      <c r="J48">
        <f>'Tyburn detail 1695-1783'!E66</f>
        <v>0</v>
      </c>
      <c r="K48">
        <v>66</v>
      </c>
      <c r="L48">
        <v>65</v>
      </c>
      <c r="M48">
        <v>1</v>
      </c>
    </row>
    <row r="49" spans="1:13" x14ac:dyDescent="0.2">
      <c r="A49">
        <v>1757</v>
      </c>
      <c r="E49" s="5">
        <f t="shared" si="4"/>
        <v>0.27160493827160492</v>
      </c>
      <c r="F49" s="2">
        <f t="shared" si="3"/>
        <v>11.285714285714286</v>
      </c>
      <c r="G49" s="2">
        <f t="shared" si="5"/>
        <v>20.363636363636363</v>
      </c>
      <c r="H49">
        <f>'Tyburn detail 1695-1783'!C67</f>
        <v>22</v>
      </c>
      <c r="I49">
        <f>'Tyburn detail 1695-1783'!D67</f>
        <v>20</v>
      </c>
      <c r="J49">
        <f>'Tyburn detail 1695-1783'!E67</f>
        <v>2</v>
      </c>
      <c r="K49">
        <v>81</v>
      </c>
      <c r="L49">
        <v>76</v>
      </c>
      <c r="M49">
        <v>5</v>
      </c>
    </row>
    <row r="50" spans="1:13" x14ac:dyDescent="0.2">
      <c r="A50">
        <v>1758</v>
      </c>
      <c r="E50" s="5">
        <f t="shared" si="4"/>
        <v>0.22727272727272727</v>
      </c>
      <c r="F50" s="2">
        <f t="shared" si="3"/>
        <v>11.166666666666666</v>
      </c>
      <c r="G50" s="2">
        <f t="shared" si="5"/>
        <v>14.1875</v>
      </c>
      <c r="H50">
        <f>'Tyburn detail 1695-1783'!C68</f>
        <v>20</v>
      </c>
      <c r="I50">
        <f>'Tyburn detail 1695-1783'!D68</f>
        <v>18</v>
      </c>
      <c r="J50">
        <f>'Tyburn detail 1695-1783'!E68</f>
        <v>2</v>
      </c>
      <c r="K50">
        <v>88</v>
      </c>
      <c r="L50">
        <v>83</v>
      </c>
      <c r="M50">
        <v>5</v>
      </c>
    </row>
    <row r="51" spans="1:13" x14ac:dyDescent="0.2">
      <c r="A51">
        <v>1759</v>
      </c>
      <c r="E51" s="5">
        <f t="shared" si="4"/>
        <v>8.1081081081081086E-2</v>
      </c>
      <c r="F51" s="2">
        <f t="shared" si="3"/>
        <v>8.6666666666666661</v>
      </c>
      <c r="G51" s="2">
        <f t="shared" si="5"/>
        <v>15</v>
      </c>
      <c r="H51">
        <f>'Tyburn detail 1695-1783'!C69</f>
        <v>6</v>
      </c>
      <c r="I51">
        <f>'Tyburn detail 1695-1783'!D69</f>
        <v>5</v>
      </c>
      <c r="J51">
        <f>'Tyburn detail 1695-1783'!E69</f>
        <v>1</v>
      </c>
      <c r="K51">
        <v>74</v>
      </c>
      <c r="L51">
        <v>68</v>
      </c>
      <c r="M51">
        <v>6</v>
      </c>
    </row>
    <row r="52" spans="1:13" x14ac:dyDescent="0.2">
      <c r="A52">
        <v>1760</v>
      </c>
      <c r="E52" s="5">
        <f t="shared" si="4"/>
        <v>0.33333333333333331</v>
      </c>
      <c r="F52" s="2">
        <f t="shared" si="3"/>
        <v>8</v>
      </c>
      <c r="G52" s="2">
        <f t="shared" si="5"/>
        <v>13.857142857142858</v>
      </c>
      <c r="H52">
        <f>'Tyburn detail 1695-1783'!C70</f>
        <v>10</v>
      </c>
      <c r="I52">
        <f>'Tyburn detail 1695-1783'!D70</f>
        <v>9</v>
      </c>
      <c r="J52">
        <f>'Tyburn detail 1695-1783'!E70</f>
        <v>1</v>
      </c>
      <c r="K52">
        <v>30</v>
      </c>
      <c r="L52">
        <v>29</v>
      </c>
      <c r="M52">
        <v>1</v>
      </c>
    </row>
    <row r="54" spans="1:13" x14ac:dyDescent="0.2">
      <c r="A54" t="s">
        <v>75</v>
      </c>
    </row>
    <row r="55" spans="1:13" x14ac:dyDescent="0.2">
      <c r="A55" t="s">
        <v>74</v>
      </c>
      <c r="F55" s="2">
        <f>MEDIAN(F7:F26)</f>
        <v>14.358333333333334</v>
      </c>
    </row>
    <row r="56" spans="1:13" x14ac:dyDescent="0.2">
      <c r="A56" t="s">
        <v>1</v>
      </c>
      <c r="F56" s="2">
        <f>SUM(I7:I26)/SUM(J7:J26)</f>
        <v>13.204081632653061</v>
      </c>
    </row>
    <row r="58" spans="1:13" x14ac:dyDescent="0.2">
      <c r="A58" t="s">
        <v>73</v>
      </c>
    </row>
    <row r="59" spans="1:13" x14ac:dyDescent="0.2">
      <c r="A59" t="s">
        <v>74</v>
      </c>
      <c r="E59" s="4">
        <f>MEDIAN(E27:E52)</f>
        <v>0.27223320158102765</v>
      </c>
      <c r="F59" s="2">
        <f>MEDIAN(F27:F52)</f>
        <v>11.121794871794872</v>
      </c>
      <c r="G59" s="2">
        <f>MEDIAN(G27:G52)</f>
        <v>15.119047619047619</v>
      </c>
    </row>
    <row r="60" spans="1:13" x14ac:dyDescent="0.2">
      <c r="A60" t="s">
        <v>1</v>
      </c>
      <c r="E60" s="5">
        <f>SUM(H27:H52)/SUM(K27:K52)</f>
        <v>0.30865191146881288</v>
      </c>
      <c r="F60" s="2">
        <f>SUM(I27:I52)/SUM(J27:J52)</f>
        <v>10.447761194029852</v>
      </c>
      <c r="G60" s="2">
        <f>SUM(L27:L52)/SUM(M27:M52)</f>
        <v>15.348684210526315</v>
      </c>
    </row>
  </sheetData>
  <mergeCells count="3">
    <mergeCell ref="H5:J5"/>
    <mergeCell ref="K5:M5"/>
    <mergeCell ref="A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workbookViewId="0">
      <selection activeCell="H4" sqref="H4"/>
    </sheetView>
  </sheetViews>
  <sheetFormatPr defaultRowHeight="12.75" x14ac:dyDescent="0.2"/>
  <cols>
    <col min="6" max="7" width="11.42578125" customWidth="1"/>
    <col min="8" max="8" width="13.42578125" customWidth="1"/>
    <col min="9" max="9" width="12.42578125" customWidth="1"/>
    <col min="10" max="10" width="3" customWidth="1"/>
    <col min="11" max="11" width="89.42578125" customWidth="1"/>
    <col min="12" max="14" width="69.5703125" customWidth="1"/>
  </cols>
  <sheetData>
    <row r="1" spans="1:11" x14ac:dyDescent="0.2">
      <c r="A1" s="17" t="s">
        <v>67</v>
      </c>
      <c r="B1" s="17"/>
      <c r="C1" s="17"/>
      <c r="D1" s="17"/>
      <c r="E1" s="17"/>
      <c r="F1" s="17"/>
      <c r="K1" t="s">
        <v>129</v>
      </c>
    </row>
    <row r="2" spans="1:11" x14ac:dyDescent="0.2">
      <c r="K2" t="s">
        <v>130</v>
      </c>
    </row>
    <row r="3" spans="1:11" x14ac:dyDescent="0.2">
      <c r="K3" t="s">
        <v>131</v>
      </c>
    </row>
    <row r="4" spans="1:11" s="1" customFormat="1" ht="25.5" x14ac:dyDescent="0.2">
      <c r="B4" s="18" t="s">
        <v>42</v>
      </c>
      <c r="C4" s="18"/>
      <c r="D4" s="18" t="s">
        <v>43</v>
      </c>
      <c r="E4" s="18"/>
      <c r="F4" s="18" t="s">
        <v>47</v>
      </c>
      <c r="G4" s="18"/>
      <c r="H4" s="1" t="s">
        <v>137</v>
      </c>
      <c r="I4" s="1" t="s">
        <v>59</v>
      </c>
    </row>
    <row r="5" spans="1:11" x14ac:dyDescent="0.2">
      <c r="A5" s="1" t="s">
        <v>0</v>
      </c>
      <c r="B5" t="s">
        <v>40</v>
      </c>
      <c r="C5" t="s">
        <v>41</v>
      </c>
      <c r="D5" t="s">
        <v>40</v>
      </c>
      <c r="E5" t="s">
        <v>41</v>
      </c>
      <c r="F5" t="s">
        <v>40</v>
      </c>
      <c r="G5" t="s">
        <v>41</v>
      </c>
      <c r="H5" t="s">
        <v>63</v>
      </c>
      <c r="I5" t="s">
        <v>63</v>
      </c>
      <c r="K5" t="s">
        <v>44</v>
      </c>
    </row>
    <row r="6" spans="1:11" x14ac:dyDescent="0.2">
      <c r="A6">
        <v>1689</v>
      </c>
      <c r="K6" t="s">
        <v>64</v>
      </c>
    </row>
    <row r="7" spans="1:11" x14ac:dyDescent="0.2">
      <c r="A7">
        <v>1690</v>
      </c>
      <c r="K7" t="s">
        <v>65</v>
      </c>
    </row>
    <row r="8" spans="1:11" x14ac:dyDescent="0.2">
      <c r="A8">
        <v>1691</v>
      </c>
    </row>
    <row r="9" spans="1:11" x14ac:dyDescent="0.2">
      <c r="A9">
        <v>1692</v>
      </c>
      <c r="K9" t="s">
        <v>60</v>
      </c>
    </row>
    <row r="10" spans="1:11" x14ac:dyDescent="0.2">
      <c r="A10">
        <v>1693</v>
      </c>
      <c r="K10" t="s">
        <v>62</v>
      </c>
    </row>
    <row r="11" spans="1:11" x14ac:dyDescent="0.2">
      <c r="A11">
        <v>1694</v>
      </c>
      <c r="K11" t="s">
        <v>61</v>
      </c>
    </row>
    <row r="12" spans="1:11" x14ac:dyDescent="0.2">
      <c r="A12">
        <v>1695</v>
      </c>
      <c r="B12">
        <f>'Tyburn detail 1695-1783'!D5</f>
        <v>31</v>
      </c>
      <c r="C12">
        <f>'Tyburn detail 1695-1783'!E5</f>
        <v>2</v>
      </c>
    </row>
    <row r="13" spans="1:11" x14ac:dyDescent="0.2">
      <c r="A13">
        <v>1696</v>
      </c>
      <c r="B13">
        <f>'Tyburn detail 1695-1783'!D6</f>
        <v>52</v>
      </c>
      <c r="C13">
        <f>'Tyburn detail 1695-1783'!E6</f>
        <v>1</v>
      </c>
      <c r="K13" t="s">
        <v>58</v>
      </c>
    </row>
    <row r="14" spans="1:11" x14ac:dyDescent="0.2">
      <c r="A14">
        <v>1697</v>
      </c>
      <c r="B14">
        <f>'Tyburn detail 1695-1783'!D7</f>
        <v>61</v>
      </c>
      <c r="C14">
        <f>'Tyburn detail 1695-1783'!E7</f>
        <v>12</v>
      </c>
      <c r="K14" t="s">
        <v>55</v>
      </c>
    </row>
    <row r="15" spans="1:11" x14ac:dyDescent="0.2">
      <c r="A15">
        <v>1698</v>
      </c>
      <c r="B15">
        <f>'Tyburn detail 1695-1783'!D8</f>
        <v>47</v>
      </c>
      <c r="C15">
        <f>'Tyburn detail 1695-1783'!E8</f>
        <v>9</v>
      </c>
      <c r="K15" t="s">
        <v>46</v>
      </c>
    </row>
    <row r="16" spans="1:11" x14ac:dyDescent="0.2">
      <c r="A16">
        <v>1699</v>
      </c>
      <c r="B16">
        <f>'Tyburn detail 1695-1783'!D9</f>
        <v>35</v>
      </c>
      <c r="C16">
        <f>'Tyburn detail 1695-1783'!E9</f>
        <v>9</v>
      </c>
      <c r="K16" t="s">
        <v>68</v>
      </c>
    </row>
    <row r="17" spans="1:11" x14ac:dyDescent="0.2">
      <c r="A17">
        <v>1700</v>
      </c>
      <c r="B17">
        <f>'Tyburn detail 1695-1783'!D10</f>
        <v>46</v>
      </c>
      <c r="C17">
        <f>'Tyburn detail 1695-1783'!E10</f>
        <v>2</v>
      </c>
      <c r="I17">
        <v>8</v>
      </c>
      <c r="K17" t="s">
        <v>84</v>
      </c>
    </row>
    <row r="18" spans="1:11" x14ac:dyDescent="0.2">
      <c r="A18">
        <v>1701</v>
      </c>
      <c r="B18">
        <f>'Tyburn detail 1695-1783'!D11</f>
        <v>18</v>
      </c>
      <c r="C18">
        <f>'Tyburn detail 1695-1783'!E11</f>
        <v>2</v>
      </c>
      <c r="I18">
        <v>3</v>
      </c>
    </row>
    <row r="19" spans="1:11" x14ac:dyDescent="0.2">
      <c r="A19">
        <v>1702</v>
      </c>
      <c r="B19">
        <f>'Tyburn detail 1695-1783'!D12</f>
        <v>9</v>
      </c>
      <c r="C19">
        <f>'Tyburn detail 1695-1783'!E12</f>
        <v>4</v>
      </c>
      <c r="I19">
        <v>4</v>
      </c>
      <c r="K19" t="s">
        <v>45</v>
      </c>
    </row>
    <row r="20" spans="1:11" x14ac:dyDescent="0.2">
      <c r="A20">
        <v>1703</v>
      </c>
      <c r="B20">
        <f>'Tyburn detail 1695-1783'!D13</f>
        <v>9</v>
      </c>
      <c r="C20">
        <f>'Tyburn detail 1695-1783'!E13</f>
        <v>8</v>
      </c>
      <c r="I20">
        <v>1</v>
      </c>
    </row>
    <row r="21" spans="1:11" x14ac:dyDescent="0.2">
      <c r="A21">
        <v>1704</v>
      </c>
      <c r="B21">
        <f>'Tyburn detail 1695-1783'!D14</f>
        <v>15</v>
      </c>
      <c r="C21">
        <f>'Tyburn detail 1695-1783'!E14</f>
        <v>2</v>
      </c>
      <c r="I21">
        <v>1</v>
      </c>
    </row>
    <row r="22" spans="1:11" x14ac:dyDescent="0.2">
      <c r="A22">
        <v>1705</v>
      </c>
      <c r="B22">
        <f>'Tyburn detail 1695-1783'!D15</f>
        <v>9</v>
      </c>
      <c r="C22">
        <f>'Tyburn detail 1695-1783'!E15</f>
        <v>7</v>
      </c>
      <c r="I22">
        <v>8</v>
      </c>
    </row>
    <row r="23" spans="1:11" x14ac:dyDescent="0.2">
      <c r="A23">
        <v>1706</v>
      </c>
      <c r="B23">
        <f>'Tyburn detail 1695-1783'!D16</f>
        <v>9</v>
      </c>
      <c r="C23">
        <f>'Tyburn detail 1695-1783'!E16</f>
        <v>0</v>
      </c>
      <c r="I23">
        <v>2</v>
      </c>
    </row>
    <row r="24" spans="1:11" x14ac:dyDescent="0.2">
      <c r="A24">
        <v>1707</v>
      </c>
      <c r="B24">
        <f>'Tyburn detail 1695-1783'!D17</f>
        <v>12</v>
      </c>
      <c r="C24">
        <f>'Tyburn detail 1695-1783'!E17</f>
        <v>1</v>
      </c>
      <c r="I24">
        <v>8</v>
      </c>
    </row>
    <row r="25" spans="1:11" x14ac:dyDescent="0.2">
      <c r="A25">
        <v>1708</v>
      </c>
      <c r="B25">
        <f>'Tyburn detail 1695-1783'!D18</f>
        <v>8</v>
      </c>
      <c r="C25">
        <f>'Tyburn detail 1695-1783'!E18</f>
        <v>4</v>
      </c>
      <c r="I25">
        <v>4</v>
      </c>
    </row>
    <row r="26" spans="1:11" x14ac:dyDescent="0.2">
      <c r="A26">
        <v>1709</v>
      </c>
      <c r="B26">
        <f>'Tyburn detail 1695-1783'!D19</f>
        <v>12</v>
      </c>
      <c r="C26">
        <f>'Tyburn detail 1695-1783'!E19</f>
        <v>2</v>
      </c>
      <c r="I26">
        <v>1</v>
      </c>
    </row>
    <row r="27" spans="1:11" x14ac:dyDescent="0.2">
      <c r="A27">
        <v>1710</v>
      </c>
      <c r="B27">
        <f>'Tyburn detail 1695-1783'!D20</f>
        <v>4</v>
      </c>
      <c r="C27">
        <f>'Tyburn detail 1695-1783'!E20</f>
        <v>2</v>
      </c>
      <c r="I27">
        <v>0</v>
      </c>
    </row>
    <row r="28" spans="1:11" x14ac:dyDescent="0.2">
      <c r="A28">
        <v>1711</v>
      </c>
      <c r="B28">
        <f>'Tyburn detail 1695-1783'!D21</f>
        <v>13</v>
      </c>
      <c r="C28">
        <f>'Tyburn detail 1695-1783'!E21</f>
        <v>2</v>
      </c>
      <c r="I28">
        <v>1</v>
      </c>
    </row>
    <row r="29" spans="1:11" x14ac:dyDescent="0.2">
      <c r="A29">
        <v>1712</v>
      </c>
      <c r="B29">
        <f>'Tyburn detail 1695-1783'!D22</f>
        <v>6</v>
      </c>
      <c r="C29">
        <f>'Tyburn detail 1695-1783'!E22</f>
        <v>6</v>
      </c>
      <c r="I29">
        <v>6</v>
      </c>
    </row>
    <row r="30" spans="1:11" x14ac:dyDescent="0.2">
      <c r="A30">
        <v>1713</v>
      </c>
      <c r="B30">
        <f>'Tyburn detail 1695-1783'!D23</f>
        <v>24</v>
      </c>
      <c r="C30">
        <f>'Tyburn detail 1695-1783'!E23</f>
        <v>7</v>
      </c>
      <c r="I30">
        <v>11</v>
      </c>
    </row>
    <row r="31" spans="1:11" x14ac:dyDescent="0.2">
      <c r="A31">
        <v>1714</v>
      </c>
      <c r="B31">
        <f>'Tyburn detail 1695-1783'!D24</f>
        <v>45</v>
      </c>
      <c r="C31">
        <f>'Tyburn detail 1695-1783'!E24</f>
        <v>6</v>
      </c>
      <c r="I31">
        <v>8</v>
      </c>
    </row>
    <row r="32" spans="1:11" x14ac:dyDescent="0.2">
      <c r="A32">
        <v>1715</v>
      </c>
      <c r="B32">
        <f>'Tyburn detail 1695-1783'!D25</f>
        <v>38</v>
      </c>
      <c r="C32">
        <f>'Tyburn detail 1695-1783'!E25</f>
        <v>7</v>
      </c>
      <c r="I32">
        <v>14</v>
      </c>
    </row>
    <row r="33" spans="1:9" x14ac:dyDescent="0.2">
      <c r="A33">
        <v>1716</v>
      </c>
      <c r="B33">
        <f>'Tyburn detail 1695-1783'!D26</f>
        <v>53</v>
      </c>
      <c r="C33">
        <f>'Tyburn detail 1695-1783'!E26</f>
        <v>4</v>
      </c>
      <c r="I33">
        <v>12</v>
      </c>
    </row>
    <row r="34" spans="1:9" x14ac:dyDescent="0.2">
      <c r="A34">
        <v>1717</v>
      </c>
      <c r="B34">
        <f>'Tyburn detail 1695-1783'!D27</f>
        <v>44</v>
      </c>
      <c r="C34">
        <f>'Tyburn detail 1695-1783'!E27</f>
        <v>3</v>
      </c>
      <c r="I34">
        <v>11</v>
      </c>
    </row>
    <row r="35" spans="1:9" x14ac:dyDescent="0.2">
      <c r="A35">
        <v>1718</v>
      </c>
      <c r="B35">
        <f>'Tyburn detail 1695-1783'!D28</f>
        <v>19</v>
      </c>
      <c r="C35">
        <f>'Tyburn detail 1695-1783'!E28</f>
        <v>4</v>
      </c>
      <c r="I35">
        <v>5</v>
      </c>
    </row>
    <row r="36" spans="1:9" x14ac:dyDescent="0.2">
      <c r="A36">
        <v>1719</v>
      </c>
      <c r="B36">
        <f>'Tyburn detail 1695-1783'!D29</f>
        <v>25</v>
      </c>
      <c r="C36">
        <f>'Tyburn detail 1695-1783'!E29</f>
        <v>0</v>
      </c>
      <c r="I36">
        <v>7</v>
      </c>
    </row>
    <row r="37" spans="1:9" x14ac:dyDescent="0.2">
      <c r="A37">
        <v>1720</v>
      </c>
      <c r="B37">
        <f>'Tyburn detail 1695-1783'!D30</f>
        <v>33</v>
      </c>
      <c r="C37">
        <f>'Tyburn detail 1695-1783'!E30</f>
        <v>3</v>
      </c>
      <c r="I37">
        <v>12</v>
      </c>
    </row>
    <row r="38" spans="1:9" x14ac:dyDescent="0.2">
      <c r="A38">
        <v>1721</v>
      </c>
      <c r="B38">
        <f>'Tyburn detail 1695-1783'!D31</f>
        <v>35</v>
      </c>
      <c r="C38">
        <f>'Tyburn detail 1695-1783'!E31</f>
        <v>3</v>
      </c>
      <c r="I38">
        <v>11</v>
      </c>
    </row>
    <row r="39" spans="1:9" x14ac:dyDescent="0.2">
      <c r="A39">
        <v>1722</v>
      </c>
      <c r="B39">
        <f>'Tyburn detail 1695-1783'!D32</f>
        <v>41</v>
      </c>
      <c r="C39">
        <f>'Tyburn detail 1695-1783'!E32</f>
        <v>0</v>
      </c>
      <c r="I39">
        <v>12</v>
      </c>
    </row>
    <row r="40" spans="1:9" x14ac:dyDescent="0.2">
      <c r="A40">
        <v>1723</v>
      </c>
      <c r="B40">
        <f>'Tyburn detail 1695-1783'!D33</f>
        <v>19</v>
      </c>
      <c r="C40">
        <f>'Tyburn detail 1695-1783'!E33</f>
        <v>0</v>
      </c>
      <c r="I40">
        <v>2</v>
      </c>
    </row>
    <row r="41" spans="1:9" x14ac:dyDescent="0.2">
      <c r="A41">
        <v>1724</v>
      </c>
      <c r="B41">
        <f>'Tyburn detail 1695-1783'!D34</f>
        <v>20</v>
      </c>
      <c r="C41">
        <f>'Tyburn detail 1695-1783'!E34</f>
        <v>0</v>
      </c>
      <c r="I41">
        <v>4</v>
      </c>
    </row>
    <row r="42" spans="1:9" x14ac:dyDescent="0.2">
      <c r="A42">
        <v>1725</v>
      </c>
      <c r="B42">
        <f>'Tyburn detail 1695-1783'!D35</f>
        <v>30</v>
      </c>
      <c r="C42">
        <f>'Tyburn detail 1695-1783'!E35</f>
        <v>2</v>
      </c>
      <c r="I42">
        <v>8</v>
      </c>
    </row>
    <row r="43" spans="1:9" x14ac:dyDescent="0.2">
      <c r="A43">
        <v>1726</v>
      </c>
      <c r="B43">
        <f>'Tyburn detail 1695-1783'!D36</f>
        <v>26</v>
      </c>
      <c r="C43">
        <f>'Tyburn detail 1695-1783'!E36</f>
        <v>6</v>
      </c>
      <c r="I43">
        <v>13</v>
      </c>
    </row>
    <row r="44" spans="1:9" x14ac:dyDescent="0.2">
      <c r="A44">
        <v>1727</v>
      </c>
      <c r="B44">
        <f>'Tyburn detail 1695-1783'!D37</f>
        <v>15</v>
      </c>
      <c r="C44">
        <f>'Tyburn detail 1695-1783'!E37</f>
        <v>1</v>
      </c>
      <c r="I44">
        <v>1</v>
      </c>
    </row>
    <row r="45" spans="1:9" x14ac:dyDescent="0.2">
      <c r="A45">
        <v>1728</v>
      </c>
      <c r="B45">
        <f>'Tyburn detail 1695-1783'!D38</f>
        <v>44</v>
      </c>
      <c r="C45">
        <f>'Tyburn detail 1695-1783'!E38</f>
        <v>9</v>
      </c>
      <c r="I45">
        <v>17</v>
      </c>
    </row>
    <row r="46" spans="1:9" x14ac:dyDescent="0.2">
      <c r="A46">
        <v>1729</v>
      </c>
      <c r="B46">
        <f>'Tyburn detail 1695-1783'!D39</f>
        <v>30</v>
      </c>
      <c r="C46">
        <f>'Tyburn detail 1695-1783'!E39</f>
        <v>2</v>
      </c>
      <c r="I46">
        <v>5</v>
      </c>
    </row>
    <row r="47" spans="1:9" x14ac:dyDescent="0.2">
      <c r="A47">
        <v>1730</v>
      </c>
      <c r="B47">
        <f>'Tyburn detail 1695-1783'!D40</f>
        <v>37</v>
      </c>
      <c r="C47">
        <f>'Tyburn detail 1695-1783'!E40</f>
        <v>0</v>
      </c>
      <c r="I47">
        <v>3</v>
      </c>
    </row>
    <row r="48" spans="1:9" x14ac:dyDescent="0.2">
      <c r="A48">
        <v>1731</v>
      </c>
      <c r="B48">
        <f>'Tyburn detail 1695-1783'!D41</f>
        <v>35</v>
      </c>
      <c r="C48">
        <f>'Tyburn detail 1695-1783'!E41</f>
        <v>0</v>
      </c>
      <c r="I48">
        <v>9</v>
      </c>
    </row>
    <row r="49" spans="1:9" x14ac:dyDescent="0.2">
      <c r="A49">
        <v>1732</v>
      </c>
      <c r="B49">
        <f>'Tyburn detail 1695-1783'!D42</f>
        <v>35</v>
      </c>
      <c r="C49">
        <f>'Tyburn detail 1695-1783'!E42</f>
        <v>0</v>
      </c>
      <c r="I49">
        <v>7</v>
      </c>
    </row>
    <row r="50" spans="1:9" x14ac:dyDescent="0.2">
      <c r="A50">
        <v>1733</v>
      </c>
      <c r="B50">
        <f>'Tyburn detail 1695-1783'!D43</f>
        <v>46</v>
      </c>
      <c r="C50">
        <f>'Tyburn detail 1695-1783'!E43</f>
        <v>1</v>
      </c>
      <c r="I50">
        <v>3</v>
      </c>
    </row>
    <row r="51" spans="1:9" x14ac:dyDescent="0.2">
      <c r="A51">
        <v>1734</v>
      </c>
      <c r="B51">
        <f>'Tyburn detail 1695-1783'!D44</f>
        <v>22</v>
      </c>
      <c r="C51">
        <f>'Tyburn detail 1695-1783'!E44</f>
        <v>4</v>
      </c>
      <c r="I51">
        <v>1</v>
      </c>
    </row>
    <row r="52" spans="1:9" x14ac:dyDescent="0.2">
      <c r="A52">
        <v>1735</v>
      </c>
      <c r="B52">
        <f>'Tyburn detail 1695-1783'!D45</f>
        <v>31</v>
      </c>
      <c r="C52">
        <f>'Tyburn detail 1695-1783'!E45</f>
        <v>4</v>
      </c>
      <c r="I52">
        <v>1</v>
      </c>
    </row>
    <row r="53" spans="1:9" x14ac:dyDescent="0.2">
      <c r="A53">
        <v>1736</v>
      </c>
      <c r="B53">
        <f>'Tyburn detail 1695-1783'!D46</f>
        <v>19</v>
      </c>
      <c r="C53">
        <f>'Tyburn detail 1695-1783'!E46</f>
        <v>0</v>
      </c>
      <c r="I53">
        <v>3</v>
      </c>
    </row>
    <row r="54" spans="1:9" x14ac:dyDescent="0.2">
      <c r="A54">
        <v>1737</v>
      </c>
      <c r="B54">
        <f>'Tyburn detail 1695-1783'!D47</f>
        <v>23</v>
      </c>
      <c r="C54">
        <f>'Tyburn detail 1695-1783'!E47</f>
        <v>2</v>
      </c>
      <c r="I54">
        <v>0</v>
      </c>
    </row>
    <row r="55" spans="1:9" x14ac:dyDescent="0.2">
      <c r="A55">
        <v>1738</v>
      </c>
      <c r="B55">
        <f>'Tyburn detail 1695-1783'!D48</f>
        <v>43</v>
      </c>
      <c r="C55">
        <f>'Tyburn detail 1695-1783'!E48</f>
        <v>5</v>
      </c>
      <c r="I55">
        <v>8</v>
      </c>
    </row>
    <row r="56" spans="1:9" x14ac:dyDescent="0.2">
      <c r="A56">
        <v>1739</v>
      </c>
      <c r="B56">
        <f>'Tyburn detail 1695-1783'!D49</f>
        <v>28</v>
      </c>
      <c r="C56">
        <f>'Tyburn detail 1695-1783'!E49</f>
        <v>2</v>
      </c>
      <c r="I56">
        <v>3</v>
      </c>
    </row>
    <row r="57" spans="1:9" x14ac:dyDescent="0.2">
      <c r="A57">
        <v>1740</v>
      </c>
      <c r="B57">
        <f>'Tyburn detail 1695-1783'!D50</f>
        <v>15</v>
      </c>
      <c r="C57">
        <f>'Tyburn detail 1695-1783'!E50</f>
        <v>2</v>
      </c>
      <c r="I57">
        <v>4</v>
      </c>
    </row>
    <row r="58" spans="1:9" x14ac:dyDescent="0.2">
      <c r="A58">
        <v>1741</v>
      </c>
      <c r="B58">
        <f>'Tyburn detail 1695-1783'!D51</f>
        <v>27</v>
      </c>
      <c r="C58">
        <f>'Tyburn detail 1695-1783'!E51</f>
        <v>6</v>
      </c>
      <c r="I58">
        <v>5</v>
      </c>
    </row>
    <row r="59" spans="1:9" x14ac:dyDescent="0.2">
      <c r="A59">
        <v>1742</v>
      </c>
      <c r="B59">
        <f>'Tyburn detail 1695-1783'!D52</f>
        <v>33</v>
      </c>
      <c r="C59">
        <f>'Tyburn detail 1695-1783'!E52</f>
        <v>2</v>
      </c>
      <c r="I59">
        <v>6</v>
      </c>
    </row>
    <row r="60" spans="1:9" x14ac:dyDescent="0.2">
      <c r="A60">
        <v>1743</v>
      </c>
      <c r="B60">
        <f>'Tyburn detail 1695-1783'!D53</f>
        <v>15</v>
      </c>
      <c r="C60">
        <f>'Tyburn detail 1695-1783'!E53</f>
        <v>3</v>
      </c>
      <c r="I60">
        <v>8</v>
      </c>
    </row>
    <row r="61" spans="1:9" x14ac:dyDescent="0.2">
      <c r="A61">
        <v>1744</v>
      </c>
      <c r="B61">
        <f>'Tyburn detail 1695-1783'!D54</f>
        <v>37</v>
      </c>
      <c r="C61">
        <f>'Tyburn detail 1695-1783'!E54</f>
        <v>5</v>
      </c>
      <c r="I61">
        <v>15</v>
      </c>
    </row>
    <row r="62" spans="1:9" x14ac:dyDescent="0.2">
      <c r="A62">
        <v>1745</v>
      </c>
      <c r="B62">
        <f>'Tyburn detail 1695-1783'!D55</f>
        <v>13</v>
      </c>
      <c r="C62">
        <f>'Tyburn detail 1695-1783'!E55</f>
        <v>5</v>
      </c>
      <c r="I62">
        <v>4</v>
      </c>
    </row>
    <row r="63" spans="1:9" x14ac:dyDescent="0.2">
      <c r="A63">
        <v>1746</v>
      </c>
      <c r="B63">
        <f>'Tyburn detail 1695-1783'!D56</f>
        <v>16</v>
      </c>
      <c r="C63">
        <f>'Tyburn detail 1695-1783'!E56</f>
        <v>2</v>
      </c>
      <c r="I63">
        <v>0</v>
      </c>
    </row>
    <row r="64" spans="1:9" x14ac:dyDescent="0.2">
      <c r="A64">
        <v>1747</v>
      </c>
      <c r="B64">
        <f>'Tyburn detail 1695-1783'!D57</f>
        <v>24</v>
      </c>
      <c r="C64">
        <f>'Tyburn detail 1695-1783'!E57</f>
        <v>2</v>
      </c>
      <c r="I64">
        <v>0</v>
      </c>
    </row>
    <row r="65" spans="1:9" x14ac:dyDescent="0.2">
      <c r="A65">
        <v>1748</v>
      </c>
      <c r="B65">
        <f>'Tyburn detail 1695-1783'!D58</f>
        <v>20</v>
      </c>
      <c r="C65">
        <f>'Tyburn detail 1695-1783'!E58</f>
        <v>1</v>
      </c>
      <c r="I65">
        <v>0</v>
      </c>
    </row>
    <row r="66" spans="1:9" x14ac:dyDescent="0.2">
      <c r="A66">
        <v>1749</v>
      </c>
      <c r="B66">
        <f>'Tyburn detail 1695-1783'!D59</f>
        <v>42</v>
      </c>
      <c r="C66">
        <f>'Tyburn detail 1695-1783'!E59</f>
        <v>2</v>
      </c>
      <c r="H66">
        <v>44</v>
      </c>
      <c r="I66">
        <v>0</v>
      </c>
    </row>
    <row r="67" spans="1:9" x14ac:dyDescent="0.2">
      <c r="A67">
        <v>1750</v>
      </c>
      <c r="B67">
        <f>'Tyburn detail 1695-1783'!D60</f>
        <v>70</v>
      </c>
      <c r="C67">
        <f>'Tyburn detail 1695-1783'!E60</f>
        <v>4</v>
      </c>
      <c r="H67">
        <v>56</v>
      </c>
      <c r="I67">
        <v>9</v>
      </c>
    </row>
    <row r="68" spans="1:9" x14ac:dyDescent="0.2">
      <c r="A68">
        <v>1751</v>
      </c>
      <c r="B68">
        <f>'Tyburn detail 1695-1783'!D61</f>
        <v>46</v>
      </c>
      <c r="C68">
        <f>'Tyburn detail 1695-1783'!E61</f>
        <v>2</v>
      </c>
      <c r="H68">
        <v>63</v>
      </c>
      <c r="I68">
        <v>8</v>
      </c>
    </row>
    <row r="69" spans="1:9" x14ac:dyDescent="0.2">
      <c r="A69">
        <v>1752</v>
      </c>
      <c r="B69">
        <f>'Tyburn detail 1695-1783'!D62</f>
        <v>43</v>
      </c>
      <c r="C69">
        <f>'Tyburn detail 1695-1783'!E62</f>
        <v>3</v>
      </c>
      <c r="H69">
        <v>47</v>
      </c>
      <c r="I69">
        <v>4</v>
      </c>
    </row>
    <row r="70" spans="1:9" x14ac:dyDescent="0.2">
      <c r="A70">
        <v>1753</v>
      </c>
      <c r="B70">
        <f>'Tyburn detail 1695-1783'!D63</f>
        <v>37</v>
      </c>
      <c r="C70">
        <f>'Tyburn detail 1695-1783'!E63</f>
        <v>4</v>
      </c>
      <c r="H70">
        <v>41</v>
      </c>
      <c r="I70">
        <v>7</v>
      </c>
    </row>
    <row r="71" spans="1:9" x14ac:dyDescent="0.2">
      <c r="A71">
        <v>1754</v>
      </c>
      <c r="B71">
        <f>'Tyburn detail 1695-1783'!D64</f>
        <v>30</v>
      </c>
      <c r="C71">
        <f>'Tyburn detail 1695-1783'!E64</f>
        <v>3</v>
      </c>
      <c r="H71">
        <v>34</v>
      </c>
      <c r="I71">
        <v>6</v>
      </c>
    </row>
    <row r="72" spans="1:9" x14ac:dyDescent="0.2">
      <c r="A72">
        <v>1755</v>
      </c>
      <c r="B72">
        <f>'Tyburn detail 1695-1783'!D65</f>
        <v>21</v>
      </c>
      <c r="C72">
        <f>'Tyburn detail 1695-1783'!E65</f>
        <v>2</v>
      </c>
      <c r="H72">
        <v>21</v>
      </c>
      <c r="I72">
        <v>5</v>
      </c>
    </row>
    <row r="73" spans="1:9" x14ac:dyDescent="0.2">
      <c r="A73">
        <v>1756</v>
      </c>
      <c r="B73">
        <f>'Tyburn detail 1695-1783'!D66</f>
        <v>15</v>
      </c>
      <c r="C73">
        <f>'Tyburn detail 1695-1783'!E66</f>
        <v>0</v>
      </c>
      <c r="H73">
        <v>13</v>
      </c>
    </row>
    <row r="74" spans="1:9" x14ac:dyDescent="0.2">
      <c r="A74">
        <v>1757</v>
      </c>
      <c r="B74">
        <f>'Tyburn detail 1695-1783'!D67</f>
        <v>20</v>
      </c>
      <c r="C74">
        <f>'Tyburn detail 1695-1783'!E67</f>
        <v>2</v>
      </c>
      <c r="H74">
        <v>26</v>
      </c>
    </row>
    <row r="75" spans="1:9" x14ac:dyDescent="0.2">
      <c r="A75">
        <v>1758</v>
      </c>
      <c r="B75">
        <f>'Tyburn detail 1695-1783'!D68</f>
        <v>18</v>
      </c>
      <c r="C75">
        <f>'Tyburn detail 1695-1783'!E68</f>
        <v>2</v>
      </c>
      <c r="H75">
        <v>20</v>
      </c>
    </row>
    <row r="76" spans="1:9" x14ac:dyDescent="0.2">
      <c r="A76">
        <v>1759</v>
      </c>
      <c r="B76">
        <f>'Tyburn detail 1695-1783'!D69</f>
        <v>5</v>
      </c>
      <c r="C76">
        <f>'Tyburn detail 1695-1783'!E69</f>
        <v>1</v>
      </c>
      <c r="H76">
        <v>6</v>
      </c>
    </row>
    <row r="77" spans="1:9" x14ac:dyDescent="0.2">
      <c r="A77">
        <v>1760</v>
      </c>
      <c r="B77">
        <f>'Tyburn detail 1695-1783'!D70</f>
        <v>9</v>
      </c>
      <c r="C77">
        <f>'Tyburn detail 1695-1783'!E70</f>
        <v>1</v>
      </c>
      <c r="H77">
        <v>10</v>
      </c>
    </row>
    <row r="78" spans="1:9" x14ac:dyDescent="0.2">
      <c r="A78">
        <v>1761</v>
      </c>
      <c r="B78">
        <f>'Tyburn detail 1695-1783'!D71</f>
        <v>16</v>
      </c>
      <c r="C78">
        <f>'Tyburn detail 1695-1783'!E71</f>
        <v>1</v>
      </c>
      <c r="H78">
        <v>17</v>
      </c>
    </row>
    <row r="79" spans="1:9" x14ac:dyDescent="0.2">
      <c r="A79">
        <v>1762</v>
      </c>
      <c r="B79">
        <f>'Tyburn detail 1695-1783'!D72</f>
        <v>9</v>
      </c>
      <c r="C79">
        <f>'Tyburn detail 1695-1783'!E72</f>
        <v>2</v>
      </c>
      <c r="H79">
        <v>15</v>
      </c>
    </row>
    <row r="80" spans="1:9" x14ac:dyDescent="0.2">
      <c r="A80">
        <v>1763</v>
      </c>
      <c r="B80">
        <f>'Tyburn detail 1695-1783'!D73</f>
        <v>34</v>
      </c>
      <c r="C80">
        <f>'Tyburn detail 1695-1783'!E73</f>
        <v>3</v>
      </c>
      <c r="H80">
        <v>32</v>
      </c>
    </row>
    <row r="81" spans="1:8" x14ac:dyDescent="0.2">
      <c r="A81">
        <v>1764</v>
      </c>
      <c r="B81">
        <f>'Tyburn detail 1695-1783'!D74</f>
        <v>28</v>
      </c>
      <c r="C81">
        <f>'Tyburn detail 1695-1783'!E74</f>
        <v>1</v>
      </c>
      <c r="H81">
        <v>31</v>
      </c>
    </row>
    <row r="82" spans="1:8" x14ac:dyDescent="0.2">
      <c r="A82">
        <v>1765</v>
      </c>
      <c r="B82">
        <f>'Tyburn detail 1695-1783'!D75</f>
        <v>24</v>
      </c>
      <c r="C82">
        <f>'Tyburn detail 1695-1783'!E75</f>
        <v>1</v>
      </c>
      <c r="H82">
        <v>26</v>
      </c>
    </row>
    <row r="83" spans="1:8" x14ac:dyDescent="0.2">
      <c r="A83">
        <v>1766</v>
      </c>
      <c r="B83">
        <f>'Tyburn detail 1695-1783'!D76</f>
        <v>18</v>
      </c>
      <c r="C83">
        <f>'Tyburn detail 1695-1783'!E76</f>
        <v>2</v>
      </c>
      <c r="H83">
        <v>20</v>
      </c>
    </row>
    <row r="84" spans="1:8" x14ac:dyDescent="0.2">
      <c r="A84">
        <v>1767</v>
      </c>
      <c r="B84">
        <f>'Tyburn detail 1695-1783'!D77</f>
        <v>20</v>
      </c>
      <c r="C84">
        <f>'Tyburn detail 1695-1783'!E77</f>
        <v>1</v>
      </c>
      <c r="H84">
        <v>22</v>
      </c>
    </row>
    <row r="85" spans="1:8" x14ac:dyDescent="0.2">
      <c r="A85">
        <v>1768</v>
      </c>
      <c r="B85">
        <f>'Tyburn detail 1695-1783'!D78</f>
        <v>18</v>
      </c>
      <c r="C85">
        <f>'Tyburn detail 1695-1783'!E78</f>
        <v>3</v>
      </c>
      <c r="H85">
        <v>27</v>
      </c>
    </row>
    <row r="86" spans="1:8" x14ac:dyDescent="0.2">
      <c r="A86">
        <v>1769</v>
      </c>
      <c r="B86">
        <f>'Tyburn detail 1695-1783'!D79</f>
        <v>25</v>
      </c>
      <c r="C86">
        <f>'Tyburn detail 1695-1783'!E79</f>
        <v>0</v>
      </c>
      <c r="H86">
        <v>24</v>
      </c>
    </row>
    <row r="87" spans="1:8" x14ac:dyDescent="0.2">
      <c r="A87">
        <v>1770</v>
      </c>
      <c r="B87">
        <f>'Tyburn detail 1695-1783'!D80</f>
        <v>44</v>
      </c>
      <c r="C87">
        <f>'Tyburn detail 1695-1783'!E80</f>
        <v>1</v>
      </c>
      <c r="H87">
        <v>49</v>
      </c>
    </row>
    <row r="88" spans="1:8" x14ac:dyDescent="0.2">
      <c r="A88">
        <v>1771</v>
      </c>
      <c r="B88">
        <f>'Tyburn detail 1695-1783'!D81</f>
        <v>34</v>
      </c>
      <c r="C88">
        <f>'Tyburn detail 1695-1783'!E81</f>
        <v>2</v>
      </c>
      <c r="H88">
        <v>34</v>
      </c>
    </row>
    <row r="89" spans="1:8" x14ac:dyDescent="0.2">
      <c r="A89">
        <v>1772</v>
      </c>
      <c r="B89">
        <f>'Tyburn detail 1695-1783'!D82</f>
        <v>32</v>
      </c>
      <c r="C89">
        <f>'Tyburn detail 1695-1783'!E82</f>
        <v>0</v>
      </c>
      <c r="F89">
        <f>'London-Middlesex 1772-83'!B7</f>
        <v>37</v>
      </c>
      <c r="G89">
        <f>'London-Middlesex 1772-83'!C7</f>
        <v>0</v>
      </c>
      <c r="H89">
        <v>37</v>
      </c>
    </row>
    <row r="90" spans="1:8" x14ac:dyDescent="0.2">
      <c r="A90">
        <v>1773</v>
      </c>
      <c r="B90">
        <f>'Tyburn detail 1695-1783'!D83</f>
        <v>36</v>
      </c>
      <c r="C90">
        <f>'Tyburn detail 1695-1783'!E83</f>
        <v>1</v>
      </c>
      <c r="F90">
        <f>'London-Middlesex 1772-83'!B8</f>
        <v>31</v>
      </c>
      <c r="G90">
        <f>'London-Middlesex 1772-83'!C8</f>
        <v>1</v>
      </c>
      <c r="H90">
        <v>32</v>
      </c>
    </row>
    <row r="91" spans="1:8" x14ac:dyDescent="0.2">
      <c r="A91">
        <v>1774</v>
      </c>
      <c r="B91">
        <f>'Tyburn detail 1695-1783'!D84</f>
        <v>31</v>
      </c>
      <c r="C91">
        <f>'Tyburn detail 1695-1783'!E84</f>
        <v>1</v>
      </c>
      <c r="F91">
        <f>'London-Middlesex 1772-83'!B9</f>
        <v>31</v>
      </c>
      <c r="G91">
        <f>'London-Middlesex 1772-83'!C9</f>
        <v>1</v>
      </c>
      <c r="H91">
        <v>32</v>
      </c>
    </row>
    <row r="92" spans="1:8" x14ac:dyDescent="0.2">
      <c r="A92">
        <v>1775</v>
      </c>
      <c r="B92">
        <f>'Tyburn detail 1695-1783'!D85</f>
        <v>43</v>
      </c>
      <c r="C92">
        <f>'Tyburn detail 1695-1783'!E85</f>
        <v>1</v>
      </c>
      <c r="F92">
        <f>'London-Middlesex 1772-83'!B10</f>
        <v>44</v>
      </c>
      <c r="G92">
        <f>'London-Middlesex 1772-83'!C10</f>
        <v>2</v>
      </c>
      <c r="H92">
        <v>46</v>
      </c>
    </row>
    <row r="93" spans="1:8" x14ac:dyDescent="0.2">
      <c r="A93">
        <v>1776</v>
      </c>
      <c r="B93">
        <f>'Tyburn detail 1695-1783'!D86</f>
        <v>39</v>
      </c>
      <c r="C93">
        <f>'Tyburn detail 1695-1783'!E86</f>
        <v>0</v>
      </c>
      <c r="F93">
        <f>'London-Middlesex 1772-83'!B11</f>
        <v>38</v>
      </c>
      <c r="G93">
        <f>'London-Middlesex 1772-83'!C11</f>
        <v>0</v>
      </c>
      <c r="H93">
        <v>38</v>
      </c>
    </row>
    <row r="94" spans="1:8" x14ac:dyDescent="0.2">
      <c r="A94">
        <v>1777</v>
      </c>
      <c r="B94">
        <f>'Tyburn detail 1695-1783'!D87</f>
        <v>32</v>
      </c>
      <c r="C94">
        <f>'Tyburn detail 1695-1783'!E87</f>
        <v>0</v>
      </c>
      <c r="F94">
        <f>'London-Middlesex 1772-83'!B12</f>
        <v>32</v>
      </c>
      <c r="G94">
        <f>'London-Middlesex 1772-83'!C12</f>
        <v>0</v>
      </c>
      <c r="H94">
        <v>32</v>
      </c>
    </row>
    <row r="95" spans="1:8" x14ac:dyDescent="0.2">
      <c r="A95">
        <v>1778</v>
      </c>
      <c r="B95">
        <f>'Tyburn detail 1695-1783'!D88</f>
        <v>33</v>
      </c>
      <c r="C95">
        <f>'Tyburn detail 1695-1783'!E88</f>
        <v>0</v>
      </c>
      <c r="F95">
        <f>'London-Middlesex 1772-83'!B13</f>
        <v>33</v>
      </c>
      <c r="G95">
        <f>'London-Middlesex 1772-83'!C13</f>
        <v>0</v>
      </c>
      <c r="H95">
        <v>33</v>
      </c>
    </row>
    <row r="96" spans="1:8" x14ac:dyDescent="0.2">
      <c r="A96">
        <v>1779</v>
      </c>
      <c r="B96">
        <f>'Tyburn detail 1695-1783'!D89</f>
        <v>22</v>
      </c>
      <c r="C96">
        <f>'Tyburn detail 1695-1783'!E89</f>
        <v>2</v>
      </c>
      <c r="F96">
        <f>'London-Middlesex 1772-83'!B14</f>
        <v>21</v>
      </c>
      <c r="G96">
        <f>'London-Middlesex 1772-83'!C14</f>
        <v>2</v>
      </c>
      <c r="H96">
        <v>23</v>
      </c>
    </row>
    <row r="97" spans="1:8" x14ac:dyDescent="0.2">
      <c r="A97">
        <v>1780</v>
      </c>
      <c r="B97">
        <f>'Tyburn detail 1695-1783'!D90</f>
        <v>26</v>
      </c>
      <c r="C97">
        <f>'Tyburn detail 1695-1783'!E90</f>
        <v>2</v>
      </c>
      <c r="F97">
        <f>'London-Middlesex 1772-83'!B15</f>
        <v>46</v>
      </c>
      <c r="G97">
        <f>'London-Middlesex 1772-83'!C15</f>
        <v>4</v>
      </c>
      <c r="H97">
        <v>50</v>
      </c>
    </row>
    <row r="98" spans="1:8" x14ac:dyDescent="0.2">
      <c r="A98">
        <v>1781</v>
      </c>
      <c r="B98">
        <f>'Tyburn detail 1695-1783'!D91</f>
        <v>24</v>
      </c>
      <c r="C98">
        <f>'Tyburn detail 1695-1783'!E91</f>
        <v>5</v>
      </c>
      <c r="F98">
        <f>'London-Middlesex 1772-83'!B16</f>
        <v>35</v>
      </c>
      <c r="G98">
        <f>'London-Middlesex 1772-83'!C16</f>
        <v>5</v>
      </c>
      <c r="H98">
        <v>40</v>
      </c>
    </row>
    <row r="99" spans="1:8" x14ac:dyDescent="0.2">
      <c r="A99">
        <v>1782</v>
      </c>
      <c r="B99">
        <f>'Tyburn detail 1695-1783'!D92</f>
        <v>38</v>
      </c>
      <c r="C99">
        <f>'Tyburn detail 1695-1783'!E92</f>
        <v>2</v>
      </c>
      <c r="F99">
        <f>'London-Middlesex 1772-83'!B17</f>
        <v>44</v>
      </c>
      <c r="G99">
        <f>'London-Middlesex 1772-83'!C17</f>
        <v>1</v>
      </c>
      <c r="H99">
        <v>45</v>
      </c>
    </row>
    <row r="100" spans="1:8" x14ac:dyDescent="0.2">
      <c r="A100">
        <v>1783</v>
      </c>
      <c r="B100">
        <f>'Tyburn detail 1695-1783'!D93</f>
        <v>49</v>
      </c>
      <c r="C100">
        <f>'Tyburn detail 1695-1783'!E93</f>
        <v>0</v>
      </c>
      <c r="D100">
        <f>'Newgate 1783-99 detail'!C5</f>
        <v>14</v>
      </c>
      <c r="E100">
        <f>'Newgate 1783-99 detail'!D5</f>
        <v>2</v>
      </c>
      <c r="F100">
        <f>'London-Middlesex 1772-83'!B18</f>
        <v>58</v>
      </c>
      <c r="G100">
        <f>'London-Middlesex 1772-83'!C18</f>
        <v>1</v>
      </c>
      <c r="H100">
        <v>53</v>
      </c>
    </row>
    <row r="101" spans="1:8" x14ac:dyDescent="0.2">
      <c r="A101">
        <v>1784</v>
      </c>
      <c r="D101">
        <f>'Newgate 1783-99 detail'!C6</f>
        <v>74</v>
      </c>
      <c r="E101">
        <f>'Newgate 1783-99 detail'!D6</f>
        <v>0</v>
      </c>
      <c r="F101">
        <v>57</v>
      </c>
      <c r="G101">
        <v>1</v>
      </c>
      <c r="H101">
        <v>56</v>
      </c>
    </row>
    <row r="102" spans="1:8" x14ac:dyDescent="0.2">
      <c r="A102">
        <v>1785</v>
      </c>
      <c r="D102">
        <f>'Newgate 1783-99 detail'!C7</f>
        <v>84</v>
      </c>
      <c r="E102">
        <f>'Newgate 1783-99 detail'!D7</f>
        <v>1</v>
      </c>
      <c r="F102">
        <v>96</v>
      </c>
      <c r="G102">
        <v>1</v>
      </c>
      <c r="H102">
        <v>97</v>
      </c>
    </row>
    <row r="103" spans="1:8" x14ac:dyDescent="0.2">
      <c r="A103">
        <v>1786</v>
      </c>
      <c r="D103">
        <f>'Newgate 1783-99 detail'!C8</f>
        <v>73</v>
      </c>
      <c r="E103">
        <f>'Newgate 1783-99 detail'!D8</f>
        <v>1</v>
      </c>
      <c r="F103">
        <v>50</v>
      </c>
      <c r="G103">
        <v>1</v>
      </c>
      <c r="H103">
        <v>50</v>
      </c>
    </row>
    <row r="104" spans="1:8" x14ac:dyDescent="0.2">
      <c r="A104">
        <v>1787</v>
      </c>
      <c r="D104">
        <f>'Newgate 1783-99 detail'!C9</f>
        <v>74</v>
      </c>
      <c r="E104">
        <f>'Newgate 1783-99 detail'!D9</f>
        <v>7</v>
      </c>
      <c r="F104">
        <v>87</v>
      </c>
      <c r="G104">
        <v>5</v>
      </c>
      <c r="H104">
        <v>92</v>
      </c>
    </row>
    <row r="105" spans="1:8" x14ac:dyDescent="0.2">
      <c r="A105">
        <v>1788</v>
      </c>
      <c r="D105">
        <f>'Newgate 1783-99 detail'!C10</f>
        <v>23</v>
      </c>
      <c r="E105">
        <f>'Newgate 1783-99 detail'!D10</f>
        <v>2</v>
      </c>
      <c r="F105">
        <v>25</v>
      </c>
      <c r="G105">
        <v>1</v>
      </c>
      <c r="H105">
        <v>25</v>
      </c>
    </row>
    <row r="106" spans="1:8" x14ac:dyDescent="0.2">
      <c r="A106">
        <v>1789</v>
      </c>
      <c r="D106">
        <f>'Newgate 1783-99 detail'!C11</f>
        <v>34</v>
      </c>
      <c r="E106">
        <f>'Newgate 1783-99 detail'!D11</f>
        <v>1</v>
      </c>
      <c r="H106">
        <v>26</v>
      </c>
    </row>
    <row r="107" spans="1:8" x14ac:dyDescent="0.2">
      <c r="A107">
        <v>1790</v>
      </c>
      <c r="D107">
        <f>'Newgate 1783-99 detail'!C12</f>
        <v>30</v>
      </c>
      <c r="E107">
        <f>'Newgate 1783-99 detail'!D12</f>
        <v>0</v>
      </c>
      <c r="H107">
        <v>33</v>
      </c>
    </row>
    <row r="108" spans="1:8" x14ac:dyDescent="0.2">
      <c r="A108">
        <v>1791</v>
      </c>
      <c r="D108">
        <f>'Newgate 1783-99 detail'!C13</f>
        <v>35</v>
      </c>
      <c r="E108">
        <f>'Newgate 1783-99 detail'!D13</f>
        <v>1</v>
      </c>
      <c r="H108">
        <v>34</v>
      </c>
    </row>
    <row r="109" spans="1:8" x14ac:dyDescent="0.2">
      <c r="A109">
        <v>1792</v>
      </c>
      <c r="D109">
        <f>'Newgate 1783-99 detail'!C14</f>
        <v>33</v>
      </c>
      <c r="E109">
        <f>'Newgate 1783-99 detail'!D14</f>
        <v>0</v>
      </c>
      <c r="H109">
        <v>24</v>
      </c>
    </row>
    <row r="110" spans="1:8" x14ac:dyDescent="0.2">
      <c r="A110">
        <v>1793</v>
      </c>
      <c r="D110">
        <f>'Newgate 1783-99 detail'!C15</f>
        <v>11</v>
      </c>
      <c r="E110">
        <f>'Newgate 1783-99 detail'!D15</f>
        <v>0</v>
      </c>
      <c r="H110">
        <v>16</v>
      </c>
    </row>
    <row r="111" spans="1:8" x14ac:dyDescent="0.2">
      <c r="A111">
        <v>1794</v>
      </c>
      <c r="D111">
        <f>'Newgate 1783-99 detail'!C16</f>
        <v>13</v>
      </c>
      <c r="E111">
        <f>'Newgate 1783-99 detail'!D16</f>
        <v>1</v>
      </c>
      <c r="H111">
        <v>7</v>
      </c>
    </row>
    <row r="112" spans="1:8" x14ac:dyDescent="0.2">
      <c r="A112">
        <v>1795</v>
      </c>
      <c r="D112">
        <f>'Newgate 1783-99 detail'!C17</f>
        <v>15</v>
      </c>
      <c r="E112">
        <f>'Newgate 1783-99 detail'!D17</f>
        <v>0</v>
      </c>
      <c r="H112">
        <v>22</v>
      </c>
    </row>
    <row r="113" spans="1:8" x14ac:dyDescent="0.2">
      <c r="A113">
        <v>1796</v>
      </c>
      <c r="D113">
        <f>'Newgate 1783-99 detail'!C18</f>
        <v>20</v>
      </c>
      <c r="E113">
        <f>'Newgate 1783-99 detail'!D18</f>
        <v>3</v>
      </c>
      <c r="H113">
        <v>22</v>
      </c>
    </row>
    <row r="114" spans="1:8" x14ac:dyDescent="0.2">
      <c r="A114">
        <v>1797</v>
      </c>
      <c r="D114">
        <f>'Newgate 1783-99 detail'!C19</f>
        <v>18</v>
      </c>
      <c r="E114">
        <f>'Newgate 1783-99 detail'!D19</f>
        <v>1</v>
      </c>
      <c r="H114">
        <v>19</v>
      </c>
    </row>
    <row r="115" spans="1:8" x14ac:dyDescent="0.2">
      <c r="A115">
        <v>1798</v>
      </c>
      <c r="D115">
        <f>'Newgate 1783-99 detail'!C20</f>
        <v>20</v>
      </c>
      <c r="E115">
        <f>'Newgate 1783-99 detail'!D20</f>
        <v>2</v>
      </c>
      <c r="H115">
        <v>19</v>
      </c>
    </row>
    <row r="116" spans="1:8" x14ac:dyDescent="0.2">
      <c r="A116">
        <v>1799</v>
      </c>
      <c r="D116">
        <f>'Newgate 1783-99 detail'!C21</f>
        <v>18</v>
      </c>
      <c r="E116">
        <f>'Newgate 1783-99 detail'!D21</f>
        <v>0</v>
      </c>
      <c r="H116">
        <v>24</v>
      </c>
    </row>
    <row r="117" spans="1:8" x14ac:dyDescent="0.2">
      <c r="A117">
        <v>1800</v>
      </c>
      <c r="H117">
        <v>19</v>
      </c>
    </row>
    <row r="118" spans="1:8" x14ac:dyDescent="0.2">
      <c r="A118">
        <v>1801</v>
      </c>
      <c r="H118">
        <v>14</v>
      </c>
    </row>
    <row r="119" spans="1:8" x14ac:dyDescent="0.2">
      <c r="A119">
        <v>1802</v>
      </c>
      <c r="H119">
        <v>10</v>
      </c>
    </row>
    <row r="120" spans="1:8" x14ac:dyDescent="0.2">
      <c r="A120">
        <v>1803</v>
      </c>
      <c r="H120">
        <v>9</v>
      </c>
    </row>
    <row r="121" spans="1:8" x14ac:dyDescent="0.2">
      <c r="A121">
        <v>1804</v>
      </c>
      <c r="H121">
        <v>8</v>
      </c>
    </row>
    <row r="122" spans="1:8" x14ac:dyDescent="0.2">
      <c r="A122">
        <v>1805</v>
      </c>
      <c r="H122">
        <v>10</v>
      </c>
    </row>
    <row r="123" spans="1:8" x14ac:dyDescent="0.2">
      <c r="A123">
        <v>1806</v>
      </c>
      <c r="H123">
        <v>13</v>
      </c>
    </row>
    <row r="124" spans="1:8" x14ac:dyDescent="0.2">
      <c r="A124">
        <v>1807</v>
      </c>
      <c r="H124">
        <v>14</v>
      </c>
    </row>
    <row r="125" spans="1:8" x14ac:dyDescent="0.2">
      <c r="A125">
        <v>1808</v>
      </c>
      <c r="H125">
        <v>5</v>
      </c>
    </row>
    <row r="126" spans="1:8" x14ac:dyDescent="0.2">
      <c r="A126">
        <v>1809</v>
      </c>
      <c r="H126">
        <v>8</v>
      </c>
    </row>
    <row r="127" spans="1:8" x14ac:dyDescent="0.2">
      <c r="A127">
        <v>1810</v>
      </c>
      <c r="H127">
        <v>13</v>
      </c>
    </row>
    <row r="128" spans="1:8" x14ac:dyDescent="0.2">
      <c r="A128">
        <v>1811</v>
      </c>
      <c r="H128">
        <v>17</v>
      </c>
    </row>
    <row r="129" spans="1:8" x14ac:dyDescent="0.2">
      <c r="A129">
        <v>1812</v>
      </c>
      <c r="H129">
        <v>19</v>
      </c>
    </row>
    <row r="130" spans="1:8" x14ac:dyDescent="0.2">
      <c r="A130">
        <v>1813</v>
      </c>
      <c r="H130">
        <v>17</v>
      </c>
    </row>
    <row r="131" spans="1:8" x14ac:dyDescent="0.2">
      <c r="A131">
        <v>1814</v>
      </c>
      <c r="H131">
        <v>21</v>
      </c>
    </row>
    <row r="132" spans="1:8" x14ac:dyDescent="0.2">
      <c r="A132">
        <v>1815</v>
      </c>
      <c r="H132">
        <v>11</v>
      </c>
    </row>
    <row r="133" spans="1:8" x14ac:dyDescent="0.2">
      <c r="A133">
        <v>1816</v>
      </c>
      <c r="H133">
        <v>29</v>
      </c>
    </row>
    <row r="134" spans="1:8" x14ac:dyDescent="0.2">
      <c r="A134">
        <v>1817</v>
      </c>
      <c r="H134">
        <v>16</v>
      </c>
    </row>
    <row r="135" spans="1:8" x14ac:dyDescent="0.2">
      <c r="A135">
        <v>1818</v>
      </c>
      <c r="H135">
        <v>21</v>
      </c>
    </row>
    <row r="136" spans="1:8" x14ac:dyDescent="0.2">
      <c r="A136">
        <v>1819</v>
      </c>
      <c r="H136">
        <f>98-H137-H138</f>
        <v>23</v>
      </c>
    </row>
    <row r="137" spans="1:8" x14ac:dyDescent="0.2">
      <c r="A137">
        <v>1820</v>
      </c>
      <c r="H137">
        <v>46</v>
      </c>
    </row>
    <row r="138" spans="1:8" x14ac:dyDescent="0.2">
      <c r="A138">
        <v>1821</v>
      </c>
      <c r="H138">
        <v>29</v>
      </c>
    </row>
    <row r="139" spans="1:8" x14ac:dyDescent="0.2">
      <c r="A139">
        <v>1822</v>
      </c>
      <c r="H139">
        <v>28</v>
      </c>
    </row>
    <row r="140" spans="1:8" x14ac:dyDescent="0.2">
      <c r="A140">
        <v>1823</v>
      </c>
      <c r="H140">
        <v>11</v>
      </c>
    </row>
    <row r="141" spans="1:8" x14ac:dyDescent="0.2">
      <c r="A141">
        <v>1824</v>
      </c>
      <c r="H141">
        <v>12</v>
      </c>
    </row>
    <row r="142" spans="1:8" x14ac:dyDescent="0.2">
      <c r="A142">
        <v>1825</v>
      </c>
      <c r="H142">
        <v>16</v>
      </c>
    </row>
    <row r="143" spans="1:8" x14ac:dyDescent="0.2">
      <c r="A143">
        <v>1826</v>
      </c>
      <c r="H143">
        <v>20</v>
      </c>
    </row>
    <row r="144" spans="1:8" x14ac:dyDescent="0.2">
      <c r="A144">
        <v>1827</v>
      </c>
      <c r="H144">
        <v>17</v>
      </c>
    </row>
    <row r="145" spans="1:8" x14ac:dyDescent="0.2">
      <c r="A145">
        <v>1828</v>
      </c>
      <c r="H145">
        <v>21</v>
      </c>
    </row>
    <row r="146" spans="1:8" x14ac:dyDescent="0.2">
      <c r="A146">
        <v>1829</v>
      </c>
      <c r="H146">
        <v>25</v>
      </c>
    </row>
    <row r="147" spans="1:8" x14ac:dyDescent="0.2">
      <c r="A147">
        <v>1830</v>
      </c>
      <c r="H147">
        <v>6</v>
      </c>
    </row>
    <row r="151" spans="1:8" x14ac:dyDescent="0.2">
      <c r="A151" t="s">
        <v>120</v>
      </c>
    </row>
    <row r="152" spans="1:8" x14ac:dyDescent="0.2">
      <c r="A152" t="s">
        <v>83</v>
      </c>
      <c r="H152">
        <v>12</v>
      </c>
    </row>
    <row r="153" spans="1:8" x14ac:dyDescent="0.2">
      <c r="A153" t="s">
        <v>82</v>
      </c>
      <c r="H153">
        <v>0</v>
      </c>
    </row>
    <row r="154" spans="1:8" x14ac:dyDescent="0.2">
      <c r="A154" t="s">
        <v>81</v>
      </c>
      <c r="H154">
        <v>3</v>
      </c>
    </row>
    <row r="156" spans="1:8" x14ac:dyDescent="0.2">
      <c r="A156" t="s">
        <v>118</v>
      </c>
      <c r="B156">
        <f>SUM(B12:B100)</f>
        <v>2487</v>
      </c>
      <c r="C156">
        <f>SUM(C12:C100)</f>
        <v>235</v>
      </c>
    </row>
    <row r="157" spans="1:8" x14ac:dyDescent="0.2">
      <c r="A157" t="s">
        <v>119</v>
      </c>
      <c r="D157">
        <f>SUM(D100:D116)</f>
        <v>589</v>
      </c>
      <c r="E157">
        <f>SUM(E100:E116)</f>
        <v>22</v>
      </c>
    </row>
    <row r="159" spans="1:8" x14ac:dyDescent="0.2">
      <c r="A159" t="s">
        <v>71</v>
      </c>
      <c r="C159">
        <f>B156/C156</f>
        <v>10.582978723404254</v>
      </c>
      <c r="E159">
        <f>D157/E157</f>
        <v>26.772727272727273</v>
      </c>
    </row>
    <row r="161" spans="1:3" x14ac:dyDescent="0.2">
      <c r="A161" t="s">
        <v>121</v>
      </c>
      <c r="B161">
        <f>B156+D157</f>
        <v>3076</v>
      </c>
      <c r="C161">
        <f>C156+E157</f>
        <v>257</v>
      </c>
    </row>
    <row r="162" spans="1:3" x14ac:dyDescent="0.2">
      <c r="C162">
        <f>B161/C161</f>
        <v>11.968871595330739</v>
      </c>
    </row>
  </sheetData>
  <mergeCells count="4">
    <mergeCell ref="F4:G4"/>
    <mergeCell ref="D4:E4"/>
    <mergeCell ref="B4:C4"/>
    <mergeCell ref="A1:F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23" sqref="H23"/>
    </sheetView>
  </sheetViews>
  <sheetFormatPr defaultRowHeight="12.75" x14ac:dyDescent="0.2"/>
  <cols>
    <col min="12" max="12" width="2.85546875" customWidth="1"/>
    <col min="13" max="13" width="32.85546875" customWidth="1"/>
  </cols>
  <sheetData>
    <row r="1" spans="1:13" x14ac:dyDescent="0.2">
      <c r="A1" s="17" t="s">
        <v>57</v>
      </c>
      <c r="B1" s="17"/>
      <c r="C1" s="17"/>
      <c r="D1" s="17"/>
      <c r="E1" s="17"/>
      <c r="F1" s="17"/>
      <c r="G1" s="17"/>
      <c r="M1" t="s">
        <v>129</v>
      </c>
    </row>
    <row r="2" spans="1:13" x14ac:dyDescent="0.2">
      <c r="M2" t="s">
        <v>130</v>
      </c>
    </row>
    <row r="3" spans="1:13" x14ac:dyDescent="0.2">
      <c r="M3" t="s">
        <v>131</v>
      </c>
    </row>
    <row r="4" spans="1:13" x14ac:dyDescent="0.2">
      <c r="D4" s="16" t="s">
        <v>66</v>
      </c>
      <c r="E4" s="16"/>
      <c r="F4" s="16"/>
      <c r="G4" s="16"/>
      <c r="H4" s="16"/>
      <c r="I4" s="16"/>
      <c r="J4" s="16"/>
      <c r="K4" s="16"/>
    </row>
    <row r="5" spans="1:13" x14ac:dyDescent="0.2">
      <c r="B5" s="16" t="s">
        <v>56</v>
      </c>
      <c r="C5" s="16"/>
      <c r="D5" s="16" t="s">
        <v>48</v>
      </c>
      <c r="E5" s="16"/>
      <c r="F5" s="16" t="s">
        <v>49</v>
      </c>
      <c r="G5" s="16"/>
      <c r="H5" s="16" t="s">
        <v>50</v>
      </c>
      <c r="I5" s="16"/>
      <c r="J5" s="16" t="s">
        <v>51</v>
      </c>
      <c r="K5" s="16"/>
    </row>
    <row r="6" spans="1:13" x14ac:dyDescent="0.2">
      <c r="A6" t="s">
        <v>0</v>
      </c>
      <c r="B6" t="s">
        <v>52</v>
      </c>
      <c r="C6" t="s">
        <v>53</v>
      </c>
      <c r="D6" t="s">
        <v>52</v>
      </c>
      <c r="E6" t="s">
        <v>53</v>
      </c>
      <c r="F6" t="s">
        <v>52</v>
      </c>
      <c r="G6" t="s">
        <v>53</v>
      </c>
      <c r="H6" t="s">
        <v>52</v>
      </c>
      <c r="I6" t="s">
        <v>53</v>
      </c>
      <c r="J6" t="s">
        <v>52</v>
      </c>
      <c r="K6" t="s">
        <v>53</v>
      </c>
      <c r="M6" t="s">
        <v>2</v>
      </c>
    </row>
    <row r="7" spans="1:13" x14ac:dyDescent="0.2">
      <c r="A7">
        <v>1772</v>
      </c>
      <c r="B7">
        <f>D7+F7+H7+J7</f>
        <v>37</v>
      </c>
      <c r="C7">
        <f>E7+G7+I7+K7</f>
        <v>0</v>
      </c>
      <c r="D7">
        <v>3</v>
      </c>
      <c r="F7">
        <v>2</v>
      </c>
      <c r="H7">
        <v>32</v>
      </c>
      <c r="M7" t="s">
        <v>54</v>
      </c>
    </row>
    <row r="8" spans="1:13" x14ac:dyDescent="0.2">
      <c r="A8">
        <v>1773</v>
      </c>
      <c r="B8">
        <f t="shared" ref="B8:B18" si="0">D8+F8+H8+J8</f>
        <v>31</v>
      </c>
      <c r="C8">
        <f t="shared" ref="C8:C18" si="1">E8+G8+I8+K8</f>
        <v>1</v>
      </c>
      <c r="D8">
        <v>1</v>
      </c>
      <c r="E8">
        <v>1</v>
      </c>
      <c r="F8">
        <v>1</v>
      </c>
      <c r="H8">
        <v>29</v>
      </c>
    </row>
    <row r="9" spans="1:13" x14ac:dyDescent="0.2">
      <c r="A9">
        <v>1774</v>
      </c>
      <c r="B9">
        <f t="shared" si="0"/>
        <v>31</v>
      </c>
      <c r="C9">
        <f t="shared" si="1"/>
        <v>1</v>
      </c>
      <c r="D9">
        <v>0</v>
      </c>
      <c r="E9">
        <v>1</v>
      </c>
      <c r="H9">
        <v>31</v>
      </c>
    </row>
    <row r="10" spans="1:13" x14ac:dyDescent="0.2">
      <c r="A10">
        <v>1775</v>
      </c>
      <c r="B10">
        <f t="shared" si="0"/>
        <v>44</v>
      </c>
      <c r="C10">
        <f t="shared" si="1"/>
        <v>2</v>
      </c>
      <c r="D10">
        <v>1</v>
      </c>
      <c r="E10">
        <v>1</v>
      </c>
      <c r="F10">
        <v>3</v>
      </c>
      <c r="H10">
        <v>40</v>
      </c>
      <c r="I10">
        <v>1</v>
      </c>
    </row>
    <row r="11" spans="1:13" x14ac:dyDescent="0.2">
      <c r="A11">
        <v>1776</v>
      </c>
      <c r="B11">
        <f t="shared" si="0"/>
        <v>38</v>
      </c>
      <c r="C11">
        <f t="shared" si="1"/>
        <v>0</v>
      </c>
      <c r="D11">
        <v>6</v>
      </c>
      <c r="F11">
        <v>8</v>
      </c>
      <c r="H11">
        <v>24</v>
      </c>
    </row>
    <row r="12" spans="1:13" x14ac:dyDescent="0.2">
      <c r="A12">
        <v>1777</v>
      </c>
      <c r="B12">
        <f t="shared" si="0"/>
        <v>32</v>
      </c>
      <c r="C12">
        <f t="shared" si="1"/>
        <v>0</v>
      </c>
      <c r="D12">
        <v>2</v>
      </c>
      <c r="F12">
        <v>1</v>
      </c>
      <c r="H12">
        <v>29</v>
      </c>
    </row>
    <row r="13" spans="1:13" x14ac:dyDescent="0.2">
      <c r="A13">
        <v>1778</v>
      </c>
      <c r="B13">
        <f t="shared" si="0"/>
        <v>33</v>
      </c>
      <c r="C13">
        <f t="shared" si="1"/>
        <v>0</v>
      </c>
      <c r="D13">
        <v>1</v>
      </c>
      <c r="F13">
        <v>1</v>
      </c>
      <c r="H13">
        <v>31</v>
      </c>
    </row>
    <row r="14" spans="1:13" x14ac:dyDescent="0.2">
      <c r="A14">
        <v>1779</v>
      </c>
      <c r="B14">
        <f t="shared" si="0"/>
        <v>21</v>
      </c>
      <c r="C14">
        <f t="shared" si="1"/>
        <v>2</v>
      </c>
      <c r="F14">
        <v>2</v>
      </c>
      <c r="G14">
        <v>1</v>
      </c>
      <c r="H14">
        <v>19</v>
      </c>
      <c r="I14">
        <v>1</v>
      </c>
    </row>
    <row r="15" spans="1:13" x14ac:dyDescent="0.2">
      <c r="A15">
        <v>1780</v>
      </c>
      <c r="B15">
        <f t="shared" si="0"/>
        <v>46</v>
      </c>
      <c r="C15">
        <f t="shared" si="1"/>
        <v>4</v>
      </c>
      <c r="D15">
        <v>1</v>
      </c>
      <c r="F15">
        <v>2</v>
      </c>
      <c r="H15">
        <v>24</v>
      </c>
      <c r="I15">
        <v>1</v>
      </c>
      <c r="J15">
        <v>19</v>
      </c>
      <c r="K15">
        <v>3</v>
      </c>
    </row>
    <row r="16" spans="1:13" x14ac:dyDescent="0.2">
      <c r="A16">
        <v>1781</v>
      </c>
      <c r="B16">
        <f t="shared" si="0"/>
        <v>35</v>
      </c>
      <c r="C16">
        <f t="shared" si="1"/>
        <v>5</v>
      </c>
      <c r="D16">
        <v>1</v>
      </c>
      <c r="F16">
        <v>1</v>
      </c>
      <c r="H16">
        <v>33</v>
      </c>
      <c r="I16">
        <v>5</v>
      </c>
    </row>
    <row r="17" spans="1:11" x14ac:dyDescent="0.2">
      <c r="A17">
        <v>1782</v>
      </c>
      <c r="B17">
        <f t="shared" si="0"/>
        <v>44</v>
      </c>
      <c r="C17">
        <f t="shared" si="1"/>
        <v>1</v>
      </c>
      <c r="H17">
        <v>44</v>
      </c>
      <c r="I17">
        <v>1</v>
      </c>
    </row>
    <row r="18" spans="1:11" x14ac:dyDescent="0.2">
      <c r="A18">
        <v>1783</v>
      </c>
      <c r="B18">
        <f t="shared" si="0"/>
        <v>58</v>
      </c>
      <c r="C18">
        <f t="shared" si="1"/>
        <v>1</v>
      </c>
      <c r="F18">
        <v>6</v>
      </c>
      <c r="H18">
        <v>52</v>
      </c>
      <c r="I18">
        <v>1</v>
      </c>
    </row>
    <row r="20" spans="1:11" x14ac:dyDescent="0.2">
      <c r="A20" t="s">
        <v>1</v>
      </c>
      <c r="B20">
        <f>D20+F20+H20+J20</f>
        <v>450</v>
      </c>
      <c r="C20">
        <f>E20+G20+I20+K20</f>
        <v>17</v>
      </c>
      <c r="D20">
        <f>SUM(D7:D18)</f>
        <v>16</v>
      </c>
      <c r="E20">
        <f t="shared" ref="E20:K20" si="2">SUM(E7:E18)</f>
        <v>3</v>
      </c>
      <c r="F20">
        <f t="shared" si="2"/>
        <v>27</v>
      </c>
      <c r="G20">
        <f t="shared" si="2"/>
        <v>1</v>
      </c>
      <c r="H20">
        <f t="shared" si="2"/>
        <v>388</v>
      </c>
      <c r="I20">
        <f t="shared" si="2"/>
        <v>10</v>
      </c>
      <c r="J20">
        <f t="shared" si="2"/>
        <v>19</v>
      </c>
      <c r="K20">
        <f t="shared" si="2"/>
        <v>3</v>
      </c>
    </row>
  </sheetData>
  <mergeCells count="7">
    <mergeCell ref="A1:G1"/>
    <mergeCell ref="J5:K5"/>
    <mergeCell ref="D4:K4"/>
    <mergeCell ref="B5:C5"/>
    <mergeCell ref="D5:E5"/>
    <mergeCell ref="F5:G5"/>
    <mergeCell ref="H5:I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60" sqref="B60"/>
    </sheetView>
  </sheetViews>
  <sheetFormatPr defaultRowHeight="12.75" x14ac:dyDescent="0.2"/>
  <cols>
    <col min="6" max="6" width="40.85546875" customWidth="1"/>
    <col min="7" max="7" width="3.140625" customWidth="1"/>
    <col min="8" max="8" width="71.7109375" customWidth="1"/>
  </cols>
  <sheetData>
    <row r="1" spans="1:8" x14ac:dyDescent="0.2">
      <c r="A1" s="17" t="s">
        <v>38</v>
      </c>
      <c r="B1" s="17"/>
      <c r="C1" s="17"/>
      <c r="D1" s="17"/>
      <c r="E1" s="17"/>
      <c r="H1" t="s">
        <v>129</v>
      </c>
    </row>
    <row r="2" spans="1:8" x14ac:dyDescent="0.2">
      <c r="H2" t="s">
        <v>130</v>
      </c>
    </row>
    <row r="3" spans="1:8" x14ac:dyDescent="0.2">
      <c r="H3" t="s">
        <v>131</v>
      </c>
    </row>
    <row r="4" spans="1:8" x14ac:dyDescent="0.2">
      <c r="A4" t="s">
        <v>0</v>
      </c>
      <c r="B4" t="s">
        <v>35</v>
      </c>
      <c r="C4" t="s">
        <v>23</v>
      </c>
      <c r="D4" t="s">
        <v>24</v>
      </c>
      <c r="E4" t="s">
        <v>25</v>
      </c>
      <c r="F4" t="s">
        <v>26</v>
      </c>
      <c r="H4" t="s">
        <v>2</v>
      </c>
    </row>
    <row r="5" spans="1:8" x14ac:dyDescent="0.2">
      <c r="A5">
        <v>1608</v>
      </c>
      <c r="B5">
        <v>55</v>
      </c>
      <c r="C5">
        <v>6</v>
      </c>
      <c r="H5" t="s">
        <v>36</v>
      </c>
    </row>
    <row r="6" spans="1:8" x14ac:dyDescent="0.2">
      <c r="A6">
        <v>1609</v>
      </c>
      <c r="B6">
        <v>55</v>
      </c>
      <c r="C6">
        <v>3</v>
      </c>
      <c r="H6" t="s">
        <v>27</v>
      </c>
    </row>
    <row r="7" spans="1:8" x14ac:dyDescent="0.2">
      <c r="A7">
        <v>1610</v>
      </c>
      <c r="B7">
        <v>52</v>
      </c>
      <c r="C7">
        <v>6</v>
      </c>
      <c r="H7" t="s">
        <v>37</v>
      </c>
    </row>
    <row r="8" spans="1:8" x14ac:dyDescent="0.2">
      <c r="A8">
        <v>1611</v>
      </c>
      <c r="B8">
        <v>77</v>
      </c>
      <c r="C8">
        <v>2</v>
      </c>
      <c r="H8" s="3" t="s">
        <v>31</v>
      </c>
    </row>
    <row r="9" spans="1:8" x14ac:dyDescent="0.2">
      <c r="A9">
        <v>1612</v>
      </c>
      <c r="B9">
        <v>46</v>
      </c>
      <c r="C9">
        <v>1</v>
      </c>
    </row>
    <row r="10" spans="1:8" x14ac:dyDescent="0.2">
      <c r="A10">
        <v>1613</v>
      </c>
      <c r="B10">
        <v>98</v>
      </c>
      <c r="C10">
        <v>3</v>
      </c>
      <c r="H10" t="s">
        <v>28</v>
      </c>
    </row>
    <row r="11" spans="1:8" x14ac:dyDescent="0.2">
      <c r="A11">
        <v>1614</v>
      </c>
      <c r="B11">
        <v>84</v>
      </c>
      <c r="C11">
        <v>5</v>
      </c>
    </row>
    <row r="12" spans="1:8" x14ac:dyDescent="0.2">
      <c r="A12">
        <v>1615</v>
      </c>
      <c r="B12">
        <v>91</v>
      </c>
      <c r="C12">
        <v>2</v>
      </c>
      <c r="H12" t="s">
        <v>29</v>
      </c>
    </row>
    <row r="13" spans="1:8" x14ac:dyDescent="0.2">
      <c r="A13">
        <v>1616</v>
      </c>
      <c r="B13">
        <v>71</v>
      </c>
      <c r="C13">
        <v>1</v>
      </c>
    </row>
    <row r="14" spans="1:8" x14ac:dyDescent="0.2">
      <c r="A14">
        <v>1617</v>
      </c>
      <c r="B14">
        <v>75</v>
      </c>
      <c r="C14">
        <v>3</v>
      </c>
    </row>
    <row r="15" spans="1:8" x14ac:dyDescent="0.2">
      <c r="A15">
        <v>1618</v>
      </c>
    </row>
    <row r="16" spans="1:8" x14ac:dyDescent="0.2">
      <c r="A16">
        <v>1619</v>
      </c>
    </row>
    <row r="17" spans="1:6" x14ac:dyDescent="0.2">
      <c r="A17">
        <v>1620</v>
      </c>
    </row>
    <row r="18" spans="1:6" x14ac:dyDescent="0.2">
      <c r="A18">
        <v>1621</v>
      </c>
    </row>
    <row r="19" spans="1:6" x14ac:dyDescent="0.2">
      <c r="A19">
        <v>1622</v>
      </c>
    </row>
    <row r="20" spans="1:6" x14ac:dyDescent="0.2">
      <c r="A20">
        <v>1623</v>
      </c>
    </row>
    <row r="21" spans="1:6" x14ac:dyDescent="0.2">
      <c r="A21">
        <v>1624</v>
      </c>
    </row>
    <row r="22" spans="1:6" x14ac:dyDescent="0.2">
      <c r="A22">
        <v>1625</v>
      </c>
      <c r="D22">
        <v>24</v>
      </c>
      <c r="F22" t="s">
        <v>30</v>
      </c>
    </row>
    <row r="23" spans="1:6" x14ac:dyDescent="0.2">
      <c r="A23">
        <v>1626</v>
      </c>
      <c r="D23">
        <v>42</v>
      </c>
    </row>
    <row r="24" spans="1:6" x14ac:dyDescent="0.2">
      <c r="A24">
        <v>1627</v>
      </c>
      <c r="D24">
        <v>54</v>
      </c>
    </row>
    <row r="25" spans="1:6" x14ac:dyDescent="0.2">
      <c r="A25">
        <v>1628</v>
      </c>
      <c r="D25">
        <v>53</v>
      </c>
    </row>
    <row r="26" spans="1:6" x14ac:dyDescent="0.2">
      <c r="A26">
        <v>1629</v>
      </c>
      <c r="D26">
        <v>22</v>
      </c>
      <c r="F26" t="s">
        <v>30</v>
      </c>
    </row>
    <row r="27" spans="1:6" x14ac:dyDescent="0.2">
      <c r="A27">
        <v>1630</v>
      </c>
      <c r="D27">
        <v>40</v>
      </c>
      <c r="F27" t="s">
        <v>30</v>
      </c>
    </row>
    <row r="28" spans="1:6" x14ac:dyDescent="0.2">
      <c r="A28">
        <v>1631</v>
      </c>
      <c r="D28">
        <v>52</v>
      </c>
    </row>
    <row r="29" spans="1:6" x14ac:dyDescent="0.2">
      <c r="A29">
        <v>1632</v>
      </c>
      <c r="D29">
        <v>54</v>
      </c>
    </row>
    <row r="30" spans="1:6" x14ac:dyDescent="0.2">
      <c r="A30">
        <v>1633</v>
      </c>
      <c r="D30">
        <v>35</v>
      </c>
    </row>
    <row r="31" spans="1:6" x14ac:dyDescent="0.2">
      <c r="A31">
        <v>1634</v>
      </c>
      <c r="D31">
        <v>34</v>
      </c>
    </row>
    <row r="32" spans="1:6" x14ac:dyDescent="0.2">
      <c r="A32">
        <v>1635</v>
      </c>
      <c r="D32">
        <v>38</v>
      </c>
      <c r="F32" t="s">
        <v>30</v>
      </c>
    </row>
    <row r="33" spans="1:6" x14ac:dyDescent="0.2">
      <c r="A33">
        <v>1636</v>
      </c>
      <c r="D33">
        <v>25</v>
      </c>
      <c r="F33" t="s">
        <v>30</v>
      </c>
    </row>
    <row r="34" spans="1:6" x14ac:dyDescent="0.2">
      <c r="A34">
        <v>1637</v>
      </c>
      <c r="D34">
        <v>38</v>
      </c>
    </row>
    <row r="35" spans="1:6" x14ac:dyDescent="0.2">
      <c r="A35">
        <v>1638</v>
      </c>
      <c r="D35">
        <v>39</v>
      </c>
    </row>
    <row r="36" spans="1:6" x14ac:dyDescent="0.2">
      <c r="A36">
        <v>1639</v>
      </c>
      <c r="D36">
        <v>18</v>
      </c>
    </row>
    <row r="37" spans="1:6" x14ac:dyDescent="0.2">
      <c r="A37">
        <v>1640</v>
      </c>
      <c r="D37">
        <v>33</v>
      </c>
    </row>
    <row r="38" spans="1:6" x14ac:dyDescent="0.2">
      <c r="A38">
        <v>1641</v>
      </c>
      <c r="D38">
        <v>43</v>
      </c>
    </row>
    <row r="39" spans="1:6" x14ac:dyDescent="0.2">
      <c r="A39">
        <v>1642</v>
      </c>
      <c r="D39">
        <v>31</v>
      </c>
    </row>
    <row r="40" spans="1:6" x14ac:dyDescent="0.2">
      <c r="A40">
        <v>1643</v>
      </c>
      <c r="D40">
        <v>14</v>
      </c>
    </row>
    <row r="41" spans="1:6" x14ac:dyDescent="0.2">
      <c r="A41">
        <v>1644</v>
      </c>
      <c r="D41">
        <v>25</v>
      </c>
    </row>
    <row r="42" spans="1:6" x14ac:dyDescent="0.2">
      <c r="A42">
        <v>1645</v>
      </c>
      <c r="D42">
        <v>12</v>
      </c>
    </row>
    <row r="43" spans="1:6" x14ac:dyDescent="0.2">
      <c r="A43">
        <v>1646</v>
      </c>
      <c r="D43">
        <v>22</v>
      </c>
    </row>
    <row r="44" spans="1:6" x14ac:dyDescent="0.2">
      <c r="A44">
        <v>1647</v>
      </c>
      <c r="D44">
        <v>26</v>
      </c>
    </row>
    <row r="45" spans="1:6" x14ac:dyDescent="0.2">
      <c r="A45">
        <v>1648</v>
      </c>
      <c r="D45">
        <v>41</v>
      </c>
    </row>
    <row r="46" spans="1:6" x14ac:dyDescent="0.2">
      <c r="A46">
        <v>1649</v>
      </c>
      <c r="D46">
        <v>85</v>
      </c>
    </row>
    <row r="47" spans="1:6" x14ac:dyDescent="0.2">
      <c r="A47">
        <v>1650</v>
      </c>
      <c r="D47">
        <v>53</v>
      </c>
    </row>
    <row r="48" spans="1:6" x14ac:dyDescent="0.2">
      <c r="A48">
        <v>1651</v>
      </c>
      <c r="D48">
        <v>62</v>
      </c>
    </row>
    <row r="49" spans="1:6" x14ac:dyDescent="0.2">
      <c r="A49">
        <v>1652</v>
      </c>
      <c r="D49">
        <v>49</v>
      </c>
    </row>
    <row r="50" spans="1:6" x14ac:dyDescent="0.2">
      <c r="A50">
        <v>1653</v>
      </c>
      <c r="D50">
        <v>28</v>
      </c>
    </row>
    <row r="51" spans="1:6" x14ac:dyDescent="0.2">
      <c r="A51">
        <v>1654</v>
      </c>
      <c r="D51">
        <v>26</v>
      </c>
    </row>
    <row r="52" spans="1:6" x14ac:dyDescent="0.2">
      <c r="A52">
        <v>1655</v>
      </c>
      <c r="D52">
        <v>38</v>
      </c>
      <c r="E52">
        <v>11</v>
      </c>
      <c r="F52" t="s">
        <v>32</v>
      </c>
    </row>
    <row r="53" spans="1:6" x14ac:dyDescent="0.2">
      <c r="A53">
        <v>1656</v>
      </c>
      <c r="D53">
        <v>25</v>
      </c>
      <c r="E53">
        <v>6</v>
      </c>
    </row>
    <row r="54" spans="1:6" x14ac:dyDescent="0.2">
      <c r="A54">
        <v>1657</v>
      </c>
      <c r="D54">
        <v>30</v>
      </c>
      <c r="E54">
        <v>12</v>
      </c>
    </row>
    <row r="55" spans="1:6" x14ac:dyDescent="0.2">
      <c r="A55">
        <v>1658</v>
      </c>
      <c r="D55">
        <v>33</v>
      </c>
    </row>
    <row r="56" spans="1:6" x14ac:dyDescent="0.2">
      <c r="A56">
        <v>1659</v>
      </c>
      <c r="D56">
        <v>14</v>
      </c>
      <c r="F56" t="s">
        <v>33</v>
      </c>
    </row>
    <row r="58" spans="1:6" x14ac:dyDescent="0.2">
      <c r="B58" t="s">
        <v>134</v>
      </c>
    </row>
    <row r="59" spans="1:6" x14ac:dyDescent="0.2">
      <c r="A59" t="s">
        <v>135</v>
      </c>
      <c r="B59">
        <f>AVERAGE(B5:B14)</f>
        <v>70.400000000000006</v>
      </c>
    </row>
    <row r="60" spans="1:6" x14ac:dyDescent="0.2">
      <c r="A60" t="s">
        <v>136</v>
      </c>
      <c r="B60" s="2">
        <f>AVERAGE(D22:D56)</f>
        <v>35.942857142857143</v>
      </c>
    </row>
  </sheetData>
  <mergeCells count="1">
    <mergeCell ref="A1:E1"/>
  </mergeCells>
  <phoneticPr fontId="3" type="noConversion"/>
  <hyperlinks>
    <hyperlink ref="H8" r:id="rId1" location="page/xxiv/mode/2up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I15" sqref="I15"/>
    </sheetView>
  </sheetViews>
  <sheetFormatPr defaultRowHeight="12.75" x14ac:dyDescent="0.2"/>
  <cols>
    <col min="1" max="1" width="12.5703125" customWidth="1"/>
    <col min="2" max="5" width="11.7109375" customWidth="1"/>
    <col min="6" max="12" width="10.85546875" customWidth="1"/>
    <col min="13" max="13" width="2.7109375" customWidth="1"/>
    <col min="14" max="14" width="89.28515625" customWidth="1"/>
  </cols>
  <sheetData>
    <row r="1" spans="1:14" x14ac:dyDescent="0.2">
      <c r="A1" s="17" t="s">
        <v>39</v>
      </c>
      <c r="B1" s="17"/>
      <c r="C1" s="17"/>
      <c r="D1" s="17"/>
      <c r="N1" t="s">
        <v>129</v>
      </c>
    </row>
    <row r="2" spans="1:14" x14ac:dyDescent="0.2">
      <c r="N2" t="s">
        <v>130</v>
      </c>
    </row>
    <row r="3" spans="1:14" x14ac:dyDescent="0.2">
      <c r="N3" t="s">
        <v>131</v>
      </c>
    </row>
    <row r="4" spans="1:14" s="1" customFormat="1" ht="25.5" x14ac:dyDescent="0.2">
      <c r="A4" s="10" t="s">
        <v>0</v>
      </c>
      <c r="B4" s="11" t="s">
        <v>122</v>
      </c>
      <c r="C4" s="10" t="s">
        <v>4</v>
      </c>
      <c r="D4" s="10" t="s">
        <v>5</v>
      </c>
      <c r="E4" s="10" t="s">
        <v>6</v>
      </c>
      <c r="F4" s="10" t="s">
        <v>15</v>
      </c>
      <c r="G4" s="10" t="s">
        <v>16</v>
      </c>
      <c r="H4" s="10" t="s">
        <v>8</v>
      </c>
      <c r="I4" s="10" t="s">
        <v>17</v>
      </c>
      <c r="J4" s="10" t="s">
        <v>18</v>
      </c>
      <c r="K4" s="10" t="s">
        <v>19</v>
      </c>
      <c r="L4" s="10" t="s">
        <v>20</v>
      </c>
      <c r="N4" s="1" t="s">
        <v>2</v>
      </c>
    </row>
    <row r="5" spans="1:14" x14ac:dyDescent="0.2">
      <c r="A5" s="9">
        <v>1695</v>
      </c>
      <c r="B5" s="9">
        <v>11</v>
      </c>
      <c r="C5" s="9">
        <f>D5+E5+L5</f>
        <v>39</v>
      </c>
      <c r="D5" s="9">
        <f>G5</f>
        <v>31</v>
      </c>
      <c r="E5" s="9">
        <f>I5+J5</f>
        <v>2</v>
      </c>
      <c r="F5" s="9">
        <v>45</v>
      </c>
      <c r="G5" s="9">
        <v>31</v>
      </c>
      <c r="H5" s="9">
        <v>20</v>
      </c>
      <c r="I5" s="9">
        <v>1</v>
      </c>
      <c r="J5" s="9">
        <v>1</v>
      </c>
      <c r="K5" s="9">
        <v>11</v>
      </c>
      <c r="L5" s="9">
        <v>6</v>
      </c>
      <c r="N5" t="s">
        <v>12</v>
      </c>
    </row>
    <row r="6" spans="1:14" x14ac:dyDescent="0.2">
      <c r="A6" s="9">
        <v>1696</v>
      </c>
      <c r="B6" s="9">
        <v>8</v>
      </c>
      <c r="C6" s="9">
        <f t="shared" ref="C6:C69" si="0">D6+E6+L6</f>
        <v>56</v>
      </c>
      <c r="D6" s="9">
        <f t="shared" ref="D6:D69" si="1">G6</f>
        <v>52</v>
      </c>
      <c r="E6" s="9">
        <f t="shared" ref="E6:E69" si="2">I6+J6</f>
        <v>1</v>
      </c>
      <c r="F6" s="9">
        <v>68</v>
      </c>
      <c r="G6" s="9">
        <v>52</v>
      </c>
      <c r="H6" s="9">
        <v>15</v>
      </c>
      <c r="I6" s="9">
        <v>1</v>
      </c>
      <c r="J6" s="9"/>
      <c r="K6" s="9">
        <v>8</v>
      </c>
      <c r="L6" s="9">
        <v>3</v>
      </c>
      <c r="N6" t="s">
        <v>21</v>
      </c>
    </row>
    <row r="7" spans="1:14" x14ac:dyDescent="0.2">
      <c r="A7" s="9">
        <v>1697</v>
      </c>
      <c r="B7" s="9">
        <v>7</v>
      </c>
      <c r="C7" s="9">
        <f t="shared" si="0"/>
        <v>73</v>
      </c>
      <c r="D7" s="9">
        <f t="shared" si="1"/>
        <v>61</v>
      </c>
      <c r="E7" s="9">
        <f t="shared" si="2"/>
        <v>12</v>
      </c>
      <c r="F7" s="9">
        <v>74</v>
      </c>
      <c r="G7" s="9">
        <v>61</v>
      </c>
      <c r="H7" s="9">
        <v>19</v>
      </c>
      <c r="I7" s="9">
        <v>12</v>
      </c>
      <c r="J7" s="9"/>
      <c r="K7" s="9">
        <v>12</v>
      </c>
      <c r="L7" s="9">
        <v>0</v>
      </c>
    </row>
    <row r="8" spans="1:14" x14ac:dyDescent="0.2">
      <c r="A8" s="9">
        <v>1698</v>
      </c>
      <c r="B8" s="9">
        <v>9</v>
      </c>
      <c r="C8" s="9">
        <f t="shared" si="0"/>
        <v>66</v>
      </c>
      <c r="D8" s="9">
        <f t="shared" si="1"/>
        <v>47</v>
      </c>
      <c r="E8" s="9">
        <f t="shared" si="2"/>
        <v>9</v>
      </c>
      <c r="F8" s="9">
        <v>79</v>
      </c>
      <c r="G8" s="9">
        <v>47</v>
      </c>
      <c r="H8" s="9">
        <v>25</v>
      </c>
      <c r="I8" s="9">
        <v>9</v>
      </c>
      <c r="J8" s="9"/>
      <c r="K8" s="9">
        <v>8</v>
      </c>
      <c r="L8" s="9">
        <v>10</v>
      </c>
      <c r="N8" t="s">
        <v>22</v>
      </c>
    </row>
    <row r="9" spans="1:14" x14ac:dyDescent="0.2">
      <c r="A9" s="9">
        <v>1699</v>
      </c>
      <c r="B9" s="9">
        <v>4</v>
      </c>
      <c r="C9" s="9">
        <f t="shared" si="0"/>
        <v>56</v>
      </c>
      <c r="D9" s="9">
        <f t="shared" si="1"/>
        <v>35</v>
      </c>
      <c r="E9" s="9">
        <f t="shared" si="2"/>
        <v>9</v>
      </c>
      <c r="F9" s="9">
        <v>37</v>
      </c>
      <c r="G9" s="9">
        <v>35</v>
      </c>
      <c r="H9" s="9">
        <v>11</v>
      </c>
      <c r="I9" s="9">
        <v>9</v>
      </c>
      <c r="J9" s="9"/>
      <c r="K9" s="9">
        <v>46</v>
      </c>
      <c r="L9" s="9">
        <v>12</v>
      </c>
    </row>
    <row r="10" spans="1:14" x14ac:dyDescent="0.2">
      <c r="A10" s="9">
        <v>1700</v>
      </c>
      <c r="B10" s="9">
        <v>10</v>
      </c>
      <c r="C10" s="9">
        <f t="shared" si="0"/>
        <v>48</v>
      </c>
      <c r="D10" s="9">
        <f t="shared" si="1"/>
        <v>46</v>
      </c>
      <c r="E10" s="9">
        <f t="shared" si="2"/>
        <v>2</v>
      </c>
      <c r="F10" s="9">
        <v>65</v>
      </c>
      <c r="G10" s="9">
        <v>46</v>
      </c>
      <c r="H10" s="9">
        <v>16</v>
      </c>
      <c r="I10" s="9">
        <v>2</v>
      </c>
      <c r="J10" s="9"/>
      <c r="K10" s="9">
        <v>2</v>
      </c>
      <c r="L10" s="9">
        <v>0</v>
      </c>
      <c r="N10" s="8"/>
    </row>
    <row r="11" spans="1:14" x14ac:dyDescent="0.2">
      <c r="A11" s="9">
        <v>1701</v>
      </c>
      <c r="B11" s="9">
        <v>5</v>
      </c>
      <c r="C11" s="9">
        <f t="shared" si="0"/>
        <v>26</v>
      </c>
      <c r="D11" s="9">
        <f t="shared" si="1"/>
        <v>18</v>
      </c>
      <c r="E11" s="9">
        <f t="shared" si="2"/>
        <v>2</v>
      </c>
      <c r="F11" s="9">
        <v>24</v>
      </c>
      <c r="G11" s="9">
        <v>18</v>
      </c>
      <c r="H11" s="9">
        <v>7</v>
      </c>
      <c r="I11" s="9">
        <v>2</v>
      </c>
      <c r="J11" s="9"/>
      <c r="K11" s="9">
        <v>19</v>
      </c>
      <c r="L11" s="9">
        <v>6</v>
      </c>
    </row>
    <row r="12" spans="1:14" x14ac:dyDescent="0.2">
      <c r="A12" s="9">
        <v>1702</v>
      </c>
      <c r="B12" s="9">
        <v>5</v>
      </c>
      <c r="C12" s="9">
        <f t="shared" si="0"/>
        <v>13</v>
      </c>
      <c r="D12" s="9">
        <f t="shared" si="1"/>
        <v>9</v>
      </c>
      <c r="E12" s="9">
        <f t="shared" si="2"/>
        <v>4</v>
      </c>
      <c r="F12" s="9">
        <v>17</v>
      </c>
      <c r="G12" s="9">
        <v>9</v>
      </c>
      <c r="H12" s="9">
        <v>9</v>
      </c>
      <c r="I12" s="9">
        <v>4</v>
      </c>
      <c r="J12" s="9"/>
      <c r="K12" s="9">
        <v>9</v>
      </c>
      <c r="L12" s="9">
        <v>0</v>
      </c>
    </row>
    <row r="13" spans="1:14" x14ac:dyDescent="0.2">
      <c r="A13" s="9">
        <v>1703</v>
      </c>
      <c r="B13" s="9">
        <v>7</v>
      </c>
      <c r="C13" s="9">
        <f t="shared" si="0"/>
        <v>17</v>
      </c>
      <c r="D13" s="9">
        <f t="shared" si="1"/>
        <v>9</v>
      </c>
      <c r="E13" s="9">
        <f t="shared" si="2"/>
        <v>8</v>
      </c>
      <c r="F13" s="9">
        <v>16</v>
      </c>
      <c r="G13" s="9">
        <v>9</v>
      </c>
      <c r="H13" s="9">
        <v>8</v>
      </c>
      <c r="I13" s="9">
        <v>7</v>
      </c>
      <c r="J13" s="9">
        <v>1</v>
      </c>
      <c r="K13" s="9">
        <v>8</v>
      </c>
      <c r="L13" s="9">
        <v>0</v>
      </c>
    </row>
    <row r="14" spans="1:14" x14ac:dyDescent="0.2">
      <c r="A14" s="9">
        <v>1704</v>
      </c>
      <c r="B14" s="9">
        <v>7</v>
      </c>
      <c r="C14" s="9">
        <f t="shared" si="0"/>
        <v>17</v>
      </c>
      <c r="D14" s="9">
        <f t="shared" si="1"/>
        <v>15</v>
      </c>
      <c r="E14" s="9">
        <f t="shared" si="2"/>
        <v>2</v>
      </c>
      <c r="F14" s="9">
        <v>18</v>
      </c>
      <c r="G14" s="9">
        <v>15</v>
      </c>
      <c r="H14" s="9">
        <v>19</v>
      </c>
      <c r="I14" s="9">
        <v>2</v>
      </c>
      <c r="J14" s="9"/>
      <c r="K14" s="9">
        <v>4</v>
      </c>
      <c r="L14" s="9">
        <v>0</v>
      </c>
    </row>
    <row r="15" spans="1:14" x14ac:dyDescent="0.2">
      <c r="A15" s="9">
        <v>1705</v>
      </c>
      <c r="B15" s="9">
        <v>7</v>
      </c>
      <c r="C15" s="9">
        <f t="shared" si="0"/>
        <v>16</v>
      </c>
      <c r="D15" s="9">
        <f t="shared" si="1"/>
        <v>9</v>
      </c>
      <c r="E15" s="9">
        <f t="shared" si="2"/>
        <v>7</v>
      </c>
      <c r="F15" s="9">
        <v>22</v>
      </c>
      <c r="G15" s="9">
        <v>9</v>
      </c>
      <c r="H15" s="9">
        <v>10</v>
      </c>
      <c r="I15" s="9">
        <v>7</v>
      </c>
      <c r="J15" s="9"/>
      <c r="K15" s="9">
        <v>8</v>
      </c>
      <c r="L15" s="9"/>
    </row>
    <row r="16" spans="1:14" x14ac:dyDescent="0.2">
      <c r="A16" s="9">
        <v>1706</v>
      </c>
      <c r="B16" s="9">
        <v>3</v>
      </c>
      <c r="C16" s="9">
        <f t="shared" si="0"/>
        <v>9</v>
      </c>
      <c r="D16" s="9">
        <f t="shared" si="1"/>
        <v>9</v>
      </c>
      <c r="E16" s="9">
        <f t="shared" si="2"/>
        <v>0</v>
      </c>
      <c r="F16" s="9">
        <v>14</v>
      </c>
      <c r="G16" s="9">
        <v>9</v>
      </c>
      <c r="H16" s="9">
        <v>12</v>
      </c>
      <c r="I16" s="9">
        <v>0</v>
      </c>
      <c r="J16" s="9"/>
      <c r="K16" s="9">
        <v>9</v>
      </c>
      <c r="L16" s="9"/>
    </row>
    <row r="17" spans="1:12" x14ac:dyDescent="0.2">
      <c r="A17" s="9">
        <v>1707</v>
      </c>
      <c r="B17" s="9">
        <v>6</v>
      </c>
      <c r="C17" s="9">
        <f t="shared" si="0"/>
        <v>13</v>
      </c>
      <c r="D17" s="9">
        <f t="shared" si="1"/>
        <v>12</v>
      </c>
      <c r="E17" s="9">
        <f t="shared" si="2"/>
        <v>1</v>
      </c>
      <c r="F17" s="9">
        <v>18</v>
      </c>
      <c r="G17" s="9">
        <v>12</v>
      </c>
      <c r="H17" s="9">
        <v>1</v>
      </c>
      <c r="I17" s="9">
        <v>1</v>
      </c>
      <c r="J17" s="9"/>
      <c r="K17" s="9">
        <v>5</v>
      </c>
      <c r="L17" s="9"/>
    </row>
    <row r="18" spans="1:12" x14ac:dyDescent="0.2">
      <c r="A18" s="9">
        <v>1708</v>
      </c>
      <c r="B18" s="9">
        <v>6</v>
      </c>
      <c r="C18" s="9">
        <f t="shared" si="0"/>
        <v>15</v>
      </c>
      <c r="D18" s="9">
        <f t="shared" si="1"/>
        <v>8</v>
      </c>
      <c r="E18" s="9">
        <f t="shared" si="2"/>
        <v>4</v>
      </c>
      <c r="F18" s="9">
        <v>16</v>
      </c>
      <c r="G18" s="9">
        <v>8</v>
      </c>
      <c r="H18" s="9">
        <v>11</v>
      </c>
      <c r="I18" s="9">
        <v>4</v>
      </c>
      <c r="J18" s="9"/>
      <c r="K18" s="9">
        <v>2</v>
      </c>
      <c r="L18" s="9">
        <v>3</v>
      </c>
    </row>
    <row r="19" spans="1:12" x14ac:dyDescent="0.2">
      <c r="A19" s="9">
        <v>1709</v>
      </c>
      <c r="B19" s="9">
        <v>6</v>
      </c>
      <c r="C19" s="9">
        <f t="shared" si="0"/>
        <v>14</v>
      </c>
      <c r="D19" s="9">
        <f t="shared" si="1"/>
        <v>12</v>
      </c>
      <c r="E19" s="9">
        <f t="shared" si="2"/>
        <v>2</v>
      </c>
      <c r="F19" s="9">
        <v>21</v>
      </c>
      <c r="G19" s="9">
        <v>12</v>
      </c>
      <c r="H19" s="9">
        <v>4</v>
      </c>
      <c r="I19" s="9">
        <v>2</v>
      </c>
      <c r="J19" s="9"/>
      <c r="K19" s="9">
        <v>12</v>
      </c>
      <c r="L19" s="9"/>
    </row>
    <row r="20" spans="1:12" x14ac:dyDescent="0.2">
      <c r="A20" s="9">
        <v>1710</v>
      </c>
      <c r="B20" s="9">
        <v>4</v>
      </c>
      <c r="C20" s="9">
        <f t="shared" si="0"/>
        <v>6</v>
      </c>
      <c r="D20" s="9">
        <f t="shared" si="1"/>
        <v>4</v>
      </c>
      <c r="E20" s="9">
        <f t="shared" si="2"/>
        <v>2</v>
      </c>
      <c r="F20" s="9">
        <v>14</v>
      </c>
      <c r="G20" s="9">
        <v>4</v>
      </c>
      <c r="H20" s="9">
        <v>7</v>
      </c>
      <c r="I20" s="9">
        <v>2</v>
      </c>
      <c r="J20" s="9"/>
      <c r="K20" s="9">
        <v>12</v>
      </c>
      <c r="L20" s="9"/>
    </row>
    <row r="21" spans="1:12" x14ac:dyDescent="0.2">
      <c r="A21" s="9">
        <v>1711</v>
      </c>
      <c r="B21" s="9">
        <v>9</v>
      </c>
      <c r="C21" s="9">
        <f t="shared" si="0"/>
        <v>15</v>
      </c>
      <c r="D21" s="9">
        <f t="shared" si="1"/>
        <v>13</v>
      </c>
      <c r="E21" s="9">
        <f t="shared" si="2"/>
        <v>2</v>
      </c>
      <c r="F21" s="9">
        <v>26</v>
      </c>
      <c r="G21" s="9">
        <v>13</v>
      </c>
      <c r="H21" s="9">
        <v>17</v>
      </c>
      <c r="I21" s="9">
        <v>2</v>
      </c>
      <c r="J21" s="9"/>
      <c r="K21" s="9"/>
      <c r="L21" s="9"/>
    </row>
    <row r="22" spans="1:12" x14ac:dyDescent="0.2">
      <c r="A22" s="9">
        <v>1712</v>
      </c>
      <c r="B22" s="9">
        <v>6</v>
      </c>
      <c r="C22" s="9">
        <f t="shared" si="0"/>
        <v>12</v>
      </c>
      <c r="D22" s="9">
        <f t="shared" si="1"/>
        <v>6</v>
      </c>
      <c r="E22" s="9">
        <f t="shared" si="2"/>
        <v>6</v>
      </c>
      <c r="F22" s="9">
        <v>22</v>
      </c>
      <c r="G22" s="9">
        <v>6</v>
      </c>
      <c r="H22" s="9">
        <v>13</v>
      </c>
      <c r="I22" s="9">
        <v>6</v>
      </c>
      <c r="J22" s="9"/>
      <c r="K22" s="9">
        <v>3</v>
      </c>
      <c r="L22" s="9"/>
    </row>
    <row r="23" spans="1:12" x14ac:dyDescent="0.2">
      <c r="A23" s="9">
        <v>1713</v>
      </c>
      <c r="B23" s="9">
        <v>6</v>
      </c>
      <c r="C23" s="9">
        <f t="shared" si="0"/>
        <v>31</v>
      </c>
      <c r="D23" s="9">
        <f t="shared" si="1"/>
        <v>24</v>
      </c>
      <c r="E23" s="9">
        <f t="shared" si="2"/>
        <v>7</v>
      </c>
      <c r="F23" s="9">
        <v>51</v>
      </c>
      <c r="G23" s="9">
        <v>24</v>
      </c>
      <c r="H23" s="9">
        <v>21</v>
      </c>
      <c r="I23" s="9">
        <v>7</v>
      </c>
      <c r="J23" s="9"/>
      <c r="K23" s="9">
        <v>2</v>
      </c>
      <c r="L23" s="9"/>
    </row>
    <row r="24" spans="1:12" x14ac:dyDescent="0.2">
      <c r="A24" s="9">
        <v>1714</v>
      </c>
      <c r="B24" s="9">
        <v>8</v>
      </c>
      <c r="C24" s="9">
        <f t="shared" si="0"/>
        <v>51</v>
      </c>
      <c r="D24" s="9">
        <f t="shared" si="1"/>
        <v>45</v>
      </c>
      <c r="E24" s="9">
        <f t="shared" si="2"/>
        <v>6</v>
      </c>
      <c r="F24" s="9">
        <v>76</v>
      </c>
      <c r="G24" s="9">
        <v>45</v>
      </c>
      <c r="H24" s="9">
        <v>16</v>
      </c>
      <c r="I24" s="9">
        <v>5</v>
      </c>
      <c r="J24" s="9">
        <v>1</v>
      </c>
      <c r="K24" s="9">
        <v>1</v>
      </c>
      <c r="L24" s="9"/>
    </row>
    <row r="25" spans="1:12" x14ac:dyDescent="0.2">
      <c r="A25" s="9">
        <v>1715</v>
      </c>
      <c r="B25" s="9">
        <v>10</v>
      </c>
      <c r="C25" s="9">
        <f t="shared" si="0"/>
        <v>45</v>
      </c>
      <c r="D25" s="9">
        <f t="shared" si="1"/>
        <v>38</v>
      </c>
      <c r="E25" s="9">
        <f t="shared" si="2"/>
        <v>7</v>
      </c>
      <c r="F25" s="9">
        <v>64</v>
      </c>
      <c r="G25" s="9">
        <v>38</v>
      </c>
      <c r="H25" s="9">
        <v>23</v>
      </c>
      <c r="I25" s="9">
        <v>7</v>
      </c>
      <c r="J25" s="9"/>
      <c r="K25" s="9"/>
      <c r="L25" s="9"/>
    </row>
    <row r="26" spans="1:12" x14ac:dyDescent="0.2">
      <c r="A26" s="9">
        <v>1716</v>
      </c>
      <c r="B26" s="9">
        <v>9</v>
      </c>
      <c r="C26" s="9">
        <f t="shared" si="0"/>
        <v>57</v>
      </c>
      <c r="D26" s="9">
        <f t="shared" si="1"/>
        <v>53</v>
      </c>
      <c r="E26" s="9">
        <f t="shared" si="2"/>
        <v>4</v>
      </c>
      <c r="F26" s="9">
        <v>89</v>
      </c>
      <c r="G26" s="9">
        <v>53</v>
      </c>
      <c r="H26" s="9">
        <v>24</v>
      </c>
      <c r="I26" s="9">
        <v>4</v>
      </c>
      <c r="J26" s="9"/>
      <c r="K26" s="9"/>
      <c r="L26" s="9"/>
    </row>
    <row r="27" spans="1:12" x14ac:dyDescent="0.2">
      <c r="A27" s="9">
        <v>1717</v>
      </c>
      <c r="B27" s="9">
        <v>7</v>
      </c>
      <c r="C27" s="9">
        <f t="shared" si="0"/>
        <v>47</v>
      </c>
      <c r="D27" s="9">
        <f t="shared" si="1"/>
        <v>44</v>
      </c>
      <c r="E27" s="9">
        <f t="shared" si="2"/>
        <v>3</v>
      </c>
      <c r="F27" s="9">
        <v>96</v>
      </c>
      <c r="G27" s="9">
        <v>44</v>
      </c>
      <c r="H27" s="9">
        <v>18</v>
      </c>
      <c r="I27" s="9">
        <v>3</v>
      </c>
      <c r="J27" s="9"/>
      <c r="K27" s="9"/>
      <c r="L27" s="9"/>
    </row>
    <row r="28" spans="1:12" x14ac:dyDescent="0.2">
      <c r="A28" s="9">
        <v>1718</v>
      </c>
      <c r="B28" s="9">
        <v>5</v>
      </c>
      <c r="C28" s="9">
        <f t="shared" si="0"/>
        <v>23</v>
      </c>
      <c r="D28" s="9">
        <f t="shared" si="1"/>
        <v>19</v>
      </c>
      <c r="E28" s="9">
        <f t="shared" si="2"/>
        <v>4</v>
      </c>
      <c r="F28" s="9">
        <v>61</v>
      </c>
      <c r="G28" s="9">
        <v>19</v>
      </c>
      <c r="H28" s="9">
        <v>21</v>
      </c>
      <c r="I28" s="9">
        <v>4</v>
      </c>
      <c r="J28" s="9"/>
      <c r="K28" s="9"/>
      <c r="L28" s="9"/>
    </row>
    <row r="29" spans="1:12" x14ac:dyDescent="0.2">
      <c r="A29" s="9">
        <v>1719</v>
      </c>
      <c r="B29" s="9">
        <v>6</v>
      </c>
      <c r="C29" s="9">
        <f t="shared" si="0"/>
        <v>25</v>
      </c>
      <c r="D29" s="9">
        <f t="shared" si="1"/>
        <v>25</v>
      </c>
      <c r="E29" s="9">
        <f t="shared" si="2"/>
        <v>0</v>
      </c>
      <c r="F29" s="9">
        <v>52</v>
      </c>
      <c r="G29" s="9">
        <v>25</v>
      </c>
      <c r="H29" s="9">
        <v>18</v>
      </c>
      <c r="I29" s="9">
        <v>0</v>
      </c>
      <c r="J29" s="9"/>
      <c r="K29" s="9"/>
      <c r="L29" s="9"/>
    </row>
    <row r="30" spans="1:12" x14ac:dyDescent="0.2">
      <c r="A30" s="9">
        <v>1720</v>
      </c>
      <c r="B30" s="9">
        <v>6</v>
      </c>
      <c r="C30" s="9">
        <f t="shared" si="0"/>
        <v>36</v>
      </c>
      <c r="D30" s="9">
        <f t="shared" si="1"/>
        <v>33</v>
      </c>
      <c r="E30" s="9">
        <f t="shared" si="2"/>
        <v>3</v>
      </c>
      <c r="F30" s="9">
        <v>44</v>
      </c>
      <c r="G30" s="9">
        <v>33</v>
      </c>
      <c r="H30" s="9">
        <v>20</v>
      </c>
      <c r="I30" s="9">
        <v>3</v>
      </c>
      <c r="J30" s="9"/>
      <c r="K30" s="9"/>
      <c r="L30" s="9"/>
    </row>
    <row r="31" spans="1:12" x14ac:dyDescent="0.2">
      <c r="A31" s="9">
        <v>1721</v>
      </c>
      <c r="B31" s="9">
        <v>8</v>
      </c>
      <c r="C31" s="9">
        <f t="shared" si="0"/>
        <v>38</v>
      </c>
      <c r="D31" s="9">
        <f t="shared" si="1"/>
        <v>35</v>
      </c>
      <c r="E31" s="9">
        <f t="shared" si="2"/>
        <v>3</v>
      </c>
      <c r="F31" s="9">
        <v>49</v>
      </c>
      <c r="G31" s="9">
        <v>35</v>
      </c>
      <c r="H31" s="9">
        <v>22</v>
      </c>
      <c r="I31" s="9">
        <v>2</v>
      </c>
      <c r="J31" s="9">
        <v>1</v>
      </c>
      <c r="K31" s="9"/>
      <c r="L31" s="9"/>
    </row>
    <row r="32" spans="1:12" x14ac:dyDescent="0.2">
      <c r="A32" s="9">
        <v>1722</v>
      </c>
      <c r="B32" s="9">
        <v>8</v>
      </c>
      <c r="C32" s="9">
        <f t="shared" si="0"/>
        <v>41</v>
      </c>
      <c r="D32" s="9">
        <f t="shared" si="1"/>
        <v>41</v>
      </c>
      <c r="E32" s="9">
        <f t="shared" si="2"/>
        <v>0</v>
      </c>
      <c r="F32" s="9">
        <v>62</v>
      </c>
      <c r="G32" s="9">
        <v>41</v>
      </c>
      <c r="H32" s="9">
        <v>8</v>
      </c>
      <c r="I32" s="9">
        <v>0</v>
      </c>
      <c r="J32" s="9"/>
      <c r="K32" s="9"/>
      <c r="L32" s="9"/>
    </row>
    <row r="33" spans="1:12" x14ac:dyDescent="0.2">
      <c r="A33" s="9">
        <v>1723</v>
      </c>
      <c r="B33" s="9">
        <v>9</v>
      </c>
      <c r="C33" s="9">
        <f t="shared" si="0"/>
        <v>19</v>
      </c>
      <c r="D33" s="9">
        <f t="shared" si="1"/>
        <v>19</v>
      </c>
      <c r="E33" s="9">
        <f t="shared" si="2"/>
        <v>0</v>
      </c>
      <c r="F33" s="9">
        <v>31</v>
      </c>
      <c r="G33" s="9">
        <v>19</v>
      </c>
      <c r="H33" s="9">
        <v>4</v>
      </c>
      <c r="I33" s="9">
        <v>0</v>
      </c>
      <c r="J33" s="9"/>
      <c r="K33" s="9"/>
      <c r="L33" s="9"/>
    </row>
    <row r="34" spans="1:12" x14ac:dyDescent="0.2">
      <c r="A34" s="9">
        <v>1724</v>
      </c>
      <c r="B34" s="9">
        <v>7</v>
      </c>
      <c r="C34" s="9">
        <f t="shared" si="0"/>
        <v>20</v>
      </c>
      <c r="D34" s="9">
        <f t="shared" si="1"/>
        <v>20</v>
      </c>
      <c r="E34" s="9">
        <f t="shared" si="2"/>
        <v>0</v>
      </c>
      <c r="F34" s="9">
        <v>39</v>
      </c>
      <c r="G34" s="9">
        <v>20</v>
      </c>
      <c r="H34" s="9">
        <v>6</v>
      </c>
      <c r="I34" s="9">
        <v>0</v>
      </c>
      <c r="J34" s="9"/>
      <c r="K34" s="9"/>
      <c r="L34" s="9"/>
    </row>
    <row r="35" spans="1:12" x14ac:dyDescent="0.2">
      <c r="A35" s="9">
        <v>1725</v>
      </c>
      <c r="B35" s="9">
        <v>6</v>
      </c>
      <c r="C35" s="9">
        <f t="shared" si="0"/>
        <v>32</v>
      </c>
      <c r="D35" s="9">
        <f t="shared" si="1"/>
        <v>30</v>
      </c>
      <c r="E35" s="9">
        <f t="shared" si="2"/>
        <v>2</v>
      </c>
      <c r="F35" s="9">
        <v>46</v>
      </c>
      <c r="G35" s="9">
        <v>30</v>
      </c>
      <c r="H35" s="9">
        <v>10</v>
      </c>
      <c r="I35" s="9">
        <v>2</v>
      </c>
      <c r="J35" s="9"/>
      <c r="K35" s="9"/>
      <c r="L35" s="9"/>
    </row>
    <row r="36" spans="1:12" x14ac:dyDescent="0.2">
      <c r="A36" s="9">
        <v>1726</v>
      </c>
      <c r="B36" s="9">
        <v>7</v>
      </c>
      <c r="C36" s="9">
        <f t="shared" si="0"/>
        <v>32</v>
      </c>
      <c r="D36" s="9">
        <f t="shared" si="1"/>
        <v>26</v>
      </c>
      <c r="E36" s="9">
        <f t="shared" si="2"/>
        <v>6</v>
      </c>
      <c r="F36" s="9">
        <v>54</v>
      </c>
      <c r="G36" s="9">
        <v>26</v>
      </c>
      <c r="H36" s="9">
        <v>12</v>
      </c>
      <c r="I36" s="9">
        <v>5</v>
      </c>
      <c r="J36" s="9">
        <v>1</v>
      </c>
      <c r="K36" s="9"/>
      <c r="L36" s="9"/>
    </row>
    <row r="37" spans="1:12" x14ac:dyDescent="0.2">
      <c r="A37" s="9">
        <v>1727</v>
      </c>
      <c r="B37" s="9">
        <v>5</v>
      </c>
      <c r="C37" s="9">
        <f t="shared" si="0"/>
        <v>16</v>
      </c>
      <c r="D37" s="9">
        <f t="shared" si="1"/>
        <v>15</v>
      </c>
      <c r="E37" s="9">
        <f t="shared" si="2"/>
        <v>1</v>
      </c>
      <c r="F37" s="9">
        <v>30</v>
      </c>
      <c r="G37" s="9">
        <v>15</v>
      </c>
      <c r="H37" s="9">
        <v>10</v>
      </c>
      <c r="I37" s="9">
        <v>1</v>
      </c>
      <c r="J37" s="9"/>
      <c r="K37" s="9"/>
      <c r="L37" s="9"/>
    </row>
    <row r="38" spans="1:12" x14ac:dyDescent="0.2">
      <c r="A38" s="9">
        <v>1728</v>
      </c>
      <c r="B38" s="9">
        <v>7</v>
      </c>
      <c r="C38" s="9">
        <f t="shared" si="0"/>
        <v>53</v>
      </c>
      <c r="D38" s="9">
        <f t="shared" si="1"/>
        <v>44</v>
      </c>
      <c r="E38" s="9">
        <f t="shared" si="2"/>
        <v>9</v>
      </c>
      <c r="F38" s="9">
        <v>63</v>
      </c>
      <c r="G38" s="9">
        <v>44</v>
      </c>
      <c r="H38" s="9">
        <v>15</v>
      </c>
      <c r="I38" s="9">
        <v>9</v>
      </c>
      <c r="J38" s="9"/>
      <c r="K38" s="9"/>
      <c r="L38" s="9"/>
    </row>
    <row r="39" spans="1:12" x14ac:dyDescent="0.2">
      <c r="A39" s="9">
        <v>1729</v>
      </c>
      <c r="B39" s="9">
        <v>8</v>
      </c>
      <c r="C39" s="9">
        <f t="shared" si="0"/>
        <v>32</v>
      </c>
      <c r="D39" s="9">
        <f t="shared" si="1"/>
        <v>30</v>
      </c>
      <c r="E39" s="9">
        <f t="shared" si="2"/>
        <v>2</v>
      </c>
      <c r="F39" s="9">
        <v>47</v>
      </c>
      <c r="G39" s="9">
        <v>30</v>
      </c>
      <c r="H39" s="9">
        <v>10</v>
      </c>
      <c r="I39" s="9">
        <v>2</v>
      </c>
      <c r="J39" s="9"/>
      <c r="K39" s="9"/>
      <c r="L39" s="9"/>
    </row>
    <row r="40" spans="1:12" x14ac:dyDescent="0.2">
      <c r="A40" s="9">
        <v>1730</v>
      </c>
      <c r="B40" s="9">
        <v>7</v>
      </c>
      <c r="C40" s="9">
        <f t="shared" si="0"/>
        <v>37</v>
      </c>
      <c r="D40" s="9">
        <f t="shared" si="1"/>
        <v>37</v>
      </c>
      <c r="E40" s="9">
        <f t="shared" si="2"/>
        <v>0</v>
      </c>
      <c r="F40" s="9">
        <v>59</v>
      </c>
      <c r="G40" s="9">
        <v>37</v>
      </c>
      <c r="H40" s="9">
        <v>5</v>
      </c>
      <c r="I40" s="9">
        <v>0</v>
      </c>
      <c r="J40" s="9"/>
      <c r="K40" s="9"/>
      <c r="L40" s="9"/>
    </row>
    <row r="41" spans="1:12" x14ac:dyDescent="0.2">
      <c r="A41" s="9">
        <v>1731</v>
      </c>
      <c r="B41" s="9">
        <v>6</v>
      </c>
      <c r="C41" s="9">
        <f t="shared" si="0"/>
        <v>35</v>
      </c>
      <c r="D41" s="9">
        <f t="shared" si="1"/>
        <v>35</v>
      </c>
      <c r="E41" s="9">
        <f t="shared" si="2"/>
        <v>0</v>
      </c>
      <c r="F41" s="9">
        <v>43</v>
      </c>
      <c r="G41" s="9">
        <v>35</v>
      </c>
      <c r="H41" s="9">
        <v>2</v>
      </c>
      <c r="I41" s="9">
        <v>0</v>
      </c>
      <c r="J41" s="9"/>
      <c r="K41" s="9"/>
      <c r="L41" s="9"/>
    </row>
    <row r="42" spans="1:12" x14ac:dyDescent="0.2">
      <c r="A42" s="9">
        <v>1732</v>
      </c>
      <c r="B42" s="9">
        <v>8</v>
      </c>
      <c r="C42" s="9">
        <f t="shared" si="0"/>
        <v>35</v>
      </c>
      <c r="D42" s="9">
        <f t="shared" si="1"/>
        <v>35</v>
      </c>
      <c r="E42" s="9">
        <f t="shared" si="2"/>
        <v>0</v>
      </c>
      <c r="F42" s="9">
        <v>59</v>
      </c>
      <c r="G42" s="9">
        <v>35</v>
      </c>
      <c r="H42" s="9">
        <v>5</v>
      </c>
      <c r="I42" s="9">
        <v>0</v>
      </c>
      <c r="J42" s="9"/>
      <c r="K42" s="9"/>
      <c r="L42" s="9"/>
    </row>
    <row r="43" spans="1:12" x14ac:dyDescent="0.2">
      <c r="A43" s="9">
        <v>1733</v>
      </c>
      <c r="B43" s="9">
        <v>6</v>
      </c>
      <c r="C43" s="9">
        <f t="shared" si="0"/>
        <v>47</v>
      </c>
      <c r="D43" s="9">
        <f t="shared" si="1"/>
        <v>46</v>
      </c>
      <c r="E43" s="9">
        <f t="shared" si="2"/>
        <v>1</v>
      </c>
      <c r="F43" s="9">
        <v>52</v>
      </c>
      <c r="G43" s="9">
        <v>46</v>
      </c>
      <c r="H43" s="9">
        <v>9</v>
      </c>
      <c r="I43" s="9">
        <v>1</v>
      </c>
      <c r="J43" s="9"/>
      <c r="K43" s="9"/>
      <c r="L43" s="9"/>
    </row>
    <row r="44" spans="1:12" x14ac:dyDescent="0.2">
      <c r="A44" s="9">
        <v>1734</v>
      </c>
      <c r="B44" s="9">
        <v>5</v>
      </c>
      <c r="C44" s="9">
        <f t="shared" si="0"/>
        <v>26</v>
      </c>
      <c r="D44" s="9">
        <f t="shared" si="1"/>
        <v>22</v>
      </c>
      <c r="E44" s="9">
        <f t="shared" si="2"/>
        <v>4</v>
      </c>
      <c r="F44" s="9">
        <v>43</v>
      </c>
      <c r="G44" s="9">
        <v>22</v>
      </c>
      <c r="H44" s="9">
        <v>10</v>
      </c>
      <c r="I44" s="9">
        <v>1</v>
      </c>
      <c r="J44" s="9">
        <v>3</v>
      </c>
      <c r="K44" s="9"/>
      <c r="L44" s="9"/>
    </row>
    <row r="45" spans="1:12" x14ac:dyDescent="0.2">
      <c r="A45" s="9">
        <v>1735</v>
      </c>
      <c r="B45" s="9">
        <v>5</v>
      </c>
      <c r="C45" s="9">
        <f t="shared" si="0"/>
        <v>35</v>
      </c>
      <c r="D45" s="9">
        <f t="shared" si="1"/>
        <v>31</v>
      </c>
      <c r="E45" s="9">
        <f t="shared" si="2"/>
        <v>4</v>
      </c>
      <c r="F45" s="9">
        <v>59</v>
      </c>
      <c r="G45" s="9">
        <v>31</v>
      </c>
      <c r="H45" s="9">
        <v>9</v>
      </c>
      <c r="I45" s="9">
        <v>4</v>
      </c>
      <c r="J45" s="9"/>
      <c r="K45" s="9"/>
      <c r="L45" s="9"/>
    </row>
    <row r="46" spans="1:12" x14ac:dyDescent="0.2">
      <c r="A46" s="9">
        <v>1736</v>
      </c>
      <c r="B46" s="9">
        <v>6</v>
      </c>
      <c r="C46" s="9">
        <f t="shared" si="0"/>
        <v>19</v>
      </c>
      <c r="D46" s="9">
        <f t="shared" si="1"/>
        <v>19</v>
      </c>
      <c r="E46" s="9">
        <f t="shared" si="2"/>
        <v>0</v>
      </c>
      <c r="F46" s="9">
        <v>32</v>
      </c>
      <c r="G46" s="9">
        <v>19</v>
      </c>
      <c r="H46" s="9">
        <v>5</v>
      </c>
      <c r="I46" s="9">
        <v>0</v>
      </c>
      <c r="J46" s="9"/>
      <c r="K46" s="9"/>
      <c r="L46" s="9"/>
    </row>
    <row r="47" spans="1:12" x14ac:dyDescent="0.2">
      <c r="A47" s="9">
        <v>1737</v>
      </c>
      <c r="B47" s="9">
        <v>3</v>
      </c>
      <c r="C47" s="9">
        <f t="shared" si="0"/>
        <v>25</v>
      </c>
      <c r="D47" s="9">
        <f t="shared" si="1"/>
        <v>23</v>
      </c>
      <c r="E47" s="9">
        <f t="shared" si="2"/>
        <v>2</v>
      </c>
      <c r="F47" s="9">
        <v>46</v>
      </c>
      <c r="G47" s="9">
        <v>23</v>
      </c>
      <c r="H47" s="9">
        <v>10</v>
      </c>
      <c r="I47" s="9">
        <v>1</v>
      </c>
      <c r="J47" s="9">
        <v>1</v>
      </c>
      <c r="K47" s="9"/>
      <c r="L47" s="9"/>
    </row>
    <row r="48" spans="1:12" x14ac:dyDescent="0.2">
      <c r="A48" s="9">
        <v>1738</v>
      </c>
      <c r="B48" s="9">
        <v>6</v>
      </c>
      <c r="C48" s="9">
        <f t="shared" si="0"/>
        <v>48</v>
      </c>
      <c r="D48" s="9">
        <f t="shared" si="1"/>
        <v>43</v>
      </c>
      <c r="E48" s="9">
        <f t="shared" si="2"/>
        <v>5</v>
      </c>
      <c r="F48" s="9">
        <v>54</v>
      </c>
      <c r="G48" s="9">
        <v>43</v>
      </c>
      <c r="H48" s="9">
        <v>4</v>
      </c>
      <c r="I48" s="9">
        <v>5</v>
      </c>
      <c r="J48" s="9"/>
      <c r="K48" s="9"/>
      <c r="L48" s="9"/>
    </row>
    <row r="49" spans="1:12" x14ac:dyDescent="0.2">
      <c r="A49" s="9">
        <v>1739</v>
      </c>
      <c r="B49" s="9">
        <v>5</v>
      </c>
      <c r="C49" s="9">
        <f t="shared" si="0"/>
        <v>30</v>
      </c>
      <c r="D49" s="9">
        <f t="shared" si="1"/>
        <v>28</v>
      </c>
      <c r="E49" s="9">
        <f t="shared" si="2"/>
        <v>2</v>
      </c>
      <c r="F49" s="9">
        <v>42</v>
      </c>
      <c r="G49" s="9">
        <v>28</v>
      </c>
      <c r="H49" s="9">
        <v>6</v>
      </c>
      <c r="I49" s="9">
        <v>1</v>
      </c>
      <c r="J49" s="9">
        <v>1</v>
      </c>
      <c r="K49" s="9"/>
      <c r="L49" s="9"/>
    </row>
    <row r="50" spans="1:12" x14ac:dyDescent="0.2">
      <c r="A50" s="9">
        <v>1740</v>
      </c>
      <c r="B50" s="9">
        <v>4</v>
      </c>
      <c r="C50" s="9">
        <f t="shared" si="0"/>
        <v>17</v>
      </c>
      <c r="D50" s="9">
        <f t="shared" si="1"/>
        <v>15</v>
      </c>
      <c r="E50" s="9">
        <f t="shared" si="2"/>
        <v>2</v>
      </c>
      <c r="F50" s="9">
        <v>31</v>
      </c>
      <c r="G50" s="9">
        <v>15</v>
      </c>
      <c r="H50" s="9">
        <v>12</v>
      </c>
      <c r="I50" s="9">
        <v>2</v>
      </c>
      <c r="J50" s="9"/>
      <c r="K50" s="9"/>
      <c r="L50" s="9"/>
    </row>
    <row r="51" spans="1:12" x14ac:dyDescent="0.2">
      <c r="A51" s="9">
        <v>1741</v>
      </c>
      <c r="B51" s="9">
        <v>6</v>
      </c>
      <c r="C51" s="9">
        <f t="shared" si="0"/>
        <v>33</v>
      </c>
      <c r="D51" s="9">
        <f t="shared" si="1"/>
        <v>27</v>
      </c>
      <c r="E51" s="9">
        <f t="shared" si="2"/>
        <v>6</v>
      </c>
      <c r="F51" s="9">
        <v>49</v>
      </c>
      <c r="G51" s="9">
        <v>27</v>
      </c>
      <c r="H51" s="9">
        <v>19</v>
      </c>
      <c r="I51" s="9">
        <v>6</v>
      </c>
      <c r="J51" s="9"/>
      <c r="K51" s="9"/>
      <c r="L51" s="9"/>
    </row>
    <row r="52" spans="1:12" x14ac:dyDescent="0.2">
      <c r="A52" s="9">
        <v>1742</v>
      </c>
      <c r="B52" s="9">
        <v>5</v>
      </c>
      <c r="C52" s="9">
        <f t="shared" si="0"/>
        <v>35</v>
      </c>
      <c r="D52" s="9">
        <f t="shared" si="1"/>
        <v>33</v>
      </c>
      <c r="E52" s="9">
        <f t="shared" si="2"/>
        <v>2</v>
      </c>
      <c r="F52" s="9">
        <v>41</v>
      </c>
      <c r="G52" s="9">
        <v>33</v>
      </c>
      <c r="H52" s="9">
        <v>5</v>
      </c>
      <c r="I52" s="9">
        <v>2</v>
      </c>
      <c r="J52" s="9"/>
      <c r="K52" s="9"/>
      <c r="L52" s="9"/>
    </row>
    <row r="53" spans="1:12" x14ac:dyDescent="0.2">
      <c r="A53" s="9">
        <v>1743</v>
      </c>
      <c r="B53" s="9">
        <v>3</v>
      </c>
      <c r="C53" s="9">
        <f t="shared" si="0"/>
        <v>18</v>
      </c>
      <c r="D53" s="9">
        <f t="shared" si="1"/>
        <v>15</v>
      </c>
      <c r="E53" s="9">
        <f t="shared" si="2"/>
        <v>3</v>
      </c>
      <c r="F53" s="9">
        <v>37</v>
      </c>
      <c r="G53" s="9">
        <v>15</v>
      </c>
      <c r="H53" s="9">
        <v>8</v>
      </c>
      <c r="I53" s="9">
        <v>3</v>
      </c>
      <c r="J53" s="9"/>
      <c r="K53" s="9"/>
      <c r="L53" s="9"/>
    </row>
    <row r="54" spans="1:12" x14ac:dyDescent="0.2">
      <c r="A54" s="9">
        <v>1744</v>
      </c>
      <c r="B54" s="9">
        <v>5</v>
      </c>
      <c r="C54" s="9">
        <f t="shared" si="0"/>
        <v>42</v>
      </c>
      <c r="D54" s="9">
        <f t="shared" si="1"/>
        <v>37</v>
      </c>
      <c r="E54" s="9">
        <f t="shared" si="2"/>
        <v>5</v>
      </c>
      <c r="F54" s="9">
        <v>42</v>
      </c>
      <c r="G54" s="9">
        <v>37</v>
      </c>
      <c r="H54" s="9">
        <v>8</v>
      </c>
      <c r="I54" s="9">
        <v>5</v>
      </c>
      <c r="J54" s="9"/>
      <c r="K54" s="9"/>
      <c r="L54" s="9"/>
    </row>
    <row r="55" spans="1:12" x14ac:dyDescent="0.2">
      <c r="A55" s="9">
        <v>1745</v>
      </c>
      <c r="B55" s="9">
        <v>4</v>
      </c>
      <c r="C55" s="9">
        <f t="shared" si="0"/>
        <v>18</v>
      </c>
      <c r="D55" s="9">
        <f t="shared" si="1"/>
        <v>13</v>
      </c>
      <c r="E55" s="9">
        <f t="shared" si="2"/>
        <v>5</v>
      </c>
      <c r="F55" s="9">
        <v>23</v>
      </c>
      <c r="G55" s="9">
        <v>13</v>
      </c>
      <c r="H55" s="9">
        <v>10</v>
      </c>
      <c r="I55" s="9">
        <v>5</v>
      </c>
      <c r="J55" s="9"/>
      <c r="K55" s="9"/>
      <c r="L55" s="9"/>
    </row>
    <row r="56" spans="1:12" x14ac:dyDescent="0.2">
      <c r="A56" s="9">
        <v>1746</v>
      </c>
      <c r="B56" s="9">
        <v>4</v>
      </c>
      <c r="C56" s="9">
        <f t="shared" si="0"/>
        <v>18</v>
      </c>
      <c r="D56" s="9">
        <f t="shared" si="1"/>
        <v>16</v>
      </c>
      <c r="E56" s="9">
        <f t="shared" si="2"/>
        <v>2</v>
      </c>
      <c r="F56" s="9">
        <v>31</v>
      </c>
      <c r="G56" s="9">
        <v>16</v>
      </c>
      <c r="H56" s="9">
        <v>2</v>
      </c>
      <c r="I56" s="9">
        <v>2</v>
      </c>
      <c r="J56" s="9"/>
      <c r="K56" s="9"/>
      <c r="L56" s="9"/>
    </row>
    <row r="57" spans="1:12" x14ac:dyDescent="0.2">
      <c r="A57" s="9">
        <v>1747</v>
      </c>
      <c r="B57" s="9">
        <v>5</v>
      </c>
      <c r="C57" s="9">
        <f t="shared" si="0"/>
        <v>26</v>
      </c>
      <c r="D57" s="9">
        <f t="shared" si="1"/>
        <v>24</v>
      </c>
      <c r="E57" s="9">
        <f t="shared" si="2"/>
        <v>2</v>
      </c>
      <c r="F57" s="9">
        <v>23</v>
      </c>
      <c r="G57" s="9">
        <v>24</v>
      </c>
      <c r="H57" s="9">
        <v>10</v>
      </c>
      <c r="I57" s="9">
        <v>2</v>
      </c>
      <c r="J57" s="9"/>
      <c r="K57" s="9"/>
      <c r="L57" s="9"/>
    </row>
    <row r="58" spans="1:12" x14ac:dyDescent="0.2">
      <c r="A58" s="9">
        <v>1748</v>
      </c>
      <c r="B58" s="9">
        <v>4</v>
      </c>
      <c r="C58" s="9">
        <f t="shared" si="0"/>
        <v>21</v>
      </c>
      <c r="D58" s="9">
        <f t="shared" si="1"/>
        <v>20</v>
      </c>
      <c r="E58" s="9">
        <f t="shared" si="2"/>
        <v>1</v>
      </c>
      <c r="F58" s="9">
        <v>31</v>
      </c>
      <c r="G58" s="9">
        <v>20</v>
      </c>
      <c r="H58" s="9">
        <v>4</v>
      </c>
      <c r="I58" s="9">
        <v>1</v>
      </c>
      <c r="J58" s="9"/>
      <c r="K58" s="9"/>
      <c r="L58" s="9"/>
    </row>
    <row r="59" spans="1:12" x14ac:dyDescent="0.2">
      <c r="A59" s="9">
        <v>1749</v>
      </c>
      <c r="B59" s="9">
        <v>10</v>
      </c>
      <c r="C59" s="9">
        <f t="shared" si="0"/>
        <v>44</v>
      </c>
      <c r="D59" s="9">
        <f t="shared" si="1"/>
        <v>42</v>
      </c>
      <c r="E59" s="9">
        <f t="shared" si="2"/>
        <v>2</v>
      </c>
      <c r="F59" s="9">
        <v>63</v>
      </c>
      <c r="G59" s="9">
        <v>42</v>
      </c>
      <c r="H59" s="9">
        <v>4</v>
      </c>
      <c r="I59" s="9">
        <v>2</v>
      </c>
      <c r="J59" s="9"/>
      <c r="K59" s="9"/>
      <c r="L59" s="9"/>
    </row>
    <row r="60" spans="1:12" x14ac:dyDescent="0.2">
      <c r="A60" s="9">
        <v>1750</v>
      </c>
      <c r="B60" s="9">
        <v>7</v>
      </c>
      <c r="C60" s="9">
        <f t="shared" si="0"/>
        <v>74</v>
      </c>
      <c r="D60" s="9">
        <f t="shared" si="1"/>
        <v>70</v>
      </c>
      <c r="E60" s="9">
        <f t="shared" si="2"/>
        <v>4</v>
      </c>
      <c r="F60" s="9">
        <v>88</v>
      </c>
      <c r="G60" s="9">
        <v>70</v>
      </c>
      <c r="H60" s="9">
        <v>4</v>
      </c>
      <c r="I60" s="9">
        <v>4</v>
      </c>
      <c r="J60" s="9"/>
      <c r="K60" s="9"/>
      <c r="L60" s="9"/>
    </row>
    <row r="61" spans="1:12" x14ac:dyDescent="0.2">
      <c r="A61" s="9">
        <v>1751</v>
      </c>
      <c r="B61" s="9">
        <v>6</v>
      </c>
      <c r="C61" s="9">
        <f t="shared" si="0"/>
        <v>48</v>
      </c>
      <c r="D61" s="9">
        <f t="shared" si="1"/>
        <v>46</v>
      </c>
      <c r="E61" s="9">
        <f t="shared" si="2"/>
        <v>2</v>
      </c>
      <c r="F61" s="9">
        <v>69</v>
      </c>
      <c r="G61" s="9">
        <v>46</v>
      </c>
      <c r="H61" s="9">
        <v>4</v>
      </c>
      <c r="I61" s="9">
        <v>2</v>
      </c>
      <c r="J61" s="9"/>
      <c r="K61" s="9"/>
      <c r="L61" s="9"/>
    </row>
    <row r="62" spans="1:12" x14ac:dyDescent="0.2">
      <c r="A62" s="9">
        <v>1752</v>
      </c>
      <c r="B62" s="9">
        <v>9</v>
      </c>
      <c r="C62" s="9">
        <f t="shared" si="0"/>
        <v>46</v>
      </c>
      <c r="D62" s="9">
        <f t="shared" si="1"/>
        <v>43</v>
      </c>
      <c r="E62" s="9">
        <f t="shared" si="2"/>
        <v>3</v>
      </c>
      <c r="F62" s="9">
        <v>48</v>
      </c>
      <c r="G62" s="9">
        <v>43</v>
      </c>
      <c r="H62" s="9">
        <v>3</v>
      </c>
      <c r="I62" s="9">
        <v>3</v>
      </c>
      <c r="J62" s="9"/>
      <c r="K62" s="9"/>
      <c r="L62" s="9"/>
    </row>
    <row r="63" spans="1:12" x14ac:dyDescent="0.2">
      <c r="A63" s="9">
        <v>1753</v>
      </c>
      <c r="B63" s="9">
        <v>9</v>
      </c>
      <c r="C63" s="9">
        <f t="shared" si="0"/>
        <v>41</v>
      </c>
      <c r="D63" s="9">
        <f t="shared" si="1"/>
        <v>37</v>
      </c>
      <c r="E63" s="9">
        <f t="shared" si="2"/>
        <v>4</v>
      </c>
      <c r="F63" s="9">
        <v>51</v>
      </c>
      <c r="G63" s="9">
        <v>37</v>
      </c>
      <c r="H63" s="9">
        <v>9</v>
      </c>
      <c r="I63" s="9">
        <v>4</v>
      </c>
      <c r="J63" s="9"/>
      <c r="K63" s="9"/>
      <c r="L63" s="9"/>
    </row>
    <row r="64" spans="1:12" x14ac:dyDescent="0.2">
      <c r="A64" s="9">
        <v>1754</v>
      </c>
      <c r="B64" s="9">
        <v>5</v>
      </c>
      <c r="C64" s="9">
        <f t="shared" si="0"/>
        <v>33</v>
      </c>
      <c r="D64" s="9">
        <f t="shared" si="1"/>
        <v>30</v>
      </c>
      <c r="E64" s="9">
        <f t="shared" si="2"/>
        <v>3</v>
      </c>
      <c r="F64" s="9">
        <v>39</v>
      </c>
      <c r="G64" s="9">
        <v>30</v>
      </c>
      <c r="H64" s="9">
        <v>5</v>
      </c>
      <c r="I64" s="9">
        <v>3</v>
      </c>
      <c r="J64" s="9"/>
      <c r="K64" s="9"/>
      <c r="L64" s="9"/>
    </row>
    <row r="65" spans="1:12" x14ac:dyDescent="0.2">
      <c r="A65" s="9">
        <v>1755</v>
      </c>
      <c r="B65" s="9">
        <v>7</v>
      </c>
      <c r="C65" s="9">
        <f t="shared" si="0"/>
        <v>23</v>
      </c>
      <c r="D65" s="9">
        <f t="shared" si="1"/>
        <v>21</v>
      </c>
      <c r="E65" s="9">
        <f t="shared" si="2"/>
        <v>2</v>
      </c>
      <c r="F65" s="9">
        <v>38</v>
      </c>
      <c r="G65" s="9">
        <v>21</v>
      </c>
      <c r="H65" s="9">
        <v>3</v>
      </c>
      <c r="I65" s="9">
        <v>2</v>
      </c>
      <c r="J65" s="9"/>
      <c r="K65" s="9"/>
      <c r="L65" s="9"/>
    </row>
    <row r="66" spans="1:12" x14ac:dyDescent="0.2">
      <c r="A66" s="9">
        <v>1756</v>
      </c>
      <c r="B66" s="9">
        <v>6</v>
      </c>
      <c r="C66" s="9">
        <f t="shared" si="0"/>
        <v>15</v>
      </c>
      <c r="D66" s="9">
        <f t="shared" si="1"/>
        <v>15</v>
      </c>
      <c r="E66" s="9">
        <f t="shared" si="2"/>
        <v>0</v>
      </c>
      <c r="F66" s="9">
        <v>29</v>
      </c>
      <c r="G66" s="9">
        <v>15</v>
      </c>
      <c r="H66" s="9">
        <v>0</v>
      </c>
      <c r="I66" s="9">
        <v>0</v>
      </c>
      <c r="J66" s="9"/>
      <c r="K66" s="9"/>
      <c r="L66" s="9"/>
    </row>
    <row r="67" spans="1:12" x14ac:dyDescent="0.2">
      <c r="A67" s="9">
        <v>1757</v>
      </c>
      <c r="B67" s="9">
        <v>4</v>
      </c>
      <c r="C67" s="9">
        <f t="shared" si="0"/>
        <v>22</v>
      </c>
      <c r="D67" s="9">
        <f t="shared" si="1"/>
        <v>20</v>
      </c>
      <c r="E67" s="9">
        <f t="shared" si="2"/>
        <v>2</v>
      </c>
      <c r="F67" s="9">
        <v>33</v>
      </c>
      <c r="G67" s="9">
        <v>20</v>
      </c>
      <c r="H67" s="9">
        <v>3</v>
      </c>
      <c r="I67" s="9">
        <v>2</v>
      </c>
      <c r="J67" s="9"/>
      <c r="K67" s="9"/>
      <c r="L67" s="9"/>
    </row>
    <row r="68" spans="1:12" x14ac:dyDescent="0.2">
      <c r="A68" s="9">
        <v>1758</v>
      </c>
      <c r="B68" s="9">
        <v>5</v>
      </c>
      <c r="C68" s="9">
        <f t="shared" si="0"/>
        <v>20</v>
      </c>
      <c r="D68" s="9">
        <f t="shared" si="1"/>
        <v>18</v>
      </c>
      <c r="E68" s="9">
        <f t="shared" si="2"/>
        <v>2</v>
      </c>
      <c r="F68" s="9">
        <v>23</v>
      </c>
      <c r="G68" s="9">
        <v>18</v>
      </c>
      <c r="H68" s="9">
        <v>3</v>
      </c>
      <c r="I68" s="9">
        <v>2</v>
      </c>
      <c r="J68" s="9"/>
      <c r="K68" s="9"/>
      <c r="L68" s="9"/>
    </row>
    <row r="69" spans="1:12" x14ac:dyDescent="0.2">
      <c r="A69" s="9">
        <v>1759</v>
      </c>
      <c r="B69" s="9">
        <v>3</v>
      </c>
      <c r="C69" s="9">
        <f t="shared" si="0"/>
        <v>6</v>
      </c>
      <c r="D69" s="9">
        <f t="shared" si="1"/>
        <v>5</v>
      </c>
      <c r="E69" s="9">
        <f t="shared" si="2"/>
        <v>1</v>
      </c>
      <c r="F69" s="9">
        <v>15</v>
      </c>
      <c r="G69" s="9">
        <v>5</v>
      </c>
      <c r="H69" s="9">
        <v>1</v>
      </c>
      <c r="I69" s="9">
        <v>1</v>
      </c>
      <c r="J69" s="9"/>
      <c r="K69" s="9"/>
      <c r="L69" s="9"/>
    </row>
    <row r="70" spans="1:12" x14ac:dyDescent="0.2">
      <c r="A70" s="9">
        <v>1760</v>
      </c>
      <c r="B70" s="9">
        <v>5</v>
      </c>
      <c r="C70" s="9">
        <f t="shared" ref="C70:C92" si="3">D70+E70+L70</f>
        <v>10</v>
      </c>
      <c r="D70" s="9">
        <f t="shared" ref="D70:D92" si="4">G70</f>
        <v>9</v>
      </c>
      <c r="E70" s="9">
        <f t="shared" ref="E70:E92" si="5">I70+J70</f>
        <v>1</v>
      </c>
      <c r="F70" s="9">
        <v>10</v>
      </c>
      <c r="G70" s="9">
        <v>9</v>
      </c>
      <c r="H70" s="9">
        <v>2</v>
      </c>
      <c r="I70" s="9">
        <v>1</v>
      </c>
      <c r="J70" s="9"/>
      <c r="K70" s="9"/>
      <c r="L70" s="9"/>
    </row>
    <row r="71" spans="1:12" x14ac:dyDescent="0.2">
      <c r="A71" s="9">
        <v>1761</v>
      </c>
      <c r="B71" s="9">
        <v>9</v>
      </c>
      <c r="C71" s="9">
        <f t="shared" si="3"/>
        <v>17</v>
      </c>
      <c r="D71" s="9">
        <f t="shared" si="4"/>
        <v>16</v>
      </c>
      <c r="E71" s="9">
        <f t="shared" si="5"/>
        <v>1</v>
      </c>
      <c r="F71" s="9">
        <v>22</v>
      </c>
      <c r="G71" s="9">
        <v>16</v>
      </c>
      <c r="H71" s="9">
        <v>5</v>
      </c>
      <c r="I71" s="9">
        <v>1</v>
      </c>
      <c r="J71" s="9"/>
      <c r="K71" s="9"/>
      <c r="L71" s="9"/>
    </row>
    <row r="72" spans="1:12" x14ac:dyDescent="0.2">
      <c r="A72" s="9">
        <v>1762</v>
      </c>
      <c r="B72" s="9">
        <v>6</v>
      </c>
      <c r="C72" s="9">
        <f t="shared" si="3"/>
        <v>11</v>
      </c>
      <c r="D72" s="9">
        <f t="shared" si="4"/>
        <v>9</v>
      </c>
      <c r="E72" s="9">
        <f t="shared" si="5"/>
        <v>2</v>
      </c>
      <c r="F72" s="9">
        <v>18</v>
      </c>
      <c r="G72" s="9">
        <v>9</v>
      </c>
      <c r="H72" s="9">
        <v>4</v>
      </c>
      <c r="I72" s="9">
        <v>2</v>
      </c>
      <c r="J72" s="9"/>
      <c r="K72" s="9"/>
      <c r="L72" s="9"/>
    </row>
    <row r="73" spans="1:12" x14ac:dyDescent="0.2">
      <c r="A73" s="9">
        <v>1763</v>
      </c>
      <c r="B73" s="9">
        <v>11</v>
      </c>
      <c r="C73" s="9">
        <f t="shared" si="3"/>
        <v>37</v>
      </c>
      <c r="D73" s="9">
        <f t="shared" si="4"/>
        <v>34</v>
      </c>
      <c r="E73" s="9">
        <f t="shared" si="5"/>
        <v>3</v>
      </c>
      <c r="F73" s="9">
        <v>58</v>
      </c>
      <c r="G73" s="9">
        <v>34</v>
      </c>
      <c r="H73" s="9">
        <v>6</v>
      </c>
      <c r="I73" s="9">
        <v>3</v>
      </c>
      <c r="J73" s="9"/>
      <c r="K73" s="9"/>
      <c r="L73" s="9"/>
    </row>
    <row r="74" spans="1:12" x14ac:dyDescent="0.2">
      <c r="A74" s="9">
        <v>1764</v>
      </c>
      <c r="B74" s="9">
        <v>10</v>
      </c>
      <c r="C74" s="9">
        <f t="shared" si="3"/>
        <v>29</v>
      </c>
      <c r="D74" s="9">
        <f t="shared" si="4"/>
        <v>28</v>
      </c>
      <c r="E74" s="9">
        <f t="shared" si="5"/>
        <v>1</v>
      </c>
      <c r="F74" s="9">
        <v>49</v>
      </c>
      <c r="G74" s="9">
        <v>28</v>
      </c>
      <c r="H74" s="9">
        <v>7</v>
      </c>
      <c r="I74" s="9">
        <v>1</v>
      </c>
      <c r="J74" s="9"/>
      <c r="K74" s="9"/>
      <c r="L74" s="9"/>
    </row>
    <row r="75" spans="1:12" x14ac:dyDescent="0.2">
      <c r="A75" s="9">
        <v>1765</v>
      </c>
      <c r="B75" s="9">
        <v>7</v>
      </c>
      <c r="C75" s="9">
        <f t="shared" si="3"/>
        <v>25</v>
      </c>
      <c r="D75" s="9">
        <f t="shared" si="4"/>
        <v>24</v>
      </c>
      <c r="E75" s="9">
        <f t="shared" si="5"/>
        <v>1</v>
      </c>
      <c r="F75" s="9">
        <v>35</v>
      </c>
      <c r="G75" s="9">
        <v>24</v>
      </c>
      <c r="H75" s="9">
        <v>7</v>
      </c>
      <c r="I75" s="9">
        <v>1</v>
      </c>
      <c r="J75" s="9"/>
      <c r="K75" s="9"/>
      <c r="L75" s="9"/>
    </row>
    <row r="76" spans="1:12" x14ac:dyDescent="0.2">
      <c r="A76" s="9">
        <v>1766</v>
      </c>
      <c r="B76" s="9">
        <v>6</v>
      </c>
      <c r="C76" s="9">
        <f t="shared" si="3"/>
        <v>20</v>
      </c>
      <c r="D76" s="9">
        <f t="shared" si="4"/>
        <v>18</v>
      </c>
      <c r="E76" s="9">
        <f t="shared" si="5"/>
        <v>2</v>
      </c>
      <c r="F76" s="9">
        <v>31</v>
      </c>
      <c r="G76" s="9">
        <v>18</v>
      </c>
      <c r="H76" s="9">
        <v>4</v>
      </c>
      <c r="I76" s="9">
        <v>2</v>
      </c>
      <c r="J76" s="9"/>
      <c r="K76" s="9"/>
      <c r="L76" s="9"/>
    </row>
    <row r="77" spans="1:12" x14ac:dyDescent="0.2">
      <c r="A77" s="9">
        <v>1767</v>
      </c>
      <c r="B77" s="9">
        <v>7</v>
      </c>
      <c r="C77" s="9">
        <f t="shared" si="3"/>
        <v>21</v>
      </c>
      <c r="D77" s="9">
        <f t="shared" si="4"/>
        <v>20</v>
      </c>
      <c r="E77" s="9">
        <f t="shared" si="5"/>
        <v>1</v>
      </c>
      <c r="F77" s="9">
        <v>44</v>
      </c>
      <c r="G77" s="9">
        <v>20</v>
      </c>
      <c r="H77" s="9">
        <v>3</v>
      </c>
      <c r="I77" s="9">
        <v>1</v>
      </c>
      <c r="J77" s="9"/>
      <c r="K77" s="9"/>
      <c r="L77" s="9"/>
    </row>
    <row r="78" spans="1:12" x14ac:dyDescent="0.2">
      <c r="A78" s="9">
        <v>1768</v>
      </c>
      <c r="B78" s="9">
        <v>10</v>
      </c>
      <c r="C78" s="9">
        <f t="shared" si="3"/>
        <v>21</v>
      </c>
      <c r="D78" s="9">
        <f t="shared" si="4"/>
        <v>18</v>
      </c>
      <c r="E78" s="9">
        <f t="shared" si="5"/>
        <v>3</v>
      </c>
      <c r="F78" s="9">
        <v>51</v>
      </c>
      <c r="G78" s="9">
        <v>18</v>
      </c>
      <c r="H78" s="9">
        <v>7</v>
      </c>
      <c r="I78" s="9">
        <v>3</v>
      </c>
      <c r="J78" s="9"/>
      <c r="K78" s="9"/>
      <c r="L78" s="9"/>
    </row>
    <row r="79" spans="1:12" x14ac:dyDescent="0.2">
      <c r="A79" s="9">
        <v>1769</v>
      </c>
      <c r="B79" s="9">
        <v>10</v>
      </c>
      <c r="C79" s="9">
        <f t="shared" si="3"/>
        <v>25</v>
      </c>
      <c r="D79" s="9">
        <f t="shared" si="4"/>
        <v>25</v>
      </c>
      <c r="E79" s="9">
        <f t="shared" si="5"/>
        <v>0</v>
      </c>
      <c r="F79" s="9">
        <v>63</v>
      </c>
      <c r="G79" s="9">
        <v>25</v>
      </c>
      <c r="H79" s="9">
        <v>7</v>
      </c>
      <c r="I79" s="9">
        <v>0</v>
      </c>
      <c r="J79" s="9"/>
      <c r="K79" s="9"/>
      <c r="L79" s="9"/>
    </row>
    <row r="80" spans="1:12" x14ac:dyDescent="0.2">
      <c r="A80" s="9">
        <v>1770</v>
      </c>
      <c r="B80" s="9">
        <v>9</v>
      </c>
      <c r="C80" s="9">
        <f t="shared" si="3"/>
        <v>45</v>
      </c>
      <c r="D80" s="9">
        <f t="shared" si="4"/>
        <v>44</v>
      </c>
      <c r="E80" s="9">
        <f t="shared" si="5"/>
        <v>1</v>
      </c>
      <c r="F80" s="9">
        <v>83</v>
      </c>
      <c r="G80" s="9">
        <v>44</v>
      </c>
      <c r="H80" s="9">
        <v>7</v>
      </c>
      <c r="I80" s="9">
        <v>1</v>
      </c>
      <c r="J80" s="9"/>
      <c r="K80" s="9"/>
      <c r="L80" s="9"/>
    </row>
    <row r="81" spans="1:12" x14ac:dyDescent="0.2">
      <c r="A81" s="9">
        <v>1771</v>
      </c>
      <c r="B81" s="9">
        <v>10</v>
      </c>
      <c r="C81" s="9">
        <f t="shared" si="3"/>
        <v>36</v>
      </c>
      <c r="D81" s="9">
        <f t="shared" si="4"/>
        <v>34</v>
      </c>
      <c r="E81" s="9">
        <f t="shared" si="5"/>
        <v>2</v>
      </c>
      <c r="F81" s="9">
        <v>62</v>
      </c>
      <c r="G81" s="9">
        <v>34</v>
      </c>
      <c r="H81" s="9">
        <v>6</v>
      </c>
      <c r="I81" s="9">
        <v>2</v>
      </c>
      <c r="J81" s="9"/>
      <c r="K81" s="9"/>
      <c r="L81" s="9"/>
    </row>
    <row r="82" spans="1:12" x14ac:dyDescent="0.2">
      <c r="A82" s="9">
        <v>1772</v>
      </c>
      <c r="B82" s="9">
        <v>8</v>
      </c>
      <c r="C82" s="9">
        <f t="shared" si="3"/>
        <v>32</v>
      </c>
      <c r="D82" s="9">
        <f t="shared" si="4"/>
        <v>32</v>
      </c>
      <c r="E82" s="9">
        <f t="shared" si="5"/>
        <v>0</v>
      </c>
      <c r="F82" s="9">
        <v>88</v>
      </c>
      <c r="G82" s="9">
        <v>32</v>
      </c>
      <c r="H82" s="9">
        <v>4</v>
      </c>
      <c r="I82" s="9">
        <v>0</v>
      </c>
      <c r="J82" s="9"/>
      <c r="K82" s="9"/>
      <c r="L82" s="9"/>
    </row>
    <row r="83" spans="1:12" x14ac:dyDescent="0.2">
      <c r="A83" s="9">
        <v>1773</v>
      </c>
      <c r="B83" s="9">
        <v>10</v>
      </c>
      <c r="C83" s="9">
        <f t="shared" si="3"/>
        <v>37</v>
      </c>
      <c r="D83" s="9">
        <f t="shared" si="4"/>
        <v>36</v>
      </c>
      <c r="E83" s="9">
        <f t="shared" si="5"/>
        <v>1</v>
      </c>
      <c r="F83" s="9">
        <v>87</v>
      </c>
      <c r="G83" s="9">
        <v>36</v>
      </c>
      <c r="H83" s="9">
        <v>4</v>
      </c>
      <c r="I83" s="9">
        <v>0</v>
      </c>
      <c r="J83" s="9">
        <v>1</v>
      </c>
      <c r="K83" s="9"/>
      <c r="L83" s="9"/>
    </row>
    <row r="84" spans="1:12" x14ac:dyDescent="0.2">
      <c r="A84" s="9">
        <v>1774</v>
      </c>
      <c r="B84" s="9">
        <v>10</v>
      </c>
      <c r="C84" s="9">
        <f t="shared" si="3"/>
        <v>32</v>
      </c>
      <c r="D84" s="9">
        <f t="shared" si="4"/>
        <v>31</v>
      </c>
      <c r="E84" s="9">
        <f t="shared" si="5"/>
        <v>1</v>
      </c>
      <c r="F84" s="9">
        <v>86</v>
      </c>
      <c r="G84" s="9">
        <v>31</v>
      </c>
      <c r="H84" s="9">
        <v>7</v>
      </c>
      <c r="I84" s="9">
        <v>1</v>
      </c>
      <c r="J84" s="9"/>
      <c r="K84" s="9"/>
      <c r="L84" s="9"/>
    </row>
    <row r="85" spans="1:12" x14ac:dyDescent="0.2">
      <c r="A85" s="9">
        <v>1775</v>
      </c>
      <c r="B85" s="9">
        <v>10</v>
      </c>
      <c r="C85" s="9">
        <f t="shared" si="3"/>
        <v>44</v>
      </c>
      <c r="D85" s="9">
        <f t="shared" si="4"/>
        <v>43</v>
      </c>
      <c r="E85" s="9">
        <f t="shared" si="5"/>
        <v>1</v>
      </c>
      <c r="F85" s="9">
        <v>83</v>
      </c>
      <c r="G85" s="9">
        <v>43</v>
      </c>
      <c r="H85" s="9">
        <v>5</v>
      </c>
      <c r="I85" s="9">
        <v>1</v>
      </c>
      <c r="J85" s="9"/>
      <c r="K85" s="9"/>
      <c r="L85" s="9"/>
    </row>
    <row r="86" spans="1:12" x14ac:dyDescent="0.2">
      <c r="A86" s="9">
        <v>1776</v>
      </c>
      <c r="B86" s="9">
        <v>10</v>
      </c>
      <c r="C86" s="9">
        <f t="shared" si="3"/>
        <v>39</v>
      </c>
      <c r="D86" s="9">
        <f t="shared" si="4"/>
        <v>39</v>
      </c>
      <c r="E86" s="9">
        <f t="shared" si="5"/>
        <v>0</v>
      </c>
      <c r="F86" s="9">
        <v>82</v>
      </c>
      <c r="G86" s="9">
        <v>39</v>
      </c>
      <c r="H86" s="9">
        <v>2</v>
      </c>
      <c r="I86" s="9">
        <v>0</v>
      </c>
      <c r="J86" s="9"/>
      <c r="K86" s="9"/>
      <c r="L86" s="9"/>
    </row>
    <row r="87" spans="1:12" x14ac:dyDescent="0.2">
      <c r="A87" s="9">
        <v>1777</v>
      </c>
      <c r="B87" s="9">
        <v>10</v>
      </c>
      <c r="C87" s="9">
        <f t="shared" si="3"/>
        <v>32</v>
      </c>
      <c r="D87" s="9">
        <f t="shared" si="4"/>
        <v>32</v>
      </c>
      <c r="E87" s="9">
        <f t="shared" si="5"/>
        <v>0</v>
      </c>
      <c r="F87" s="9">
        <v>60</v>
      </c>
      <c r="G87" s="9">
        <v>32</v>
      </c>
      <c r="H87" s="9">
        <v>4</v>
      </c>
      <c r="I87" s="9">
        <v>0</v>
      </c>
      <c r="J87" s="9"/>
      <c r="K87" s="9"/>
      <c r="L87" s="9"/>
    </row>
    <row r="88" spans="1:12" x14ac:dyDescent="0.2">
      <c r="A88" s="9">
        <v>1778</v>
      </c>
      <c r="B88" s="9">
        <v>8</v>
      </c>
      <c r="C88" s="9">
        <f t="shared" si="3"/>
        <v>33</v>
      </c>
      <c r="D88" s="9">
        <f t="shared" si="4"/>
        <v>33</v>
      </c>
      <c r="E88" s="9">
        <f t="shared" si="5"/>
        <v>0</v>
      </c>
      <c r="F88" s="9">
        <v>75</v>
      </c>
      <c r="G88" s="9">
        <v>33</v>
      </c>
      <c r="H88" s="9">
        <v>8</v>
      </c>
      <c r="I88" s="9">
        <v>0</v>
      </c>
      <c r="J88" s="9"/>
      <c r="K88" s="9"/>
      <c r="L88" s="9"/>
    </row>
    <row r="89" spans="1:12" x14ac:dyDescent="0.2">
      <c r="A89" s="9">
        <v>1779</v>
      </c>
      <c r="B89" s="9">
        <v>9</v>
      </c>
      <c r="C89" s="9">
        <f t="shared" si="3"/>
        <v>24</v>
      </c>
      <c r="D89" s="9">
        <f t="shared" si="4"/>
        <v>22</v>
      </c>
      <c r="E89" s="9">
        <f t="shared" si="5"/>
        <v>2</v>
      </c>
      <c r="F89" s="9">
        <v>50</v>
      </c>
      <c r="G89" s="9">
        <v>22</v>
      </c>
      <c r="H89" s="9">
        <v>10</v>
      </c>
      <c r="I89" s="9">
        <v>1</v>
      </c>
      <c r="J89" s="9">
        <v>1</v>
      </c>
      <c r="K89" s="9"/>
      <c r="L89" s="9"/>
    </row>
    <row r="90" spans="1:12" x14ac:dyDescent="0.2">
      <c r="A90" s="9">
        <v>1780</v>
      </c>
      <c r="B90" s="9">
        <v>7</v>
      </c>
      <c r="C90" s="9">
        <f t="shared" si="3"/>
        <v>28</v>
      </c>
      <c r="D90" s="9">
        <f t="shared" si="4"/>
        <v>26</v>
      </c>
      <c r="E90" s="9">
        <f t="shared" si="5"/>
        <v>2</v>
      </c>
      <c r="F90" s="9">
        <v>84</v>
      </c>
      <c r="G90" s="9">
        <v>26</v>
      </c>
      <c r="H90" s="9">
        <v>11</v>
      </c>
      <c r="I90" s="9">
        <v>2</v>
      </c>
      <c r="J90" s="9"/>
      <c r="K90" s="9"/>
      <c r="L90" s="9"/>
    </row>
    <row r="91" spans="1:12" x14ac:dyDescent="0.2">
      <c r="A91" s="9">
        <v>1781</v>
      </c>
      <c r="B91" s="9">
        <v>6</v>
      </c>
      <c r="C91" s="9">
        <f t="shared" si="3"/>
        <v>29</v>
      </c>
      <c r="D91" s="9">
        <f t="shared" si="4"/>
        <v>24</v>
      </c>
      <c r="E91" s="9">
        <f t="shared" si="5"/>
        <v>5</v>
      </c>
      <c r="F91" s="9">
        <v>73</v>
      </c>
      <c r="G91" s="9">
        <v>24</v>
      </c>
      <c r="H91" s="9">
        <v>19</v>
      </c>
      <c r="I91" s="9">
        <v>5</v>
      </c>
      <c r="J91" s="9"/>
      <c r="K91" s="9"/>
      <c r="L91" s="9"/>
    </row>
    <row r="92" spans="1:12" x14ac:dyDescent="0.2">
      <c r="A92" s="9">
        <v>1782</v>
      </c>
      <c r="B92" s="9">
        <v>9</v>
      </c>
      <c r="C92" s="9">
        <f t="shared" si="3"/>
        <v>40</v>
      </c>
      <c r="D92" s="9">
        <f t="shared" si="4"/>
        <v>38</v>
      </c>
      <c r="E92" s="9">
        <f t="shared" si="5"/>
        <v>2</v>
      </c>
      <c r="F92" s="9">
        <v>96</v>
      </c>
      <c r="G92" s="9">
        <v>38</v>
      </c>
      <c r="H92" s="9">
        <v>18</v>
      </c>
      <c r="I92" s="9">
        <v>2</v>
      </c>
      <c r="J92" s="9"/>
      <c r="K92" s="9"/>
      <c r="L92" s="9"/>
    </row>
    <row r="93" spans="1:12" x14ac:dyDescent="0.2">
      <c r="A93" s="9">
        <v>1783</v>
      </c>
      <c r="B93" s="9">
        <v>10</v>
      </c>
      <c r="C93" s="9">
        <f>D93+E93+L93</f>
        <v>49</v>
      </c>
      <c r="D93" s="9">
        <f>G93</f>
        <v>49</v>
      </c>
      <c r="E93" s="9">
        <f>I93+J93</f>
        <v>0</v>
      </c>
      <c r="F93" s="9">
        <v>157</v>
      </c>
      <c r="G93" s="9">
        <v>49</v>
      </c>
      <c r="H93" s="9">
        <v>19</v>
      </c>
      <c r="I93" s="9">
        <v>0</v>
      </c>
      <c r="J93" s="9"/>
      <c r="K93" s="9"/>
      <c r="L93" s="9"/>
    </row>
    <row r="94" spans="1:12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1:12" x14ac:dyDescent="0.2">
      <c r="A95" s="12" t="s">
        <v>127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x14ac:dyDescent="0.2">
      <c r="A96" s="9"/>
      <c r="B96" s="12" t="s">
        <v>74</v>
      </c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1:12" x14ac:dyDescent="0.2">
      <c r="A97" s="9"/>
      <c r="B97" s="12" t="s">
        <v>126</v>
      </c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1:12" x14ac:dyDescent="0.2">
      <c r="A98" s="12" t="s">
        <v>123</v>
      </c>
      <c r="B98" s="9">
        <f>MEDIAN(B40:B60)</f>
        <v>5</v>
      </c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x14ac:dyDescent="0.2">
      <c r="A99" s="12" t="s">
        <v>124</v>
      </c>
      <c r="B99" s="9">
        <f>MEDIAN(B65:B85)</f>
        <v>8</v>
      </c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x14ac:dyDescent="0.2">
      <c r="A100" s="13" t="s">
        <v>128</v>
      </c>
      <c r="B100" s="9">
        <f>MEDIAN(B35:B85)</f>
        <v>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1:12" x14ac:dyDescent="0.2">
      <c r="A102" s="9"/>
      <c r="B102" s="12" t="s">
        <v>125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x14ac:dyDescent="0.2">
      <c r="A103" s="12" t="s">
        <v>123</v>
      </c>
      <c r="B103" s="14">
        <f t="array" ref="B103">MEDIAN(C40:C60/B40:B60)</f>
        <v>5.5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2">
      <c r="A104" s="12" t="s">
        <v>124</v>
      </c>
      <c r="B104" s="14">
        <f t="array" ref="B104">MEDIAN(C65:C85/B65:B85)</f>
        <v>3.2857142857142856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2">
      <c r="A105" s="9"/>
      <c r="B105" s="9"/>
      <c r="C105" s="9" t="s">
        <v>132</v>
      </c>
      <c r="D105" s="9" t="s">
        <v>133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2">
      <c r="A106" t="s">
        <v>118</v>
      </c>
      <c r="C106" s="15">
        <f>AVERAGE(C5:C93)</f>
        <v>31.033707865168541</v>
      </c>
      <c r="D106">
        <f>SUM(D5:D93)/SUM(E5:E93)</f>
        <v>10.582978723404254</v>
      </c>
    </row>
  </sheetData>
  <mergeCells count="1">
    <mergeCell ref="A1:D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D1"/>
    </sheetView>
  </sheetViews>
  <sheetFormatPr defaultRowHeight="12.75" x14ac:dyDescent="0.2"/>
  <cols>
    <col min="1" max="1" width="10.7109375" customWidth="1"/>
    <col min="2" max="2" width="9.85546875" customWidth="1"/>
    <col min="3" max="8" width="11.140625" customWidth="1"/>
    <col min="9" max="9" width="13.85546875" customWidth="1"/>
    <col min="10" max="10" width="3" customWidth="1"/>
    <col min="11" max="11" width="46.85546875" customWidth="1"/>
  </cols>
  <sheetData>
    <row r="1" spans="1:11" x14ac:dyDescent="0.2">
      <c r="A1" s="17" t="s">
        <v>14</v>
      </c>
      <c r="B1" s="17"/>
      <c r="C1" s="17"/>
      <c r="D1" s="17"/>
      <c r="K1" t="s">
        <v>129</v>
      </c>
    </row>
    <row r="2" spans="1:11" x14ac:dyDescent="0.2">
      <c r="K2" t="s">
        <v>130</v>
      </c>
    </row>
    <row r="3" spans="1:11" x14ac:dyDescent="0.2">
      <c r="K3" t="s">
        <v>131</v>
      </c>
    </row>
    <row r="4" spans="1:11" s="1" customFormat="1" ht="25.5" x14ac:dyDescent="0.2">
      <c r="A4" s="10" t="s">
        <v>0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</row>
    <row r="5" spans="1:11" x14ac:dyDescent="0.2">
      <c r="A5" s="9">
        <v>1783</v>
      </c>
      <c r="B5" s="9">
        <v>16</v>
      </c>
      <c r="C5" s="9">
        <v>14</v>
      </c>
      <c r="D5" s="9">
        <v>2</v>
      </c>
      <c r="E5" s="9">
        <v>39</v>
      </c>
      <c r="F5" s="9">
        <v>7</v>
      </c>
      <c r="G5" s="9">
        <v>25</v>
      </c>
      <c r="H5" s="9">
        <v>5</v>
      </c>
      <c r="I5" s="9"/>
      <c r="K5" t="s">
        <v>12</v>
      </c>
    </row>
    <row r="6" spans="1:11" x14ac:dyDescent="0.2">
      <c r="A6" s="9">
        <v>1784</v>
      </c>
      <c r="B6" s="9">
        <v>74</v>
      </c>
      <c r="C6" s="9">
        <v>74</v>
      </c>
      <c r="D6" s="9">
        <v>0</v>
      </c>
      <c r="E6" s="9">
        <v>147</v>
      </c>
      <c r="F6" s="9">
        <v>7</v>
      </c>
      <c r="G6" s="9">
        <v>73</v>
      </c>
      <c r="H6" s="9">
        <v>7</v>
      </c>
      <c r="I6" s="9">
        <v>1</v>
      </c>
      <c r="K6" t="s">
        <v>13</v>
      </c>
    </row>
    <row r="7" spans="1:11" x14ac:dyDescent="0.2">
      <c r="A7" s="9">
        <v>1785</v>
      </c>
      <c r="B7" s="9">
        <v>85</v>
      </c>
      <c r="C7" s="9">
        <v>84</v>
      </c>
      <c r="D7" s="9">
        <v>1</v>
      </c>
      <c r="E7" s="9">
        <v>141</v>
      </c>
      <c r="F7" s="9">
        <v>12</v>
      </c>
      <c r="G7" s="9">
        <v>57</v>
      </c>
      <c r="H7" s="9">
        <v>11</v>
      </c>
      <c r="I7" s="9">
        <v>1</v>
      </c>
    </row>
    <row r="8" spans="1:11" x14ac:dyDescent="0.2">
      <c r="A8" s="9">
        <v>1786</v>
      </c>
      <c r="B8" s="9">
        <v>74</v>
      </c>
      <c r="C8" s="9">
        <v>73</v>
      </c>
      <c r="D8" s="9">
        <v>1</v>
      </c>
      <c r="E8" s="9">
        <v>126</v>
      </c>
      <c r="F8" s="9">
        <v>6</v>
      </c>
      <c r="G8" s="9">
        <v>53</v>
      </c>
      <c r="H8" s="9">
        <v>5</v>
      </c>
      <c r="I8" s="9">
        <v>2</v>
      </c>
    </row>
    <row r="9" spans="1:11" x14ac:dyDescent="0.2">
      <c r="A9" s="9">
        <v>1787</v>
      </c>
      <c r="B9" s="9">
        <v>81</v>
      </c>
      <c r="C9" s="9">
        <v>74</v>
      </c>
      <c r="D9" s="9">
        <v>7</v>
      </c>
      <c r="E9" s="9">
        <v>100</v>
      </c>
      <c r="F9" s="9">
        <v>20</v>
      </c>
      <c r="G9" s="9">
        <v>26</v>
      </c>
      <c r="H9" s="9">
        <v>13</v>
      </c>
      <c r="I9" s="9">
        <v>13</v>
      </c>
    </row>
    <row r="10" spans="1:11" x14ac:dyDescent="0.2">
      <c r="A10" s="9">
        <v>1788</v>
      </c>
      <c r="B10" s="9">
        <v>25</v>
      </c>
      <c r="C10" s="9">
        <v>23</v>
      </c>
      <c r="D10" s="9">
        <v>2</v>
      </c>
      <c r="E10" s="9">
        <v>71</v>
      </c>
      <c r="F10" s="9">
        <v>12</v>
      </c>
      <c r="G10" s="9">
        <v>48</v>
      </c>
      <c r="H10" s="9">
        <v>10</v>
      </c>
      <c r="I10" s="9">
        <v>2</v>
      </c>
    </row>
    <row r="11" spans="1:11" x14ac:dyDescent="0.2">
      <c r="A11" s="9">
        <v>1789</v>
      </c>
      <c r="B11" s="9">
        <v>35</v>
      </c>
      <c r="C11" s="9">
        <v>34</v>
      </c>
      <c r="D11" s="9">
        <v>1</v>
      </c>
      <c r="E11" s="9">
        <v>87</v>
      </c>
      <c r="F11" s="9">
        <v>14</v>
      </c>
      <c r="G11" s="9">
        <v>53</v>
      </c>
      <c r="H11" s="9">
        <v>13</v>
      </c>
      <c r="I11" s="9">
        <v>2</v>
      </c>
    </row>
    <row r="12" spans="1:11" x14ac:dyDescent="0.2">
      <c r="A12" s="9">
        <v>1790</v>
      </c>
      <c r="B12" s="9">
        <v>30</v>
      </c>
      <c r="C12" s="9">
        <v>30</v>
      </c>
      <c r="D12" s="9">
        <v>0</v>
      </c>
      <c r="E12" s="9">
        <v>64</v>
      </c>
      <c r="F12" s="9">
        <v>9</v>
      </c>
      <c r="G12" s="9">
        <v>34</v>
      </c>
      <c r="H12" s="9">
        <v>9</v>
      </c>
      <c r="I12" s="9">
        <v>2</v>
      </c>
    </row>
    <row r="13" spans="1:11" x14ac:dyDescent="0.2">
      <c r="A13" s="9">
        <v>1791</v>
      </c>
      <c r="B13" s="9">
        <v>36</v>
      </c>
      <c r="C13" s="9">
        <v>35</v>
      </c>
      <c r="D13" s="9">
        <v>1</v>
      </c>
      <c r="E13" s="9">
        <v>76</v>
      </c>
      <c r="F13" s="9">
        <v>6</v>
      </c>
      <c r="G13" s="9">
        <v>41</v>
      </c>
      <c r="H13" s="9">
        <v>5</v>
      </c>
      <c r="I13" s="9">
        <v>4</v>
      </c>
    </row>
    <row r="14" spans="1:11" x14ac:dyDescent="0.2">
      <c r="A14" s="9">
        <v>1792</v>
      </c>
      <c r="B14" s="9">
        <v>33</v>
      </c>
      <c r="C14" s="9">
        <v>33</v>
      </c>
      <c r="D14" s="9">
        <v>0</v>
      </c>
      <c r="E14" s="9">
        <v>84</v>
      </c>
      <c r="F14" s="9">
        <v>11</v>
      </c>
      <c r="G14" s="9">
        <v>51</v>
      </c>
      <c r="H14" s="9">
        <v>11</v>
      </c>
      <c r="I14" s="9"/>
    </row>
    <row r="15" spans="1:11" x14ac:dyDescent="0.2">
      <c r="A15" s="9">
        <v>1793</v>
      </c>
      <c r="B15" s="9">
        <v>11</v>
      </c>
      <c r="C15" s="9">
        <v>11</v>
      </c>
      <c r="D15" s="9">
        <v>0</v>
      </c>
      <c r="E15" s="9">
        <v>51</v>
      </c>
      <c r="F15" s="9">
        <v>10</v>
      </c>
      <c r="G15" s="9">
        <v>40</v>
      </c>
      <c r="H15" s="9">
        <v>10</v>
      </c>
      <c r="I15" s="9">
        <v>1</v>
      </c>
    </row>
    <row r="16" spans="1:11" x14ac:dyDescent="0.2">
      <c r="A16" s="9">
        <v>1794</v>
      </c>
      <c r="B16" s="9">
        <v>14</v>
      </c>
      <c r="C16" s="9">
        <v>13</v>
      </c>
      <c r="D16" s="9">
        <v>1</v>
      </c>
      <c r="E16" s="9">
        <v>57</v>
      </c>
      <c r="F16" s="9">
        <v>11</v>
      </c>
      <c r="G16" s="9">
        <v>44</v>
      </c>
      <c r="H16" s="9">
        <v>10</v>
      </c>
      <c r="I16" s="9">
        <v>1</v>
      </c>
    </row>
    <row r="17" spans="1:9" x14ac:dyDescent="0.2">
      <c r="A17" s="9">
        <v>1795</v>
      </c>
      <c r="B17" s="9">
        <v>15</v>
      </c>
      <c r="C17" s="9">
        <v>15</v>
      </c>
      <c r="D17" s="9">
        <v>0</v>
      </c>
      <c r="E17" s="9">
        <v>44</v>
      </c>
      <c r="F17" s="9">
        <v>10</v>
      </c>
      <c r="G17" s="9">
        <v>29</v>
      </c>
      <c r="H17" s="9">
        <v>10</v>
      </c>
      <c r="I17" s="9"/>
    </row>
    <row r="18" spans="1:9" x14ac:dyDescent="0.2">
      <c r="A18" s="9">
        <v>1796</v>
      </c>
      <c r="B18" s="9">
        <v>23</v>
      </c>
      <c r="C18" s="9">
        <v>20</v>
      </c>
      <c r="D18" s="9">
        <v>3</v>
      </c>
      <c r="E18" s="9">
        <v>76</v>
      </c>
      <c r="F18" s="9">
        <v>7</v>
      </c>
      <c r="G18" s="9">
        <v>56</v>
      </c>
      <c r="H18" s="9">
        <v>4</v>
      </c>
      <c r="I18" s="9"/>
    </row>
    <row r="19" spans="1:9" x14ac:dyDescent="0.2">
      <c r="A19" s="9">
        <v>1797</v>
      </c>
      <c r="B19" s="9">
        <v>19</v>
      </c>
      <c r="C19" s="9">
        <v>18</v>
      </c>
      <c r="D19" s="9">
        <v>1</v>
      </c>
      <c r="E19" s="9">
        <v>79</v>
      </c>
      <c r="F19" s="9">
        <v>6</v>
      </c>
      <c r="G19" s="9">
        <v>61</v>
      </c>
      <c r="H19" s="9">
        <v>5</v>
      </c>
      <c r="I19" s="9"/>
    </row>
    <row r="20" spans="1:9" x14ac:dyDescent="0.2">
      <c r="A20" s="9">
        <v>1798</v>
      </c>
      <c r="B20" s="9">
        <v>22</v>
      </c>
      <c r="C20" s="9">
        <v>20</v>
      </c>
      <c r="D20" s="9">
        <v>2</v>
      </c>
      <c r="E20" s="9">
        <v>69</v>
      </c>
      <c r="F20" s="9">
        <v>10</v>
      </c>
      <c r="G20" s="9">
        <v>49</v>
      </c>
      <c r="H20" s="9">
        <v>8</v>
      </c>
      <c r="I20" s="9"/>
    </row>
    <row r="21" spans="1:9" x14ac:dyDescent="0.2">
      <c r="A21" s="9">
        <v>1799</v>
      </c>
      <c r="B21" s="9">
        <v>18</v>
      </c>
      <c r="C21" s="9">
        <v>18</v>
      </c>
      <c r="D21" s="9">
        <v>0</v>
      </c>
      <c r="E21" s="9">
        <v>63</v>
      </c>
      <c r="F21" s="9">
        <v>7</v>
      </c>
      <c r="G21" s="9">
        <v>45</v>
      </c>
      <c r="H21" s="9">
        <v>7</v>
      </c>
      <c r="I21" s="9"/>
    </row>
  </sheetData>
  <mergeCells count="1">
    <mergeCell ref="A1:D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2.75" x14ac:dyDescent="0.2"/>
  <cols>
    <col min="1" max="1" width="13.7109375" customWidth="1"/>
    <col min="2" max="2" width="14.42578125" customWidth="1"/>
    <col min="4" max="5" width="13.140625" customWidth="1"/>
    <col min="6" max="6" width="4" customWidth="1"/>
    <col min="7" max="7" width="68.42578125" customWidth="1"/>
  </cols>
  <sheetData>
    <row r="1" spans="1:7" x14ac:dyDescent="0.2">
      <c r="A1" t="s">
        <v>104</v>
      </c>
    </row>
    <row r="2" spans="1:7" x14ac:dyDescent="0.2">
      <c r="B2" s="16" t="s">
        <v>115</v>
      </c>
      <c r="C2" s="16"/>
    </row>
    <row r="3" spans="1:7" x14ac:dyDescent="0.2">
      <c r="A3" t="s">
        <v>105</v>
      </c>
      <c r="B3" t="s">
        <v>103</v>
      </c>
      <c r="C3" t="s">
        <v>102</v>
      </c>
      <c r="D3" t="s">
        <v>106</v>
      </c>
      <c r="G3" t="s">
        <v>2</v>
      </c>
    </row>
    <row r="4" spans="1:7" x14ac:dyDescent="0.2">
      <c r="A4" t="s">
        <v>85</v>
      </c>
      <c r="B4">
        <v>471</v>
      </c>
      <c r="C4">
        <v>156</v>
      </c>
      <c r="D4">
        <f>SUM('London-Middlesex 1695-1839'!I18:I42)</f>
        <v>156</v>
      </c>
      <c r="G4" t="s">
        <v>107</v>
      </c>
    </row>
    <row r="5" spans="1:7" x14ac:dyDescent="0.2">
      <c r="A5" t="s">
        <v>86</v>
      </c>
      <c r="B5">
        <v>300</v>
      </c>
      <c r="C5">
        <v>125</v>
      </c>
      <c r="D5">
        <f>SUM('London-Middlesex 1695-1839'!I43:I67)</f>
        <v>125</v>
      </c>
      <c r="G5" t="s">
        <v>114</v>
      </c>
    </row>
    <row r="6" spans="1:7" x14ac:dyDescent="0.2">
      <c r="A6" t="s">
        <v>87</v>
      </c>
      <c r="B6">
        <v>168</v>
      </c>
      <c r="C6">
        <v>98</v>
      </c>
      <c r="D6">
        <f>SUM('London-Middlesex 1695-1839'!H68:H77)</f>
        <v>281</v>
      </c>
    </row>
    <row r="7" spans="1:7" x14ac:dyDescent="0.2">
      <c r="A7" t="s">
        <v>88</v>
      </c>
      <c r="B7">
        <v>509</v>
      </c>
      <c r="C7">
        <v>246</v>
      </c>
    </row>
    <row r="8" spans="1:7" x14ac:dyDescent="0.2">
      <c r="A8" t="s">
        <v>89</v>
      </c>
      <c r="B8">
        <v>429</v>
      </c>
      <c r="C8">
        <v>151</v>
      </c>
      <c r="D8">
        <f>SUM('London-Middlesex 1695-1839'!H88:H93)</f>
        <v>219</v>
      </c>
      <c r="G8" t="s">
        <v>129</v>
      </c>
    </row>
    <row r="9" spans="1:7" x14ac:dyDescent="0.2">
      <c r="A9" t="s">
        <v>90</v>
      </c>
      <c r="B9">
        <v>386</v>
      </c>
      <c r="C9">
        <v>174</v>
      </c>
      <c r="G9" t="s">
        <v>130</v>
      </c>
    </row>
    <row r="10" spans="1:7" x14ac:dyDescent="0.2">
      <c r="A10" t="s">
        <v>93</v>
      </c>
      <c r="B10">
        <v>687</v>
      </c>
      <c r="C10">
        <v>293</v>
      </c>
      <c r="G10" t="s">
        <v>131</v>
      </c>
    </row>
    <row r="11" spans="1:7" x14ac:dyDescent="0.2">
      <c r="A11" t="s">
        <v>94</v>
      </c>
      <c r="B11">
        <v>501</v>
      </c>
      <c r="C11">
        <v>208</v>
      </c>
    </row>
    <row r="12" spans="1:7" x14ac:dyDescent="0.2">
      <c r="A12" t="s">
        <v>91</v>
      </c>
      <c r="B12">
        <v>364</v>
      </c>
      <c r="C12">
        <v>98</v>
      </c>
    </row>
    <row r="13" spans="1:7" x14ac:dyDescent="0.2">
      <c r="A13" t="s">
        <v>92</v>
      </c>
      <c r="B13">
        <v>416</v>
      </c>
      <c r="C13">
        <v>95</v>
      </c>
    </row>
    <row r="14" spans="1:7" x14ac:dyDescent="0.2">
      <c r="A14" t="s">
        <v>95</v>
      </c>
      <c r="B14">
        <v>398</v>
      </c>
      <c r="C14">
        <v>43</v>
      </c>
    </row>
    <row r="15" spans="1:7" x14ac:dyDescent="0.2">
      <c r="A15" t="s">
        <v>96</v>
      </c>
      <c r="B15">
        <v>428</v>
      </c>
      <c r="C15">
        <v>53</v>
      </c>
    </row>
    <row r="16" spans="1:7" x14ac:dyDescent="0.2">
      <c r="A16" t="s">
        <v>97</v>
      </c>
      <c r="B16">
        <v>673</v>
      </c>
      <c r="C16">
        <v>85</v>
      </c>
    </row>
    <row r="17" spans="1:5" x14ac:dyDescent="0.2">
      <c r="A17" t="s">
        <v>98</v>
      </c>
      <c r="B17">
        <v>1058</v>
      </c>
      <c r="C17">
        <v>140</v>
      </c>
      <c r="D17">
        <f>SUM('London-Middlesex 1695-1839'!H133:H137)</f>
        <v>135</v>
      </c>
    </row>
    <row r="18" spans="1:5" x14ac:dyDescent="0.2">
      <c r="A18" t="s">
        <v>99</v>
      </c>
      <c r="B18">
        <v>730</v>
      </c>
      <c r="C18">
        <v>96</v>
      </c>
    </row>
    <row r="19" spans="1:5" x14ac:dyDescent="0.2">
      <c r="A19" t="s">
        <v>100</v>
      </c>
      <c r="B19">
        <v>857</v>
      </c>
      <c r="C19">
        <v>89</v>
      </c>
    </row>
    <row r="20" spans="1:5" x14ac:dyDescent="0.2">
      <c r="A20" t="s">
        <v>101</v>
      </c>
      <c r="B20">
        <v>428</v>
      </c>
      <c r="C20">
        <v>12</v>
      </c>
    </row>
    <row r="25" spans="1:5" x14ac:dyDescent="0.2">
      <c r="A25" t="s">
        <v>112</v>
      </c>
    </row>
    <row r="26" spans="1:5" x14ac:dyDescent="0.2">
      <c r="B26" t="s">
        <v>52</v>
      </c>
      <c r="C26" t="s">
        <v>53</v>
      </c>
      <c r="D26" t="s">
        <v>71</v>
      </c>
    </row>
    <row r="27" spans="1:5" x14ac:dyDescent="0.2">
      <c r="A27" t="s">
        <v>111</v>
      </c>
      <c r="B27">
        <v>46</v>
      </c>
      <c r="C27">
        <v>14</v>
      </c>
      <c r="D27" s="2">
        <f>B27/C27</f>
        <v>3.2857142857142856</v>
      </c>
      <c r="E27" s="2"/>
    </row>
    <row r="28" spans="1:5" x14ac:dyDescent="0.2">
      <c r="A28" t="s">
        <v>109</v>
      </c>
      <c r="B28">
        <v>34</v>
      </c>
      <c r="C28">
        <v>13</v>
      </c>
      <c r="D28" s="2">
        <f>B28/C28</f>
        <v>2.6153846153846154</v>
      </c>
      <c r="E28" s="2"/>
    </row>
    <row r="29" spans="1:5" x14ac:dyDescent="0.2">
      <c r="A29" t="s">
        <v>108</v>
      </c>
      <c r="B29">
        <v>61</v>
      </c>
      <c r="C29">
        <v>8</v>
      </c>
      <c r="D29" s="2">
        <f>B29/C29</f>
        <v>7.625</v>
      </c>
      <c r="E29" s="2"/>
    </row>
    <row r="30" spans="1:5" x14ac:dyDescent="0.2">
      <c r="D30" s="2"/>
      <c r="E30" s="2"/>
    </row>
    <row r="31" spans="1:5" x14ac:dyDescent="0.2">
      <c r="A31" t="s">
        <v>113</v>
      </c>
      <c r="B31">
        <f>SUM(B27:B29)</f>
        <v>141</v>
      </c>
      <c r="C31">
        <f>SUM(C27:C29)</f>
        <v>35</v>
      </c>
      <c r="D31" s="2">
        <f>B31/C31</f>
        <v>4.0285714285714285</v>
      </c>
      <c r="E31" s="2"/>
    </row>
    <row r="35" spans="1:7" x14ac:dyDescent="0.2">
      <c r="A35" t="s">
        <v>117</v>
      </c>
    </row>
    <row r="36" spans="1:7" x14ac:dyDescent="0.2">
      <c r="B36" t="s">
        <v>52</v>
      </c>
      <c r="C36" t="s">
        <v>53</v>
      </c>
      <c r="D36" t="s">
        <v>71</v>
      </c>
      <c r="E36" t="s">
        <v>1</v>
      </c>
    </row>
    <row r="37" spans="1:7" x14ac:dyDescent="0.2">
      <c r="A37" t="s">
        <v>110</v>
      </c>
      <c r="B37">
        <f>E37-C37</f>
        <v>1150</v>
      </c>
      <c r="C37">
        <v>92</v>
      </c>
      <c r="D37">
        <f>B37/C37</f>
        <v>12.5</v>
      </c>
      <c r="E37">
        <v>1242</v>
      </c>
      <c r="G37" t="s">
        <v>116</v>
      </c>
    </row>
  </sheetData>
  <mergeCells count="1">
    <mergeCell ref="B2:C2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EW scaling 1715-34</vt:lpstr>
      <vt:lpstr>London-Middlesex 1695-1839</vt:lpstr>
      <vt:lpstr>London-Middlesex 1772-83</vt:lpstr>
      <vt:lpstr>Middlesex 1608-58</vt:lpstr>
      <vt:lpstr>Tyburn detail 1695-1783</vt:lpstr>
      <vt:lpstr>Newgate 1783-99 detail</vt:lpstr>
      <vt:lpstr>other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2014-10-19T21:31:15Z</dcterms:created>
  <dcterms:modified xsi:type="dcterms:W3CDTF">2014-10-19T21:31:23Z</dcterms:modified>
</cp:coreProperties>
</file>