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25" yWindow="435" windowWidth="11130" windowHeight="8790" tabRatio="757"/>
  </bookViews>
  <sheets>
    <sheet name="Bray's libraries c. 1700" sheetId="17" r:id="rId1"/>
    <sheet name="Emerson's recommendations, 1832" sheetId="16" r:id="rId2"/>
    <sheet name="NY Society 1813-1856" sheetId="10" r:id="rId3"/>
    <sheet name="Apprentice 1820-1865" sheetId="11" r:id="rId4"/>
    <sheet name="ALA 1893 catalog" sheetId="4" r:id="rId5"/>
    <sheet name="Library Primer 1899" sheetId="15" r:id="rId6"/>
    <sheet name="ALA 1904 catalog" sheetId="18" r:id="rId7"/>
    <sheet name="ALA 1935" sheetId="19" r:id="rId8"/>
    <sheet name="Minnesota 1937" sheetId="20" r:id="rId9"/>
    <sheet name="midwest c. 1920" sheetId="21" r:id="rId10"/>
  </sheets>
  <calcPr calcId="145621"/>
</workbook>
</file>

<file path=xl/calcChain.xml><?xml version="1.0" encoding="utf-8"?>
<calcChain xmlns="http://schemas.openxmlformats.org/spreadsheetml/2006/main">
  <c r="C26" i="21" l="1"/>
  <c r="D26" i="21" s="1"/>
  <c r="B26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27" i="21" s="1"/>
  <c r="D5" i="21"/>
  <c r="F44" i="20" l="1"/>
  <c r="H44" i="20" s="1"/>
  <c r="E44" i="20"/>
  <c r="G44" i="20" s="1"/>
  <c r="I44" i="20" s="1"/>
  <c r="D44" i="20"/>
  <c r="G45" i="20" s="1"/>
  <c r="C44" i="20"/>
  <c r="H42" i="20"/>
  <c r="G42" i="20"/>
  <c r="I42" i="20" s="1"/>
  <c r="H41" i="20"/>
  <c r="G41" i="20"/>
  <c r="I41" i="20" s="1"/>
  <c r="H40" i="20"/>
  <c r="G40" i="20"/>
  <c r="I40" i="20" s="1"/>
  <c r="F32" i="20"/>
  <c r="H32" i="20" s="1"/>
  <c r="E32" i="20"/>
  <c r="G32" i="20" s="1"/>
  <c r="I32" i="20" s="1"/>
  <c r="D32" i="20"/>
  <c r="G33" i="20" s="1"/>
  <c r="C32" i="20"/>
  <c r="H30" i="20"/>
  <c r="G30" i="20"/>
  <c r="I30" i="20" s="1"/>
  <c r="H29" i="20"/>
  <c r="G29" i="20"/>
  <c r="I29" i="20" s="1"/>
  <c r="H28" i="20"/>
  <c r="G28" i="20"/>
  <c r="I28" i="20" s="1"/>
  <c r="F21" i="20"/>
  <c r="H21" i="20" s="1"/>
  <c r="E21" i="20"/>
  <c r="G21" i="20" s="1"/>
  <c r="I21" i="20" s="1"/>
  <c r="D21" i="20"/>
  <c r="G22" i="20" s="1"/>
  <c r="C21" i="20"/>
  <c r="F18" i="20"/>
  <c r="H18" i="20" s="1"/>
  <c r="E18" i="20"/>
  <c r="G18" i="20" s="1"/>
  <c r="I18" i="20" s="1"/>
  <c r="D18" i="20"/>
  <c r="G19" i="20" s="1"/>
  <c r="C18" i="20"/>
  <c r="H16" i="20"/>
  <c r="G16" i="20"/>
  <c r="I16" i="20" s="1"/>
  <c r="H15" i="20"/>
  <c r="G15" i="20"/>
  <c r="I15" i="20" s="1"/>
  <c r="H14" i="20"/>
  <c r="G14" i="20"/>
  <c r="I14" i="20" s="1"/>
  <c r="H13" i="20"/>
  <c r="G13" i="20"/>
  <c r="I13" i="20" s="1"/>
  <c r="H12" i="20"/>
  <c r="G12" i="20"/>
  <c r="I12" i="20" s="1"/>
  <c r="H11" i="20"/>
  <c r="G11" i="20"/>
  <c r="I11" i="20" s="1"/>
  <c r="H10" i="20"/>
  <c r="G10" i="20"/>
  <c r="I10" i="20" s="1"/>
  <c r="H9" i="20"/>
  <c r="H20" i="20" s="1"/>
  <c r="G9" i="20"/>
  <c r="I9" i="20" s="1"/>
  <c r="H8" i="20"/>
  <c r="G8" i="20"/>
  <c r="I8" i="20" s="1"/>
  <c r="G5" i="20"/>
  <c r="F4" i="20"/>
  <c r="G20" i="20" l="1"/>
  <c r="D19" i="19"/>
  <c r="D20" i="19" s="1"/>
  <c r="C20" i="18"/>
  <c r="E6" i="18" s="1"/>
  <c r="D20" i="18"/>
  <c r="F6" i="18" s="1"/>
  <c r="E6" i="19" l="1"/>
  <c r="E8" i="19"/>
  <c r="E10" i="19"/>
  <c r="E12" i="19"/>
  <c r="E14" i="19"/>
  <c r="E17" i="19"/>
  <c r="E5" i="19"/>
  <c r="E7" i="19"/>
  <c r="E9" i="19"/>
  <c r="E11" i="19"/>
  <c r="E13" i="19"/>
  <c r="E15" i="19"/>
  <c r="E18" i="18"/>
  <c r="E17" i="18"/>
  <c r="E16" i="18"/>
  <c r="E15" i="18"/>
  <c r="E14" i="18"/>
  <c r="E13" i="18"/>
  <c r="E12" i="18"/>
  <c r="E11" i="18"/>
  <c r="E10" i="18"/>
  <c r="E9" i="18"/>
  <c r="E8" i="18"/>
  <c r="E20" i="18" s="1"/>
  <c r="E7" i="18"/>
  <c r="E2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22" i="18" s="1"/>
  <c r="F37" i="17"/>
  <c r="G37" i="17"/>
  <c r="H37" i="17"/>
  <c r="I37" i="17"/>
  <c r="E37" i="17"/>
  <c r="F36" i="17"/>
  <c r="G36" i="17"/>
  <c r="H36" i="17"/>
  <c r="I36" i="17"/>
  <c r="E36" i="17"/>
  <c r="F34" i="17"/>
  <c r="G34" i="17"/>
  <c r="H34" i="17"/>
  <c r="I34" i="17"/>
  <c r="E34" i="17"/>
  <c r="H33" i="17"/>
  <c r="I33" i="17"/>
  <c r="G33" i="17"/>
  <c r="F33" i="17"/>
  <c r="E33" i="17"/>
  <c r="F20" i="18" l="1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28" i="10"/>
  <c r="C61" i="10"/>
  <c r="C20" i="15" l="1"/>
  <c r="D6" i="11"/>
  <c r="F9" i="11"/>
  <c r="F6" i="11"/>
  <c r="C38" i="11"/>
  <c r="C36" i="11"/>
  <c r="C35" i="11"/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E18" i="4"/>
  <c r="C18" i="4"/>
  <c r="D5" i="4"/>
  <c r="D10" i="4"/>
  <c r="D16" i="4"/>
  <c r="D17" i="4"/>
  <c r="D11" i="4"/>
  <c r="D14" i="4"/>
  <c r="C37" i="11"/>
  <c r="C39" i="11"/>
  <c r="C40" i="11"/>
  <c r="C41" i="11"/>
  <c r="C42" i="11"/>
  <c r="C43" i="11"/>
  <c r="C44" i="11"/>
  <c r="C45" i="11"/>
  <c r="C46" i="11"/>
  <c r="C47" i="11"/>
  <c r="E48" i="11"/>
  <c r="D29" i="11"/>
  <c r="E29" i="11"/>
  <c r="F29" i="11"/>
  <c r="C29" i="11"/>
  <c r="F7" i="11"/>
  <c r="F8" i="11"/>
  <c r="F10" i="11"/>
  <c r="D8" i="11"/>
  <c r="D9" i="11"/>
  <c r="D10" i="11"/>
  <c r="F18" i="4" l="1"/>
  <c r="D7" i="4"/>
  <c r="D13" i="4"/>
  <c r="D12" i="4"/>
  <c r="D9" i="4"/>
  <c r="D8" i="4"/>
  <c r="D15" i="4"/>
  <c r="D6" i="4"/>
  <c r="C48" i="11"/>
  <c r="D18" i="4"/>
  <c r="D36" i="11" l="1"/>
  <c r="D38" i="11"/>
  <c r="D40" i="11"/>
  <c r="D42" i="11"/>
  <c r="D44" i="11"/>
  <c r="D46" i="11"/>
  <c r="D37" i="11"/>
  <c r="D41" i="11"/>
  <c r="D45" i="11"/>
  <c r="D39" i="11"/>
  <c r="D47" i="11"/>
  <c r="D35" i="11"/>
  <c r="D43" i="11"/>
  <c r="D48" i="11" l="1"/>
</calcChain>
</file>

<file path=xl/sharedStrings.xml><?xml version="1.0" encoding="utf-8"?>
<sst xmlns="http://schemas.openxmlformats.org/spreadsheetml/2006/main" count="416" uniqueCount="334">
  <si>
    <t>reference</t>
  </si>
  <si>
    <t>science</t>
  </si>
  <si>
    <t>biography</t>
  </si>
  <si>
    <t>history</t>
  </si>
  <si>
    <t>periodicals</t>
  </si>
  <si>
    <t>natural science</t>
  </si>
  <si>
    <t>lid</t>
  </si>
  <si>
    <t>group</t>
  </si>
  <si>
    <t>count</t>
  </si>
  <si>
    <t>poetry</t>
  </si>
  <si>
    <t>belles lettres</t>
  </si>
  <si>
    <t>essays</t>
  </si>
  <si>
    <t>novels</t>
  </si>
  <si>
    <t>travel</t>
  </si>
  <si>
    <t>theology</t>
  </si>
  <si>
    <t>volumes</t>
  </si>
  <si>
    <t>readers</t>
  </si>
  <si>
    <t>mental and moral science</t>
  </si>
  <si>
    <t>political science</t>
  </si>
  <si>
    <t>technology</t>
  </si>
  <si>
    <t>medical science</t>
  </si>
  <si>
    <t>mathematics</t>
  </si>
  <si>
    <t>encylopedias</t>
  </si>
  <si>
    <t>novels, tales, and romances</t>
  </si>
  <si>
    <t>class</t>
  </si>
  <si>
    <t>year</t>
  </si>
  <si>
    <t>geography and history (inc. biography &amp; travel)</t>
  </si>
  <si>
    <t>Per cent.</t>
  </si>
  <si>
    <t xml:space="preserve">General works </t>
  </si>
  <si>
    <t xml:space="preserve">Philosophy </t>
  </si>
  <si>
    <t xml:space="preserve">Religion </t>
  </si>
  <si>
    <t xml:space="preserve">Sociology </t>
  </si>
  <si>
    <t xml:space="preserve">Philology </t>
  </si>
  <si>
    <t xml:space="preserve">Science </t>
  </si>
  <si>
    <t xml:space="preserve">Useful arts </t>
  </si>
  <si>
    <t xml:space="preserve">Fine arts </t>
  </si>
  <si>
    <t xml:space="preserve">Literature </t>
  </si>
  <si>
    <t xml:space="preserve">Biography </t>
  </si>
  <si>
    <t xml:space="preserve">History </t>
  </si>
  <si>
    <t xml:space="preserve">Travels </t>
  </si>
  <si>
    <t xml:space="preserve">Fiction </t>
  </si>
  <si>
    <t>Total</t>
  </si>
  <si>
    <t>Theology</t>
  </si>
  <si>
    <t>Law</t>
  </si>
  <si>
    <t>Science</t>
  </si>
  <si>
    <t>Arts</t>
  </si>
  <si>
    <t>Belles Lettres</t>
  </si>
  <si>
    <t>Geography, Topography, Voyages, and Travels</t>
  </si>
  <si>
    <t>History</t>
  </si>
  <si>
    <t>Biography</t>
  </si>
  <si>
    <t>Transactions</t>
  </si>
  <si>
    <t>Periodical Works</t>
  </si>
  <si>
    <t>Polygraphy</t>
  </si>
  <si>
    <t>Bibliography</t>
  </si>
  <si>
    <t>Novels</t>
  </si>
  <si>
    <t>Political Science</t>
  </si>
  <si>
    <t xml:space="preserve">Mathematics; Natural Sciences; Medical Science; </t>
  </si>
  <si>
    <t>Mental and Moral Sciences / Fine Arts; Games and Sports</t>
  </si>
  <si>
    <t>Technology</t>
  </si>
  <si>
    <t>Encyclopedia</t>
  </si>
  <si>
    <t>novels, etc. alphabetical list</t>
  </si>
  <si>
    <t>page</t>
  </si>
  <si>
    <t>classified index</t>
  </si>
  <si>
    <t>Mental and Moral Science / Rhetoric; General Literature; Essays; Letters, Speeches, etc;</t>
  </si>
  <si>
    <t>Mental and Moral Science / Periodicals</t>
  </si>
  <si>
    <t>Mental and Moral Science / Miscellaneous Literature; Anecdotes &amp;c.; Facetiae, &amp;c.; Works; Books--Foreign; Poetry; Dramatic Literature; Prose Fiction</t>
  </si>
  <si>
    <t>Novels, Tales, and Romances, alphabetically arranged</t>
  </si>
  <si>
    <t>Geography and History / Universal Voyages; Geography; Antiquities, Manners and Customs; Ancient History; Rome; Great Britain; English History; Ireland; England--Miscellaneous; Europe; France; Spain and Portugal; Italy; Germany; Greece; Turkey; Africa; India and Hindostan; China; South America; North America; American History and Travels; American Revolution; United States; Separate States</t>
  </si>
  <si>
    <t>Geography and History / Biography--Collective; Individual Biography</t>
  </si>
  <si>
    <t>Fiction</t>
  </si>
  <si>
    <t>General Works</t>
  </si>
  <si>
    <t>Philosophy</t>
  </si>
  <si>
    <t>Religion</t>
  </si>
  <si>
    <t>Sociology</t>
  </si>
  <si>
    <t>Language</t>
  </si>
  <si>
    <t>Natural science</t>
  </si>
  <si>
    <t>Useful arts</t>
  </si>
  <si>
    <t>Fine arts</t>
  </si>
  <si>
    <t>Literature</t>
  </si>
  <si>
    <t>Travel</t>
  </si>
  <si>
    <t>share</t>
  </si>
  <si>
    <t>U.S. Bureau of Education (1893). Catalog of "A.L.A." Library: 5000 Volumes for a Popular Library Selected by the American Library Association and Shown at the World's Columbian Exposition. Washington, DC, GPO.</t>
  </si>
  <si>
    <t>p. VIII in</t>
  </si>
  <si>
    <t>ln</t>
  </si>
  <si>
    <t>class in source</t>
  </si>
  <si>
    <t>retail price</t>
  </si>
  <si>
    <t>per volume</t>
  </si>
  <si>
    <t>ALA 1893 catalog for model 5000 volume library: volumes by class</t>
  </si>
  <si>
    <t>ALA 1893 catalog for 5000 volume public library</t>
  </si>
  <si>
    <t>cat pages</t>
  </si>
  <si>
    <t>vols/reader</t>
  </si>
  <si>
    <t xml:space="preserve">p. 359, Table 1 in </t>
  </si>
  <si>
    <t>Glynn, Tom (1999). "Books for a Reformed Republic: The Apprentices' Library of New York City, 1820-1865." Libraries &amp; Culture vol. 34(4): 347-72.</t>
  </si>
  <si>
    <t>1820 &amp; 1833: titles in NY Apprentices' Library</t>
  </si>
  <si>
    <t>p. 364, Table 2 in Glyn (1999)</t>
  </si>
  <si>
    <t>1855 &amp; 1865: titles in NY Apprentices' Library and Demilt Library</t>
  </si>
  <si>
    <t>DeMilt Library contained 895 titles with "little of light literature"</t>
  </si>
  <si>
    <t>It contained no books classified as "novels, tales, romances,etc." and 15 works of "prose fiction."</t>
  </si>
  <si>
    <t>Id. p. 356</t>
  </si>
  <si>
    <t>Apprentice</t>
  </si>
  <si>
    <t>Apprentice &amp; Demilt</t>
  </si>
  <si>
    <t>Apprentices' Library title class distribution in 1855</t>
  </si>
  <si>
    <t>Catalogue of the Apprentices' and De Milt Libraries, New-York (1855). New-York, John W. Amerman, Printer.</t>
  </si>
  <si>
    <t>Estimated from:</t>
  </si>
  <si>
    <t>Apprentices Library of New York City: books and book distribution by classes</t>
  </si>
  <si>
    <t>Book class distribution, 1820-1865</t>
  </si>
  <si>
    <t>est. titles</t>
  </si>
  <si>
    <t>3000-4000</t>
  </si>
  <si>
    <t>Id. p. 363.  For 1820, fig. in Table 1 differs.</t>
  </si>
  <si>
    <t>Dana, John Cotton (1899). A Library Primer. Chicago, Library Bureau.</t>
  </si>
  <si>
    <t>Ch. XI in</t>
  </si>
  <si>
    <t>Suggested book class distribution in Dana's Library Primer, 1899</t>
  </si>
  <si>
    <t>Zboray, Ronald J. (1993). A fictive people: antebellum economic development and the American reading public New York, Oxford University Press.</t>
  </si>
  <si>
    <t>From Appendix 2, Table 23 in</t>
  </si>
  <si>
    <t>Analytical Catalogue of the New York Society Library, 1850</t>
  </si>
  <si>
    <t>entries</t>
  </si>
  <si>
    <t>Id. p. 205 notes, “The table represents entries, and not books since occasionally a title made its way under two or more rubrics.”</t>
  </si>
  <si>
    <t xml:space="preserve">The classified Catalogue has multiple heading levels.  In entries above, “/” separates a heading from one of its sub-headings, while “;” separates headings at the same level.  </t>
  </si>
  <si>
    <t>Counts are only for the Apprentices' Library.</t>
  </si>
  <si>
    <t>New York Society Library book borrowing, by book classes, men patrons, 1847-1856</t>
  </si>
  <si>
    <t>other categories</t>
  </si>
  <si>
    <t>Zboray (1993) p. 163, Table 15</t>
  </si>
  <si>
    <t>books borrowed</t>
  </si>
  <si>
    <t>New York Society Library Catalogue, 1813</t>
  </si>
  <si>
    <t>Theology, Ecclesiastical History, Sacred Criticism, Religious Controversy</t>
  </si>
  <si>
    <t>Classic Authors, Greek and Latin</t>
  </si>
  <si>
    <t>Ethicks, Logic, and Metaphysics</t>
  </si>
  <si>
    <t>Mathematics, Natural and Experimental Philosophy, Astronomy, Chemistry, and the Arts</t>
  </si>
  <si>
    <t>Natural History, Botany, Agriculture, &amp;c.</t>
  </si>
  <si>
    <t>Civil Military History, Antiquities, Mythology, Chronology, Biography, and Memoirs</t>
  </si>
  <si>
    <t>Politics, Legislation, Political Economy, Commerce, and Revenue</t>
  </si>
  <si>
    <t>Geography, Topography, Voyages and Travels</t>
  </si>
  <si>
    <t>Education, Dictionaries, Grammars, Philology, Belles-Lettres, and Criticism</t>
  </si>
  <si>
    <t>Poetry and Drama</t>
  </si>
  <si>
    <t>Fictitious Writings, Novels, Romances, and Fables</t>
  </si>
  <si>
    <t>Medicine and Surgery</t>
  </si>
  <si>
    <t>Architecture, Civil, Military, and Naval</t>
  </si>
  <si>
    <t>Magazines, Reviews, Translations of Learned Societies, and Newspapers</t>
  </si>
  <si>
    <t>Miscellanies</t>
  </si>
  <si>
    <t>Pamphlets, &amp;c.</t>
  </si>
  <si>
    <t>Books added to the Library since the Catalog was put to press</t>
  </si>
  <si>
    <t>{end}</t>
  </si>
  <si>
    <t>pages</t>
  </si>
  <si>
    <t>start page</t>
  </si>
  <si>
    <t>Classes of books in New York Society Library, 1813 to 1856</t>
  </si>
  <si>
    <t>Trustees of the New-York Society Library (1813). A Catalogue of the Books Belonging to the New-York Society Library: Together with the Charter. New York, Printed by C.S. Van Winkle, 122 Water-street.</t>
  </si>
  <si>
    <t>Ralph Waldo Emerson's book recommendations to his cousin, Elizabeth M. Tilton, in letter dated Feb. 1, 1832</t>
  </si>
  <si>
    <t xml:space="preserve">Kempis, Thomas a </t>
  </si>
  <si>
    <t>Imitation of Christ</t>
  </si>
  <si>
    <t>Scougal, Henry</t>
  </si>
  <si>
    <t>Life of God in the Soul of Man</t>
  </si>
  <si>
    <t>Taylor</t>
  </si>
  <si>
    <t>Holy Dying</t>
  </si>
  <si>
    <t>Folen, Mrs.</t>
  </si>
  <si>
    <t>Selections from Fenelon</t>
  </si>
  <si>
    <t>Ware</t>
  </si>
  <si>
    <t>On the formation of Christian Character</t>
  </si>
  <si>
    <t>Browne, Sir Thomas</t>
  </si>
  <si>
    <t>Religion of a Physician</t>
  </si>
  <si>
    <t>Young</t>
  </si>
  <si>
    <t>Night Thoughts</t>
  </si>
  <si>
    <t>Universal History</t>
  </si>
  <si>
    <t>Sunday books</t>
  </si>
  <si>
    <t>Robertson</t>
  </si>
  <si>
    <t>Charles V</t>
  </si>
  <si>
    <t>Hume</t>
  </si>
  <si>
    <t>Life of Napoleon</t>
  </si>
  <si>
    <t>reign of Elizabeth</t>
  </si>
  <si>
    <t>Belknap</t>
  </si>
  <si>
    <t>History of New Hampshire</t>
  </si>
  <si>
    <t>Scott, Sir Walter</t>
  </si>
  <si>
    <t>Muller, Johannes von</t>
  </si>
  <si>
    <t>Morton, Nathaniel</t>
  </si>
  <si>
    <t>New-England's Memorial</t>
  </si>
  <si>
    <t>Milman, Henry Hart</t>
  </si>
  <si>
    <t>History of Jews</t>
  </si>
  <si>
    <t>natural history</t>
  </si>
  <si>
    <t>history of man</t>
  </si>
  <si>
    <t>Brougham, Lord</t>
  </si>
  <si>
    <t>Preliminary Treatise: Objects, Advantages, and Pleasures of Science</t>
  </si>
  <si>
    <t>Herschel, Sir John F.W.</t>
  </si>
  <si>
    <t>The General Nature and Advantages of the Study of the Physical Sciences</t>
  </si>
  <si>
    <t>Nuttall, Thomas</t>
  </si>
  <si>
    <t>A Manual of Ornithology of the United States and Canada</t>
  </si>
  <si>
    <t>Marcet, Jane</t>
  </si>
  <si>
    <t>Conversations on Chemistry</t>
  </si>
  <si>
    <t>Conversations on Vegetable Physiology</t>
  </si>
  <si>
    <t>Leshe, John et al.</t>
  </si>
  <si>
    <t>Narratives of Discovery and Adventure in the Polar Seas and Regions</t>
  </si>
  <si>
    <t>Edgeworth, Miss</t>
  </si>
  <si>
    <t>Patronage</t>
  </si>
  <si>
    <t>Sequel to Frank De Vere</t>
  </si>
  <si>
    <t>Ward, Robert Plumer</t>
  </si>
  <si>
    <t>Scott, Walter</t>
  </si>
  <si>
    <t>"as much as you please"</t>
  </si>
  <si>
    <t>Milton</t>
  </si>
  <si>
    <t>poetry: Paradise Lost, if tires you, minor poems</t>
  </si>
  <si>
    <t>Bryant</t>
  </si>
  <si>
    <t>Poems</t>
  </si>
  <si>
    <t>Cowper</t>
  </si>
  <si>
    <t>Thomson</t>
  </si>
  <si>
    <t>Wordworth</t>
  </si>
  <si>
    <t>Emerson's classification</t>
  </si>
  <si>
    <t>author</t>
  </si>
  <si>
    <t>title</t>
  </si>
  <si>
    <t>Source: Tilton, Eleanor M., Ed. (1939). Letters of Ralph Waldo Emerson New York, Columbia University Press, pp. 202-5.</t>
  </si>
  <si>
    <t>Emerson's list is informal and discussive.</t>
  </si>
  <si>
    <t>The class is a general category that Emerson mentioned</t>
  </si>
  <si>
    <t>before describing titles.</t>
  </si>
  <si>
    <t>The next class he mentioned provides a rough bound on the</t>
  </si>
  <si>
    <t>previous class.</t>
  </si>
  <si>
    <t>notes</t>
  </si>
  <si>
    <t>subdivision</t>
  </si>
  <si>
    <t>description</t>
  </si>
  <si>
    <t>I</t>
  </si>
  <si>
    <t>II</t>
  </si>
  <si>
    <t>III</t>
  </si>
  <si>
    <t>New York</t>
  </si>
  <si>
    <t>Boston</t>
  </si>
  <si>
    <t>Philadelphia</t>
  </si>
  <si>
    <t>Charleston</t>
  </si>
  <si>
    <t>Bath</t>
  </si>
  <si>
    <t>Bray provincial libraries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</si>
  <si>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</si>
  <si>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</si>
  <si>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</si>
  <si>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</si>
  <si>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</si>
  <si>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</si>
  <si>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</si>
  <si>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</si>
  <si>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</si>
  <si>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</si>
  <si>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</si>
  <si>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holy scriptures and commentaries</t>
  </si>
  <si>
    <t>fathers</t>
  </si>
  <si>
    <t>apologetic discourses</t>
  </si>
  <si>
    <t>bodies of divinity</t>
  </si>
  <si>
    <t>covenant of grace and creed</t>
  </si>
  <si>
    <t>moral laws</t>
  </si>
  <si>
    <t>repentance and divine assistance</t>
  </si>
  <si>
    <t>prayer and sacrament</t>
  </si>
  <si>
    <t>sermons</t>
  </si>
  <si>
    <t>ministerial directives</t>
  </si>
  <si>
    <t>controversial</t>
  </si>
  <si>
    <t>things</t>
  </si>
  <si>
    <t>humanity</t>
  </si>
  <si>
    <t>policy and law</t>
  </si>
  <si>
    <t>history and its appendages</t>
  </si>
  <si>
    <t>physiology: anatomy, surgery, medicine</t>
  </si>
  <si>
    <t>mathematics and trade</t>
  </si>
  <si>
    <t>words</t>
  </si>
  <si>
    <t>grammars and lexicons</t>
  </si>
  <si>
    <t>rhetoric</t>
  </si>
  <si>
    <t>logic</t>
  </si>
  <si>
    <t>miscellanies</t>
  </si>
  <si>
    <t>total volumes (Laugher data)</t>
  </si>
  <si>
    <t>total non-religious (Laugher data)</t>
  </si>
  <si>
    <t>total (summed)</t>
  </si>
  <si>
    <t>total non-religious (summed)</t>
  </si>
  <si>
    <t>share non-religious (Laugher)</t>
  </si>
  <si>
    <t>share non-religious (summed)</t>
  </si>
  <si>
    <t>Source: Appendix A, Table 1, in Laugher, Charles T (1973). Thomas Bray's grand design; libraries of the Church of England in America, 1695-1785. Chicago, American Library Association.</t>
  </si>
  <si>
    <t>Complied from Bibliotheca Provincialis Americanae.</t>
  </si>
  <si>
    <t>history and travel</t>
  </si>
  <si>
    <t>total</t>
  </si>
  <si>
    <t xml:space="preserve">travel </t>
  </si>
  <si>
    <t>fiction</t>
  </si>
  <si>
    <t>literature</t>
  </si>
  <si>
    <t>fine arts including music and sports</t>
  </si>
  <si>
    <t>useful arts</t>
  </si>
  <si>
    <t>language</t>
  </si>
  <si>
    <t>New York State Library and Library of Congress (1904). A.L.A. Catalog: 8,000 volumes for a popular library, with notes. Washington, Government Printing Office.</t>
  </si>
  <si>
    <t>sociology</t>
  </si>
  <si>
    <t xml:space="preserve">p.  7 in </t>
  </si>
  <si>
    <t>religion</t>
  </si>
  <si>
    <t>with comparison to ALA 1893 catalog</t>
  </si>
  <si>
    <t>philosophy</t>
  </si>
  <si>
    <t>ALA 1904 catalog for 8,000 volume public library</t>
  </si>
  <si>
    <t>general works including bibliography</t>
  </si>
  <si>
    <t>titles</t>
  </si>
  <si>
    <t>Comparison of model catalogs for public libraries in 1893 and 1904</t>
  </si>
  <si>
    <t>ex. children's books</t>
  </si>
  <si>
    <t>children's books</t>
  </si>
  <si>
    <t xml:space="preserve">fiction </t>
  </si>
  <si>
    <t>fine arts</t>
  </si>
  <si>
    <t>philology</t>
  </si>
  <si>
    <t>reference books</t>
  </si>
  <si>
    <t>heading</t>
  </si>
  <si>
    <t>dd</t>
  </si>
  <si>
    <t>Buying List of Books for Small Libraries, compiled by Marion Horton (ALA, 1935)</t>
  </si>
  <si>
    <t>Mental and Moral Science / Education and Ethics</t>
  </si>
  <si>
    <t>pop. Served</t>
  </si>
  <si>
    <t>circulation</t>
  </si>
  <si>
    <t>circ per capita</t>
  </si>
  <si>
    <t>public libraries</t>
  </si>
  <si>
    <t>liberal arts colleges</t>
  </si>
  <si>
    <t>college</t>
  </si>
  <si>
    <t>regular session student enrollment</t>
  </si>
  <si>
    <t>volumes in lib</t>
  </si>
  <si>
    <t>vols. Lent for home use</t>
  </si>
  <si>
    <t>rserved book loans</t>
  </si>
  <si>
    <t>Augsburg</t>
  </si>
  <si>
    <t>St. Mary's</t>
  </si>
  <si>
    <t>St. Thomas</t>
  </si>
  <si>
    <t>Concordia</t>
  </si>
  <si>
    <t>Gustavus Adolphus</t>
  </si>
  <si>
    <t>Hamline</t>
  </si>
  <si>
    <t>St. Olaf's</t>
  </si>
  <si>
    <t>Carleton</t>
  </si>
  <si>
    <t>St. Catherine</t>
  </si>
  <si>
    <t>Macalaster</t>
  </si>
  <si>
    <t>St. Johns</t>
  </si>
  <si>
    <t>Teachers' Colleges</t>
  </si>
  <si>
    <t>St. Cloud</t>
  </si>
  <si>
    <t>Winona</t>
  </si>
  <si>
    <t>Mankato</t>
  </si>
  <si>
    <t>Bemidji</t>
  </si>
  <si>
    <t>Duluth</t>
  </si>
  <si>
    <t>Moorhead</t>
  </si>
  <si>
    <t>Junior Colleges</t>
  </si>
  <si>
    <t>Eveleth</t>
  </si>
  <si>
    <t>Rochester</t>
  </si>
  <si>
    <t>Virginia</t>
  </si>
  <si>
    <t>Minnesota Library Notes and News 12 (1938)</t>
  </si>
  <si>
    <t>Minnesota public library circulation in 1937</t>
  </si>
  <si>
    <t>Library Journal, Sept. 15, 1920 p. 741</t>
  </si>
  <si>
    <t>20 Middle West cities (in Ohio, Illinois, Wisconsin, Michigan, pop. 30k-75k)</t>
  </si>
  <si>
    <t>population</t>
  </si>
  <si>
    <t>Circulation of public library books about 1920</t>
  </si>
  <si>
    <t>Repository:</t>
  </si>
  <si>
    <t>http://acrosswalls.org/datasets/</t>
  </si>
  <si>
    <t>Version: 1.0</t>
  </si>
  <si>
    <t>Book categories and books in Bray's provincial libraries c. 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</si>
</sst>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&quot;$&quot;#,##0.00"/>
    <numFmt numFmtId="166" formatCode="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1" fillId="0" borderId="0"/>
    <xf numFmtId="0" fontId="4" fillId="0" borderId="0"/>
  </cellStyleXfs>
  <cellXfs count="31">
    <xf numFmtId="0" fontId="0" fillId="0" borderId="0" xfId="0"/>
    <xf numFmtId="164" fontId="0" fillId="0" borderId="0" xfId="0" applyNumberFormat="1"/>
    <xf numFmtId="9" fontId="0" fillId="0" borderId="0" xfId="0" applyNumberFormat="1"/>
    <xf numFmtId="3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7" fontId="0" fillId="0" borderId="0" xfId="0" quotePrefix="1" applyNumberFormat="1" applyAlignment="1">
      <alignment horizontal="right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3" fillId="0" borderId="0" xfId="0" applyFont="1"/>
    <xf numFmtId="9" fontId="0" fillId="0" borderId="0" xfId="1" applyFont="1"/>
    <xf numFmtId="0" fontId="1" fillId="0" borderId="0" xfId="2"/>
    <xf numFmtId="164" fontId="1" fillId="0" borderId="0" xfId="2" applyNumberFormat="1"/>
    <xf numFmtId="0" fontId="4" fillId="0" borderId="0" xfId="3"/>
    <xf numFmtId="164" fontId="4" fillId="0" borderId="0" xfId="3" applyNumberFormat="1"/>
    <xf numFmtId="0" fontId="5" fillId="0" borderId="0" xfId="0" applyFont="1"/>
    <xf numFmtId="3" fontId="5" fillId="0" borderId="0" xfId="0" applyNumberFormat="1" applyFont="1"/>
    <xf numFmtId="0" fontId="5" fillId="0" borderId="0" xfId="2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2" applyAlignment="1">
      <alignment horizontal="left"/>
    </xf>
    <xf numFmtId="0" fontId="4" fillId="0" borderId="0" xfId="3" applyAlignment="1">
      <alignment horizontal="left"/>
    </xf>
    <xf numFmtId="0" fontId="5" fillId="0" borderId="0" xfId="0" applyFont="1" applyAlignment="1">
      <alignment horizontal="left"/>
    </xf>
  </cellXfs>
  <cellStyles count="4">
    <cellStyle name="Normal" xfId="0" builtinId="0"/>
    <cellStyle name="Normal 2" xfId="2"/>
    <cellStyle name="Normal 2 2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sqref="A1:XFD1"/>
    </sheetView>
  </sheetViews>
  <sheetFormatPr defaultRowHeight="12.75" x14ac:dyDescent="0.2"/>
  <cols>
    <col min="4" max="4" width="40.85546875" customWidth="1"/>
    <col min="5" max="9" width="10.85546875" customWidth="1"/>
    <col min="10" max="10" width="2.85546875" customWidth="1"/>
    <col min="11" max="11" width="41.42578125" customWidth="1"/>
  </cols>
  <sheetData>
    <row r="1" spans="1:11" x14ac:dyDescent="0.2">
      <c r="A1" s="25" t="s">
        <v>333</v>
      </c>
      <c r="B1" s="25"/>
      <c r="C1" s="25"/>
      <c r="D1" s="25"/>
      <c r="K1" t="s">
        <v>330</v>
      </c>
    </row>
    <row r="2" spans="1:11" x14ac:dyDescent="0.2">
      <c r="K2" t="s">
        <v>331</v>
      </c>
    </row>
    <row r="3" spans="1:11" x14ac:dyDescent="0.2">
      <c r="K3" t="s">
        <v>332</v>
      </c>
    </row>
    <row r="4" spans="1:11" x14ac:dyDescent="0.2">
      <c r="E4" t="s">
        <v>222</v>
      </c>
    </row>
    <row r="5" spans="1:11" x14ac:dyDescent="0.2">
      <c r="A5" t="s">
        <v>83</v>
      </c>
      <c r="B5" t="s">
        <v>24</v>
      </c>
      <c r="C5" t="s">
        <v>212</v>
      </c>
      <c r="D5" t="s">
        <v>213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</row>
    <row r="6" spans="1:11" x14ac:dyDescent="0.2">
      <c r="A6">
        <v>1</v>
      </c>
      <c r="B6" t="s">
        <v>214</v>
      </c>
      <c r="D6" t="s">
        <v>234</v>
      </c>
      <c r="E6">
        <v>23</v>
      </c>
      <c r="F6">
        <v>36</v>
      </c>
      <c r="G6">
        <v>29</v>
      </c>
      <c r="H6">
        <v>27</v>
      </c>
      <c r="I6">
        <v>11</v>
      </c>
    </row>
    <row r="7" spans="1:11" x14ac:dyDescent="0.2">
      <c r="A7">
        <v>2</v>
      </c>
      <c r="B7" t="s">
        <v>215</v>
      </c>
      <c r="D7" t="s">
        <v>235</v>
      </c>
      <c r="E7">
        <v>7</v>
      </c>
      <c r="F7">
        <v>28</v>
      </c>
      <c r="G7">
        <v>10</v>
      </c>
      <c r="H7">
        <v>18</v>
      </c>
      <c r="I7">
        <v>13</v>
      </c>
    </row>
    <row r="8" spans="1:11" x14ac:dyDescent="0.2">
      <c r="A8">
        <v>3</v>
      </c>
      <c r="B8" t="s">
        <v>216</v>
      </c>
      <c r="D8" t="s">
        <v>236</v>
      </c>
      <c r="E8">
        <v>19</v>
      </c>
      <c r="F8">
        <v>5</v>
      </c>
      <c r="G8">
        <v>11</v>
      </c>
      <c r="H8">
        <v>8</v>
      </c>
      <c r="I8">
        <v>14</v>
      </c>
    </row>
    <row r="9" spans="1:11" x14ac:dyDescent="0.2">
      <c r="A9">
        <v>4</v>
      </c>
      <c r="B9" t="s">
        <v>223</v>
      </c>
      <c r="D9" t="s">
        <v>237</v>
      </c>
      <c r="E9">
        <v>14</v>
      </c>
      <c r="F9">
        <v>13</v>
      </c>
      <c r="G9">
        <v>17</v>
      </c>
      <c r="H9">
        <v>23</v>
      </c>
      <c r="I9">
        <v>13</v>
      </c>
    </row>
    <row r="10" spans="1:11" x14ac:dyDescent="0.2">
      <c r="A10">
        <v>5</v>
      </c>
      <c r="B10" t="s">
        <v>224</v>
      </c>
      <c r="D10" t="s">
        <v>238</v>
      </c>
      <c r="E10">
        <v>18</v>
      </c>
      <c r="F10">
        <v>27</v>
      </c>
      <c r="G10">
        <v>24</v>
      </c>
      <c r="H10">
        <v>36</v>
      </c>
      <c r="I10">
        <v>3</v>
      </c>
    </row>
    <row r="11" spans="1:11" x14ac:dyDescent="0.2">
      <c r="A11">
        <v>6</v>
      </c>
      <c r="B11" t="s">
        <v>225</v>
      </c>
      <c r="D11" t="s">
        <v>239</v>
      </c>
      <c r="E11">
        <v>28</v>
      </c>
      <c r="F11">
        <v>18</v>
      </c>
      <c r="G11">
        <v>20</v>
      </c>
      <c r="H11">
        <v>28</v>
      </c>
      <c r="I11">
        <v>3</v>
      </c>
    </row>
    <row r="12" spans="1:11" x14ac:dyDescent="0.2">
      <c r="A12">
        <v>7</v>
      </c>
      <c r="B12" t="s">
        <v>226</v>
      </c>
      <c r="D12" t="s">
        <v>240</v>
      </c>
      <c r="E12">
        <v>3</v>
      </c>
      <c r="F12">
        <v>8</v>
      </c>
      <c r="G12">
        <v>5</v>
      </c>
      <c r="H12">
        <v>5</v>
      </c>
      <c r="I12">
        <v>6</v>
      </c>
    </row>
    <row r="13" spans="1:11" x14ac:dyDescent="0.2">
      <c r="A13">
        <v>8</v>
      </c>
      <c r="B13" t="s">
        <v>227</v>
      </c>
      <c r="D13" t="s">
        <v>241</v>
      </c>
      <c r="E13">
        <v>10</v>
      </c>
      <c r="F13">
        <v>0</v>
      </c>
      <c r="G13">
        <v>22</v>
      </c>
      <c r="H13">
        <v>10</v>
      </c>
      <c r="I13">
        <v>9</v>
      </c>
    </row>
    <row r="14" spans="1:11" x14ac:dyDescent="0.2">
      <c r="A14">
        <v>9</v>
      </c>
      <c r="B14" t="s">
        <v>228</v>
      </c>
      <c r="D14" t="s">
        <v>242</v>
      </c>
      <c r="E14">
        <v>34</v>
      </c>
      <c r="F14">
        <v>27</v>
      </c>
      <c r="G14">
        <v>36</v>
      </c>
      <c r="H14">
        <v>25</v>
      </c>
      <c r="I14">
        <v>10</v>
      </c>
    </row>
    <row r="15" spans="1:11" x14ac:dyDescent="0.2">
      <c r="A15">
        <v>10</v>
      </c>
      <c r="B15" t="s">
        <v>229</v>
      </c>
      <c r="D15" t="s">
        <v>243</v>
      </c>
      <c r="E15">
        <v>5</v>
      </c>
      <c r="F15">
        <v>8</v>
      </c>
      <c r="G15">
        <v>9</v>
      </c>
      <c r="H15">
        <v>7</v>
      </c>
      <c r="I15">
        <v>12</v>
      </c>
    </row>
    <row r="16" spans="1:11" x14ac:dyDescent="0.2">
      <c r="A16">
        <v>11</v>
      </c>
      <c r="B16" t="s">
        <v>230</v>
      </c>
      <c r="D16" t="s">
        <v>244</v>
      </c>
      <c r="E16">
        <v>19</v>
      </c>
      <c r="F16">
        <v>20</v>
      </c>
      <c r="G16">
        <v>27</v>
      </c>
      <c r="H16">
        <v>18</v>
      </c>
      <c r="I16">
        <v>29</v>
      </c>
    </row>
    <row r="17" spans="1:9" x14ac:dyDescent="0.2">
      <c r="A17">
        <v>12</v>
      </c>
      <c r="B17" t="s">
        <v>231</v>
      </c>
      <c r="D17" t="s">
        <v>245</v>
      </c>
    </row>
    <row r="18" spans="1:9" x14ac:dyDescent="0.2">
      <c r="A18">
        <v>13</v>
      </c>
      <c r="C18">
        <v>1</v>
      </c>
      <c r="D18" t="s">
        <v>246</v>
      </c>
      <c r="E18">
        <v>6</v>
      </c>
      <c r="F18">
        <v>5</v>
      </c>
      <c r="G18">
        <v>9</v>
      </c>
      <c r="H18">
        <v>11</v>
      </c>
      <c r="I18">
        <v>11</v>
      </c>
    </row>
    <row r="19" spans="1:9" x14ac:dyDescent="0.2">
      <c r="A19">
        <v>14</v>
      </c>
      <c r="C19">
        <v>2</v>
      </c>
      <c r="D19" t="s">
        <v>247</v>
      </c>
      <c r="E19">
        <v>0</v>
      </c>
      <c r="F19">
        <v>0</v>
      </c>
      <c r="G19">
        <v>1</v>
      </c>
      <c r="H19">
        <v>0</v>
      </c>
      <c r="I19">
        <v>3</v>
      </c>
    </row>
    <row r="20" spans="1:9" x14ac:dyDescent="0.2">
      <c r="A20">
        <v>15</v>
      </c>
      <c r="C20">
        <v>3</v>
      </c>
      <c r="D20" t="s">
        <v>248</v>
      </c>
      <c r="E20">
        <v>23</v>
      </c>
      <c r="F20">
        <v>17</v>
      </c>
      <c r="G20">
        <v>19</v>
      </c>
      <c r="H20">
        <v>42</v>
      </c>
      <c r="I20">
        <v>5</v>
      </c>
    </row>
    <row r="21" spans="1:9" x14ac:dyDescent="0.2">
      <c r="A21">
        <v>16</v>
      </c>
      <c r="C21">
        <v>4</v>
      </c>
      <c r="D21" t="s">
        <v>249</v>
      </c>
      <c r="E21">
        <v>2</v>
      </c>
      <c r="F21">
        <v>2</v>
      </c>
      <c r="G21">
        <v>30</v>
      </c>
      <c r="H21">
        <v>15</v>
      </c>
      <c r="I21">
        <v>1</v>
      </c>
    </row>
    <row r="22" spans="1:9" x14ac:dyDescent="0.2">
      <c r="A22">
        <v>17</v>
      </c>
      <c r="C22">
        <v>5</v>
      </c>
      <c r="D22" t="s">
        <v>250</v>
      </c>
      <c r="E22">
        <v>0</v>
      </c>
      <c r="F22">
        <v>0</v>
      </c>
      <c r="G22">
        <v>5</v>
      </c>
      <c r="H22">
        <v>6</v>
      </c>
      <c r="I22">
        <v>3</v>
      </c>
    </row>
    <row r="23" spans="1:9" x14ac:dyDescent="0.2">
      <c r="A23">
        <v>18</v>
      </c>
      <c r="B23" t="s">
        <v>232</v>
      </c>
      <c r="D23" t="s">
        <v>251</v>
      </c>
    </row>
    <row r="24" spans="1:9" x14ac:dyDescent="0.2">
      <c r="A24">
        <v>19</v>
      </c>
      <c r="C24">
        <v>1</v>
      </c>
      <c r="D24" t="s">
        <v>252</v>
      </c>
      <c r="E24">
        <v>6</v>
      </c>
      <c r="F24">
        <v>2</v>
      </c>
      <c r="G24">
        <v>8</v>
      </c>
      <c r="H24">
        <v>6</v>
      </c>
      <c r="I24">
        <v>3</v>
      </c>
    </row>
    <row r="25" spans="1:9" x14ac:dyDescent="0.2">
      <c r="A25">
        <v>20</v>
      </c>
      <c r="C25">
        <v>2</v>
      </c>
      <c r="D25" t="s">
        <v>253</v>
      </c>
      <c r="E25">
        <v>1</v>
      </c>
      <c r="F25">
        <v>0</v>
      </c>
      <c r="G25">
        <v>1</v>
      </c>
      <c r="H25">
        <v>0</v>
      </c>
      <c r="I25">
        <v>4</v>
      </c>
    </row>
    <row r="26" spans="1:9" x14ac:dyDescent="0.2">
      <c r="A26">
        <v>21</v>
      </c>
      <c r="C26">
        <v>3</v>
      </c>
      <c r="D26" t="s">
        <v>254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22</v>
      </c>
      <c r="C27">
        <v>4</v>
      </c>
      <c r="D27" t="s">
        <v>9</v>
      </c>
      <c r="E27">
        <v>3</v>
      </c>
      <c r="F27">
        <v>0</v>
      </c>
      <c r="G27">
        <v>0</v>
      </c>
      <c r="H27">
        <v>2</v>
      </c>
      <c r="I27">
        <v>1</v>
      </c>
    </row>
    <row r="28" spans="1:9" x14ac:dyDescent="0.2">
      <c r="A28">
        <v>23</v>
      </c>
      <c r="B28" t="s">
        <v>233</v>
      </c>
      <c r="D28" t="s">
        <v>255</v>
      </c>
      <c r="E28">
        <v>6</v>
      </c>
      <c r="F28">
        <v>0</v>
      </c>
      <c r="G28">
        <v>2</v>
      </c>
      <c r="H28">
        <v>1</v>
      </c>
      <c r="I28">
        <v>12</v>
      </c>
    </row>
    <row r="30" spans="1:9" x14ac:dyDescent="0.2">
      <c r="D30" t="s">
        <v>256</v>
      </c>
      <c r="E30">
        <v>211</v>
      </c>
      <c r="F30">
        <v>221</v>
      </c>
      <c r="G30">
        <v>327</v>
      </c>
      <c r="H30">
        <v>225</v>
      </c>
      <c r="I30">
        <v>166</v>
      </c>
    </row>
    <row r="31" spans="1:9" x14ac:dyDescent="0.2">
      <c r="D31" t="s">
        <v>257</v>
      </c>
      <c r="E31">
        <v>48</v>
      </c>
      <c r="F31">
        <v>25</v>
      </c>
      <c r="G31">
        <v>75</v>
      </c>
      <c r="H31">
        <v>83</v>
      </c>
      <c r="I31">
        <v>48</v>
      </c>
    </row>
    <row r="33" spans="1:9" x14ac:dyDescent="0.2">
      <c r="D33" t="s">
        <v>258</v>
      </c>
      <c r="E33">
        <f>SUM(E6:E28)</f>
        <v>228</v>
      </c>
      <c r="F33">
        <f>SUM(F6:F28)</f>
        <v>216</v>
      </c>
      <c r="G33">
        <f>SUM(G6:G28)</f>
        <v>285</v>
      </c>
      <c r="H33">
        <f t="shared" ref="H33:I33" si="0">SUM(H6:H28)</f>
        <v>288</v>
      </c>
      <c r="I33">
        <f t="shared" si="0"/>
        <v>167</v>
      </c>
    </row>
    <row r="34" spans="1:9" x14ac:dyDescent="0.2">
      <c r="D34" t="s">
        <v>259</v>
      </c>
      <c r="E34">
        <f>SUM(E18:E28)</f>
        <v>48</v>
      </c>
      <c r="F34">
        <f t="shared" ref="F34:I34" si="1">SUM(F18:F28)</f>
        <v>26</v>
      </c>
      <c r="G34">
        <f t="shared" si="1"/>
        <v>75</v>
      </c>
      <c r="H34">
        <f t="shared" si="1"/>
        <v>83</v>
      </c>
      <c r="I34">
        <f t="shared" si="1"/>
        <v>44</v>
      </c>
    </row>
    <row r="36" spans="1:9" x14ac:dyDescent="0.2">
      <c r="D36" t="s">
        <v>260</v>
      </c>
      <c r="E36" s="14">
        <f>E31/E30</f>
        <v>0.22748815165876776</v>
      </c>
      <c r="F36" s="14">
        <f t="shared" ref="F36:I36" si="2">F31/F30</f>
        <v>0.11312217194570136</v>
      </c>
      <c r="G36" s="14">
        <f t="shared" si="2"/>
        <v>0.22935779816513763</v>
      </c>
      <c r="H36" s="14">
        <f t="shared" si="2"/>
        <v>0.36888888888888888</v>
      </c>
      <c r="I36" s="14">
        <f t="shared" si="2"/>
        <v>0.28915662650602408</v>
      </c>
    </row>
    <row r="37" spans="1:9" x14ac:dyDescent="0.2">
      <c r="D37" t="s">
        <v>261</v>
      </c>
      <c r="E37" s="14">
        <f>E34/E33</f>
        <v>0.21052631578947367</v>
      </c>
      <c r="F37" s="14">
        <f t="shared" ref="F37:I37" si="3">F34/F33</f>
        <v>0.12037037037037036</v>
      </c>
      <c r="G37" s="14">
        <f t="shared" si="3"/>
        <v>0.26315789473684209</v>
      </c>
      <c r="H37" s="14">
        <f t="shared" si="3"/>
        <v>0.28819444444444442</v>
      </c>
      <c r="I37" s="14">
        <f t="shared" si="3"/>
        <v>0.26347305389221559</v>
      </c>
    </row>
    <row r="41" spans="1:9" x14ac:dyDescent="0.2">
      <c r="A41" s="25" t="s">
        <v>263</v>
      </c>
      <c r="B41" s="25"/>
      <c r="C41" s="25"/>
      <c r="D41" s="25"/>
    </row>
    <row r="42" spans="1:9" ht="26.25" customHeight="1" x14ac:dyDescent="0.2">
      <c r="A42" s="24" t="s">
        <v>262</v>
      </c>
      <c r="B42" s="24"/>
      <c r="C42" s="24"/>
      <c r="D42" s="24"/>
      <c r="E42" s="24"/>
      <c r="F42" s="24"/>
      <c r="G42" s="24"/>
      <c r="H42" s="24"/>
      <c r="I42" s="24"/>
    </row>
  </sheetData>
  <mergeCells count="3">
    <mergeCell ref="A42:I42"/>
    <mergeCell ref="A41:D4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1" sqref="F1:F3"/>
    </sheetView>
  </sheetViews>
  <sheetFormatPr defaultRowHeight="12.75" x14ac:dyDescent="0.2"/>
  <cols>
    <col min="1" max="1" width="3.85546875" customWidth="1"/>
    <col min="2" max="2" width="17.85546875" customWidth="1"/>
    <col min="3" max="3" width="22.7109375" customWidth="1"/>
    <col min="4" max="4" width="64.7109375" customWidth="1"/>
    <col min="5" max="5" width="2" customWidth="1"/>
    <col min="6" max="6" width="54.7109375" customWidth="1"/>
  </cols>
  <sheetData>
    <row r="1" spans="1:6" x14ac:dyDescent="0.2">
      <c r="A1" s="26" t="s">
        <v>146</v>
      </c>
      <c r="B1" s="26"/>
      <c r="C1" s="26"/>
      <c r="D1" s="26"/>
      <c r="F1" t="s">
        <v>330</v>
      </c>
    </row>
    <row r="2" spans="1:6" x14ac:dyDescent="0.2">
      <c r="A2" s="23"/>
      <c r="B2" s="23"/>
      <c r="C2" s="23"/>
      <c r="D2" s="23"/>
      <c r="F2" t="s">
        <v>331</v>
      </c>
    </row>
    <row r="3" spans="1:6" x14ac:dyDescent="0.2">
      <c r="F3" t="s">
        <v>332</v>
      </c>
    </row>
    <row r="5" spans="1:6" x14ac:dyDescent="0.2">
      <c r="A5" s="13" t="s">
        <v>83</v>
      </c>
      <c r="B5" s="13" t="s">
        <v>202</v>
      </c>
      <c r="C5" s="13" t="s">
        <v>203</v>
      </c>
      <c r="D5" s="13" t="s">
        <v>204</v>
      </c>
      <c r="F5" t="s">
        <v>211</v>
      </c>
    </row>
    <row r="6" spans="1:6" x14ac:dyDescent="0.2">
      <c r="A6">
        <v>1</v>
      </c>
      <c r="B6" s="13" t="s">
        <v>162</v>
      </c>
      <c r="C6" s="13" t="s">
        <v>147</v>
      </c>
      <c r="D6" s="13" t="s">
        <v>148</v>
      </c>
      <c r="F6" s="13" t="s">
        <v>206</v>
      </c>
    </row>
    <row r="7" spans="1:6" x14ac:dyDescent="0.2">
      <c r="A7">
        <v>2</v>
      </c>
      <c r="C7" s="13" t="s">
        <v>149</v>
      </c>
      <c r="D7" s="13" t="s">
        <v>150</v>
      </c>
      <c r="F7" t="s">
        <v>207</v>
      </c>
    </row>
    <row r="8" spans="1:6" x14ac:dyDescent="0.2">
      <c r="A8">
        <v>3</v>
      </c>
      <c r="C8" s="13" t="s">
        <v>151</v>
      </c>
      <c r="D8" s="13" t="s">
        <v>152</v>
      </c>
      <c r="F8" t="s">
        <v>208</v>
      </c>
    </row>
    <row r="9" spans="1:6" x14ac:dyDescent="0.2">
      <c r="A9">
        <v>4</v>
      </c>
      <c r="C9" s="13" t="s">
        <v>153</v>
      </c>
      <c r="D9" s="13" t="s">
        <v>154</v>
      </c>
      <c r="F9" t="s">
        <v>209</v>
      </c>
    </row>
    <row r="10" spans="1:6" x14ac:dyDescent="0.2">
      <c r="A10">
        <v>5</v>
      </c>
      <c r="C10" s="13" t="s">
        <v>155</v>
      </c>
      <c r="D10" s="13" t="s">
        <v>156</v>
      </c>
      <c r="F10" t="s">
        <v>210</v>
      </c>
    </row>
    <row r="11" spans="1:6" x14ac:dyDescent="0.2">
      <c r="A11">
        <v>6</v>
      </c>
      <c r="C11" s="13" t="s">
        <v>157</v>
      </c>
      <c r="D11" s="13" t="s">
        <v>158</v>
      </c>
    </row>
    <row r="12" spans="1:6" x14ac:dyDescent="0.2">
      <c r="A12">
        <v>7</v>
      </c>
      <c r="C12" s="13" t="s">
        <v>159</v>
      </c>
      <c r="D12" s="13" t="s">
        <v>160</v>
      </c>
    </row>
    <row r="13" spans="1:6" x14ac:dyDescent="0.2">
      <c r="A13">
        <v>8</v>
      </c>
      <c r="B13" s="13" t="s">
        <v>177</v>
      </c>
      <c r="C13" s="13" t="s">
        <v>171</v>
      </c>
      <c r="D13" s="13" t="s">
        <v>161</v>
      </c>
    </row>
    <row r="14" spans="1:6" x14ac:dyDescent="0.2">
      <c r="A14">
        <v>9</v>
      </c>
      <c r="C14" s="13" t="s">
        <v>163</v>
      </c>
      <c r="D14" s="13" t="s">
        <v>164</v>
      </c>
    </row>
    <row r="15" spans="1:6" x14ac:dyDescent="0.2">
      <c r="A15">
        <v>10</v>
      </c>
      <c r="C15" s="13" t="s">
        <v>165</v>
      </c>
      <c r="D15" s="13" t="s">
        <v>167</v>
      </c>
    </row>
    <row r="16" spans="1:6" x14ac:dyDescent="0.2">
      <c r="A16">
        <v>11</v>
      </c>
      <c r="C16" s="13" t="s">
        <v>170</v>
      </c>
      <c r="D16" s="13" t="s">
        <v>166</v>
      </c>
    </row>
    <row r="17" spans="1:4" x14ac:dyDescent="0.2">
      <c r="A17">
        <v>12</v>
      </c>
      <c r="C17" s="13" t="s">
        <v>168</v>
      </c>
      <c r="D17" s="13" t="s">
        <v>169</v>
      </c>
    </row>
    <row r="18" spans="1:4" x14ac:dyDescent="0.2">
      <c r="A18">
        <v>13</v>
      </c>
      <c r="C18" s="13" t="s">
        <v>172</v>
      </c>
      <c r="D18" s="13" t="s">
        <v>173</v>
      </c>
    </row>
    <row r="19" spans="1:4" x14ac:dyDescent="0.2">
      <c r="A19">
        <v>14</v>
      </c>
      <c r="C19" s="13" t="s">
        <v>174</v>
      </c>
      <c r="D19" s="13" t="s">
        <v>175</v>
      </c>
    </row>
    <row r="20" spans="1:4" x14ac:dyDescent="0.2">
      <c r="A20">
        <v>15</v>
      </c>
      <c r="B20" s="13" t="s">
        <v>176</v>
      </c>
      <c r="C20" s="13" t="s">
        <v>178</v>
      </c>
      <c r="D20" s="13" t="s">
        <v>179</v>
      </c>
    </row>
    <row r="21" spans="1:4" x14ac:dyDescent="0.2">
      <c r="A21">
        <v>16</v>
      </c>
      <c r="C21" s="13" t="s">
        <v>180</v>
      </c>
      <c r="D21" s="13" t="s">
        <v>181</v>
      </c>
    </row>
    <row r="22" spans="1:4" x14ac:dyDescent="0.2">
      <c r="A22">
        <v>17</v>
      </c>
      <c r="C22" s="13" t="s">
        <v>182</v>
      </c>
      <c r="D22" s="13" t="s">
        <v>183</v>
      </c>
    </row>
    <row r="23" spans="1:4" x14ac:dyDescent="0.2">
      <c r="A23">
        <v>18</v>
      </c>
      <c r="C23" s="13" t="s">
        <v>184</v>
      </c>
      <c r="D23" s="13" t="s">
        <v>185</v>
      </c>
    </row>
    <row r="24" spans="1:4" x14ac:dyDescent="0.2">
      <c r="A24">
        <v>19</v>
      </c>
      <c r="C24" s="13" t="s">
        <v>184</v>
      </c>
      <c r="D24" s="13" t="s">
        <v>186</v>
      </c>
    </row>
    <row r="25" spans="1:4" x14ac:dyDescent="0.2">
      <c r="A25">
        <v>20</v>
      </c>
      <c r="C25" s="13" t="s">
        <v>187</v>
      </c>
      <c r="D25" s="13" t="s">
        <v>188</v>
      </c>
    </row>
    <row r="26" spans="1:4" x14ac:dyDescent="0.2">
      <c r="A26">
        <v>21</v>
      </c>
      <c r="B26" s="13" t="s">
        <v>12</v>
      </c>
      <c r="C26" s="13" t="s">
        <v>189</v>
      </c>
      <c r="D26" s="13" t="s">
        <v>190</v>
      </c>
    </row>
    <row r="27" spans="1:4" x14ac:dyDescent="0.2">
      <c r="A27">
        <v>22</v>
      </c>
      <c r="C27" s="13" t="s">
        <v>192</v>
      </c>
      <c r="D27" s="13" t="s">
        <v>191</v>
      </c>
    </row>
    <row r="28" spans="1:4" x14ac:dyDescent="0.2">
      <c r="A28">
        <v>23</v>
      </c>
      <c r="C28" s="13" t="s">
        <v>193</v>
      </c>
      <c r="D28" s="13" t="s">
        <v>194</v>
      </c>
    </row>
    <row r="29" spans="1:4" x14ac:dyDescent="0.2">
      <c r="A29">
        <v>24</v>
      </c>
      <c r="C29" s="13" t="s">
        <v>189</v>
      </c>
      <c r="D29" s="13" t="s">
        <v>194</v>
      </c>
    </row>
    <row r="30" spans="1:4" x14ac:dyDescent="0.2">
      <c r="A30">
        <v>25</v>
      </c>
      <c r="C30" s="13" t="s">
        <v>195</v>
      </c>
      <c r="D30" s="13" t="s">
        <v>196</v>
      </c>
    </row>
    <row r="31" spans="1:4" x14ac:dyDescent="0.2">
      <c r="A31">
        <v>26</v>
      </c>
      <c r="C31" s="13" t="s">
        <v>197</v>
      </c>
      <c r="D31" s="13" t="s">
        <v>198</v>
      </c>
    </row>
    <row r="32" spans="1:4" x14ac:dyDescent="0.2">
      <c r="A32">
        <v>27</v>
      </c>
      <c r="C32" s="13" t="s">
        <v>199</v>
      </c>
    </row>
    <row r="33" spans="1:4" x14ac:dyDescent="0.2">
      <c r="A33">
        <v>28</v>
      </c>
      <c r="C33" s="13" t="s">
        <v>200</v>
      </c>
    </row>
    <row r="34" spans="1:4" x14ac:dyDescent="0.2">
      <c r="A34">
        <v>29</v>
      </c>
      <c r="C34" s="13" t="s">
        <v>201</v>
      </c>
    </row>
    <row r="37" spans="1:4" x14ac:dyDescent="0.2">
      <c r="B37" s="26" t="s">
        <v>205</v>
      </c>
      <c r="C37" s="26"/>
      <c r="D37" s="26"/>
    </row>
  </sheetData>
  <mergeCells count="2">
    <mergeCell ref="B37:D37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6" workbookViewId="0">
      <selection activeCell="B55" sqref="B55"/>
    </sheetView>
  </sheetViews>
  <sheetFormatPr defaultRowHeight="12.75" x14ac:dyDescent="0.2"/>
  <cols>
    <col min="1" max="1" width="3.85546875" customWidth="1"/>
    <col min="2" max="2" width="44.42578125" customWidth="1"/>
    <col min="3" max="3" width="10.28515625" style="1" bestFit="1" customWidth="1"/>
    <col min="4" max="4" width="9.28515625" bestFit="1" customWidth="1"/>
    <col min="5" max="5" width="3.5703125" customWidth="1"/>
    <col min="6" max="6" width="75" customWidth="1"/>
    <col min="7" max="7" width="9.140625" style="1"/>
  </cols>
  <sheetData>
    <row r="1" spans="1:6" x14ac:dyDescent="0.2">
      <c r="A1" s="25" t="s">
        <v>144</v>
      </c>
      <c r="B1" s="25"/>
      <c r="C1" s="25"/>
    </row>
    <row r="4" spans="1:6" x14ac:dyDescent="0.2">
      <c r="A4" s="25" t="s">
        <v>114</v>
      </c>
      <c r="B4" s="25"/>
      <c r="C4" s="25"/>
      <c r="F4" t="s">
        <v>330</v>
      </c>
    </row>
    <row r="5" spans="1:6" x14ac:dyDescent="0.2">
      <c r="A5" s="22"/>
      <c r="B5" s="22"/>
      <c r="C5" s="22"/>
      <c r="F5" t="s">
        <v>331</v>
      </c>
    </row>
    <row r="6" spans="1:6" x14ac:dyDescent="0.2">
      <c r="F6" t="s">
        <v>332</v>
      </c>
    </row>
    <row r="7" spans="1:6" x14ac:dyDescent="0.2">
      <c r="A7" t="s">
        <v>83</v>
      </c>
      <c r="B7" t="s">
        <v>24</v>
      </c>
      <c r="C7" s="1" t="s">
        <v>115</v>
      </c>
      <c r="D7" t="s">
        <v>80</v>
      </c>
    </row>
    <row r="8" spans="1:6" x14ac:dyDescent="0.2">
      <c r="A8">
        <v>1</v>
      </c>
      <c r="B8" t="s">
        <v>42</v>
      </c>
      <c r="C8" s="3">
        <v>1235</v>
      </c>
      <c r="D8" s="1">
        <v>0.1052</v>
      </c>
      <c r="F8" s="1" t="s">
        <v>113</v>
      </c>
    </row>
    <row r="9" spans="1:6" x14ac:dyDescent="0.2">
      <c r="A9">
        <v>2</v>
      </c>
      <c r="B9" t="s">
        <v>43</v>
      </c>
      <c r="C9" s="3">
        <v>286</v>
      </c>
      <c r="D9" s="1">
        <v>2.4299999999999999E-2</v>
      </c>
      <c r="F9" s="1" t="s">
        <v>112</v>
      </c>
    </row>
    <row r="10" spans="1:6" x14ac:dyDescent="0.2">
      <c r="A10">
        <v>3</v>
      </c>
      <c r="B10" t="s">
        <v>44</v>
      </c>
      <c r="C10" s="3">
        <v>2344</v>
      </c>
      <c r="D10" s="1">
        <v>0.19969999999999999</v>
      </c>
      <c r="F10" s="1"/>
    </row>
    <row r="11" spans="1:6" x14ac:dyDescent="0.2">
      <c r="A11">
        <v>4</v>
      </c>
      <c r="B11" t="s">
        <v>45</v>
      </c>
      <c r="C11" s="3">
        <v>656</v>
      </c>
      <c r="D11" s="1">
        <v>5.5899999999999998E-2</v>
      </c>
      <c r="F11" s="1" t="s">
        <v>116</v>
      </c>
    </row>
    <row r="12" spans="1:6" x14ac:dyDescent="0.2">
      <c r="A12">
        <v>5</v>
      </c>
      <c r="B12" t="s">
        <v>46</v>
      </c>
      <c r="C12" s="3">
        <v>2114</v>
      </c>
      <c r="D12" s="1">
        <v>0.18010000000000001</v>
      </c>
      <c r="F12" s="1"/>
    </row>
    <row r="13" spans="1:6" x14ac:dyDescent="0.2">
      <c r="A13">
        <v>6</v>
      </c>
      <c r="B13" t="s">
        <v>47</v>
      </c>
      <c r="C13" s="3">
        <v>1416</v>
      </c>
      <c r="D13" s="1">
        <v>0.1206</v>
      </c>
      <c r="F13" s="1"/>
    </row>
    <row r="14" spans="1:6" x14ac:dyDescent="0.2">
      <c r="A14">
        <v>7</v>
      </c>
      <c r="B14" t="s">
        <v>48</v>
      </c>
      <c r="C14" s="3">
        <v>1716</v>
      </c>
      <c r="D14" s="1">
        <v>0.1462</v>
      </c>
      <c r="F14" s="1"/>
    </row>
    <row r="15" spans="1:6" x14ac:dyDescent="0.2">
      <c r="A15">
        <v>8</v>
      </c>
      <c r="B15" t="s">
        <v>49</v>
      </c>
      <c r="C15" s="3">
        <v>1002</v>
      </c>
      <c r="D15" s="1">
        <v>8.5300000000000001E-2</v>
      </c>
      <c r="F15" s="1"/>
    </row>
    <row r="16" spans="1:6" x14ac:dyDescent="0.2">
      <c r="A16">
        <v>9</v>
      </c>
      <c r="B16" t="s">
        <v>50</v>
      </c>
      <c r="C16" s="3">
        <v>34</v>
      </c>
      <c r="D16" s="1">
        <v>2.8E-3</v>
      </c>
      <c r="F16" s="1"/>
    </row>
    <row r="17" spans="1:6" x14ac:dyDescent="0.2">
      <c r="A17">
        <v>10</v>
      </c>
      <c r="B17" t="s">
        <v>51</v>
      </c>
      <c r="C17" s="3">
        <v>324</v>
      </c>
      <c r="D17" s="1">
        <v>2.76E-2</v>
      </c>
      <c r="F17" s="1"/>
    </row>
    <row r="18" spans="1:6" x14ac:dyDescent="0.2">
      <c r="A18">
        <v>11</v>
      </c>
      <c r="B18" t="s">
        <v>52</v>
      </c>
      <c r="C18" s="3">
        <v>155</v>
      </c>
      <c r="D18" s="1">
        <v>1.32E-2</v>
      </c>
      <c r="F18" s="1"/>
    </row>
    <row r="19" spans="1:6" x14ac:dyDescent="0.2">
      <c r="A19">
        <v>12</v>
      </c>
      <c r="B19" t="s">
        <v>53</v>
      </c>
      <c r="C19" s="3">
        <v>66</v>
      </c>
      <c r="D19" s="1">
        <v>5.5999999999999999E-3</v>
      </c>
      <c r="F19" s="1"/>
    </row>
    <row r="20" spans="1:6" x14ac:dyDescent="0.2">
      <c r="A20">
        <v>13</v>
      </c>
      <c r="B20" t="s">
        <v>54</v>
      </c>
      <c r="C20" s="3">
        <v>389</v>
      </c>
      <c r="D20" s="1">
        <v>3.3099999999999997E-2</v>
      </c>
      <c r="F20" s="1"/>
    </row>
    <row r="21" spans="1:6" x14ac:dyDescent="0.2">
      <c r="B21" t="s">
        <v>41</v>
      </c>
      <c r="C21" s="3">
        <v>11737</v>
      </c>
      <c r="D21" s="2">
        <v>1</v>
      </c>
    </row>
    <row r="25" spans="1:6" x14ac:dyDescent="0.2">
      <c r="A25" t="s">
        <v>123</v>
      </c>
    </row>
    <row r="27" spans="1:6" x14ac:dyDescent="0.2">
      <c r="A27" s="9" t="s">
        <v>83</v>
      </c>
      <c r="B27" s="9" t="s">
        <v>24</v>
      </c>
      <c r="C27" s="10" t="s">
        <v>143</v>
      </c>
      <c r="D27" s="9" t="s">
        <v>142</v>
      </c>
    </row>
    <row r="28" spans="1:6" ht="25.5" x14ac:dyDescent="0.2">
      <c r="A28" s="9">
        <v>1</v>
      </c>
      <c r="B28" s="11" t="s">
        <v>124</v>
      </c>
      <c r="C28" s="12">
        <v>9</v>
      </c>
      <c r="D28" s="9">
        <f>C29-C28</f>
        <v>21</v>
      </c>
    </row>
    <row r="29" spans="1:6" x14ac:dyDescent="0.2">
      <c r="A29" s="9">
        <v>2</v>
      </c>
      <c r="B29" s="11" t="s">
        <v>125</v>
      </c>
      <c r="C29" s="12">
        <v>30</v>
      </c>
      <c r="D29" s="9">
        <f t="shared" ref="D29:D43" si="0">C30-C29</f>
        <v>5</v>
      </c>
      <c r="F29" t="s">
        <v>145</v>
      </c>
    </row>
    <row r="30" spans="1:6" x14ac:dyDescent="0.2">
      <c r="A30" s="9">
        <v>3</v>
      </c>
      <c r="B30" s="11" t="s">
        <v>126</v>
      </c>
      <c r="C30" s="12">
        <v>35</v>
      </c>
      <c r="D30" s="9">
        <f t="shared" si="0"/>
        <v>8</v>
      </c>
    </row>
    <row r="31" spans="1:6" ht="25.5" x14ac:dyDescent="0.2">
      <c r="A31" s="9">
        <v>4</v>
      </c>
      <c r="B31" s="11" t="s">
        <v>127</v>
      </c>
      <c r="C31" s="12">
        <v>43</v>
      </c>
      <c r="D31" s="9">
        <f t="shared" si="0"/>
        <v>10</v>
      </c>
    </row>
    <row r="32" spans="1:6" x14ac:dyDescent="0.2">
      <c r="A32" s="9">
        <v>5</v>
      </c>
      <c r="B32" s="11" t="s">
        <v>128</v>
      </c>
      <c r="C32" s="12">
        <v>53</v>
      </c>
      <c r="D32" s="9">
        <f t="shared" si="0"/>
        <v>9</v>
      </c>
    </row>
    <row r="33" spans="1:4" ht="25.5" x14ac:dyDescent="0.2">
      <c r="A33" s="9">
        <v>6</v>
      </c>
      <c r="B33" s="11" t="s">
        <v>129</v>
      </c>
      <c r="C33" s="12">
        <v>62</v>
      </c>
      <c r="D33" s="9">
        <f t="shared" si="0"/>
        <v>32</v>
      </c>
    </row>
    <row r="34" spans="1:4" ht="25.5" x14ac:dyDescent="0.2">
      <c r="A34" s="9">
        <v>7</v>
      </c>
      <c r="B34" s="11" t="s">
        <v>130</v>
      </c>
      <c r="C34" s="12">
        <v>94</v>
      </c>
      <c r="D34" s="9">
        <f t="shared" si="0"/>
        <v>17</v>
      </c>
    </row>
    <row r="35" spans="1:4" x14ac:dyDescent="0.2">
      <c r="A35" s="9">
        <v>8</v>
      </c>
      <c r="B35" s="11" t="s">
        <v>131</v>
      </c>
      <c r="C35" s="12">
        <v>111</v>
      </c>
      <c r="D35" s="9">
        <f t="shared" si="0"/>
        <v>17</v>
      </c>
    </row>
    <row r="36" spans="1:4" ht="25.5" x14ac:dyDescent="0.2">
      <c r="A36" s="9">
        <v>9</v>
      </c>
      <c r="B36" s="11" t="s">
        <v>132</v>
      </c>
      <c r="C36" s="12">
        <v>128</v>
      </c>
      <c r="D36" s="9">
        <f t="shared" si="0"/>
        <v>11</v>
      </c>
    </row>
    <row r="37" spans="1:4" x14ac:dyDescent="0.2">
      <c r="A37" s="9">
        <v>10</v>
      </c>
      <c r="B37" s="11" t="s">
        <v>133</v>
      </c>
      <c r="C37" s="12">
        <v>139</v>
      </c>
      <c r="D37" s="9">
        <f t="shared" si="0"/>
        <v>12</v>
      </c>
    </row>
    <row r="38" spans="1:4" x14ac:dyDescent="0.2">
      <c r="A38" s="9">
        <v>11</v>
      </c>
      <c r="B38" s="11" t="s">
        <v>134</v>
      </c>
      <c r="C38" s="12">
        <v>151</v>
      </c>
      <c r="D38" s="9">
        <f t="shared" si="0"/>
        <v>6</v>
      </c>
    </row>
    <row r="39" spans="1:4" x14ac:dyDescent="0.2">
      <c r="A39" s="9">
        <v>12</v>
      </c>
      <c r="B39" s="11" t="s">
        <v>135</v>
      </c>
      <c r="C39" s="12">
        <v>157</v>
      </c>
      <c r="D39" s="9">
        <f t="shared" si="0"/>
        <v>7</v>
      </c>
    </row>
    <row r="40" spans="1:4" x14ac:dyDescent="0.2">
      <c r="A40" s="9">
        <v>13</v>
      </c>
      <c r="B40" s="11" t="s">
        <v>136</v>
      </c>
      <c r="C40" s="12">
        <v>164</v>
      </c>
      <c r="D40" s="9">
        <f t="shared" si="0"/>
        <v>4</v>
      </c>
    </row>
    <row r="41" spans="1:4" ht="25.5" x14ac:dyDescent="0.2">
      <c r="A41" s="9">
        <v>14</v>
      </c>
      <c r="B41" s="11" t="s">
        <v>137</v>
      </c>
      <c r="C41" s="12">
        <v>168</v>
      </c>
      <c r="D41" s="9">
        <f t="shared" si="0"/>
        <v>5</v>
      </c>
    </row>
    <row r="42" spans="1:4" x14ac:dyDescent="0.2">
      <c r="A42" s="9">
        <v>15</v>
      </c>
      <c r="B42" s="11" t="s">
        <v>138</v>
      </c>
      <c r="C42" s="12">
        <v>173</v>
      </c>
      <c r="D42" s="9">
        <f t="shared" si="0"/>
        <v>24</v>
      </c>
    </row>
    <row r="43" spans="1:4" x14ac:dyDescent="0.2">
      <c r="A43" s="9">
        <v>16</v>
      </c>
      <c r="B43" s="11" t="s">
        <v>139</v>
      </c>
      <c r="C43" s="12">
        <v>197</v>
      </c>
      <c r="D43" s="9">
        <f t="shared" si="0"/>
        <v>26</v>
      </c>
    </row>
    <row r="44" spans="1:4" x14ac:dyDescent="0.2">
      <c r="A44" s="9"/>
      <c r="B44" s="11" t="s">
        <v>141</v>
      </c>
      <c r="C44" s="12">
        <v>223</v>
      </c>
      <c r="D44" s="9"/>
    </row>
    <row r="45" spans="1:4" ht="25.5" x14ac:dyDescent="0.2">
      <c r="A45" s="9"/>
      <c r="B45" s="11" t="s">
        <v>140</v>
      </c>
      <c r="C45" s="12">
        <v>225</v>
      </c>
      <c r="D45" s="9"/>
    </row>
    <row r="46" spans="1:4" x14ac:dyDescent="0.2">
      <c r="A46" s="9"/>
      <c r="B46" s="11"/>
      <c r="C46" s="12"/>
      <c r="D46" s="9"/>
    </row>
    <row r="49" spans="1:11" x14ac:dyDescent="0.2">
      <c r="A49" t="s">
        <v>119</v>
      </c>
    </row>
    <row r="50" spans="1:11" x14ac:dyDescent="0.2">
      <c r="A50" t="s">
        <v>6</v>
      </c>
      <c r="B50" t="s">
        <v>7</v>
      </c>
    </row>
    <row r="51" spans="1:11" x14ac:dyDescent="0.2">
      <c r="A51">
        <v>1</v>
      </c>
      <c r="B51" t="s">
        <v>10</v>
      </c>
      <c r="C51" s="1">
        <v>0.1162</v>
      </c>
      <c r="F51" t="s">
        <v>121</v>
      </c>
    </row>
    <row r="52" spans="1:11" x14ac:dyDescent="0.2">
      <c r="A52">
        <v>2</v>
      </c>
      <c r="B52" t="s">
        <v>2</v>
      </c>
      <c r="C52" s="1">
        <v>0.12939999999999999</v>
      </c>
      <c r="J52" s="2"/>
      <c r="K52" s="2"/>
    </row>
    <row r="53" spans="1:11" x14ac:dyDescent="0.2">
      <c r="A53">
        <v>3</v>
      </c>
      <c r="B53" t="s">
        <v>11</v>
      </c>
      <c r="C53" s="1">
        <v>3.3500000000000002E-2</v>
      </c>
    </row>
    <row r="54" spans="1:11" x14ac:dyDescent="0.2">
      <c r="A54">
        <v>4</v>
      </c>
      <c r="B54" t="s">
        <v>3</v>
      </c>
      <c r="C54" s="1">
        <v>9.6000000000000002E-2</v>
      </c>
    </row>
    <row r="55" spans="1:11" x14ac:dyDescent="0.2">
      <c r="A55">
        <v>5</v>
      </c>
      <c r="B55" t="s">
        <v>12</v>
      </c>
      <c r="C55" s="1">
        <v>0.3291</v>
      </c>
    </row>
    <row r="56" spans="1:11" x14ac:dyDescent="0.2">
      <c r="A56">
        <v>6</v>
      </c>
      <c r="B56" t="s">
        <v>4</v>
      </c>
      <c r="C56" s="1">
        <v>4.4299999999999999E-2</v>
      </c>
    </row>
    <row r="57" spans="1:11" x14ac:dyDescent="0.2">
      <c r="A57">
        <v>7</v>
      </c>
      <c r="B57" t="s">
        <v>9</v>
      </c>
      <c r="C57" s="1">
        <v>1.38E-2</v>
      </c>
    </row>
    <row r="58" spans="1:11" x14ac:dyDescent="0.2">
      <c r="A58">
        <v>8</v>
      </c>
      <c r="B58" t="s">
        <v>0</v>
      </c>
      <c r="C58" s="1">
        <v>1.0800000000000001E-2</v>
      </c>
    </row>
    <row r="59" spans="1:11" x14ac:dyDescent="0.2">
      <c r="A59">
        <v>9</v>
      </c>
      <c r="B59" t="s">
        <v>1</v>
      </c>
      <c r="C59" s="1">
        <v>2.35E-2</v>
      </c>
    </row>
    <row r="60" spans="1:11" x14ac:dyDescent="0.2">
      <c r="A60">
        <v>10</v>
      </c>
      <c r="B60" t="s">
        <v>13</v>
      </c>
      <c r="C60" s="1">
        <v>0.1454</v>
      </c>
    </row>
    <row r="61" spans="1:11" x14ac:dyDescent="0.2">
      <c r="B61" t="s">
        <v>120</v>
      </c>
      <c r="C61" s="1">
        <f>1-SUM(C51:C60)</f>
        <v>5.8000000000000052E-2</v>
      </c>
    </row>
    <row r="63" spans="1:11" x14ac:dyDescent="0.2">
      <c r="B63" t="s">
        <v>122</v>
      </c>
      <c r="C63" s="4">
        <v>3701</v>
      </c>
    </row>
  </sheetData>
  <sortState ref="A4:C13">
    <sortCondition ref="A3"/>
  </sortState>
  <mergeCells count="2">
    <mergeCell ref="A4:C4"/>
    <mergeCell ref="A1:C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55" workbookViewId="0">
      <selection activeCell="H1" sqref="H1:H3"/>
    </sheetView>
  </sheetViews>
  <sheetFormatPr defaultRowHeight="12.75" x14ac:dyDescent="0.2"/>
  <cols>
    <col min="1" max="1" width="5.42578125" customWidth="1"/>
    <col min="2" max="2" width="64.85546875" customWidth="1"/>
    <col min="5" max="6" width="9.7109375" bestFit="1" customWidth="1"/>
    <col min="7" max="7" width="3.5703125" customWidth="1"/>
    <col min="8" max="8" width="92.140625" customWidth="1"/>
  </cols>
  <sheetData>
    <row r="1" spans="1:8" x14ac:dyDescent="0.2">
      <c r="A1" s="25" t="s">
        <v>104</v>
      </c>
      <c r="B1" s="25"/>
      <c r="C1" s="25"/>
      <c r="D1" s="25"/>
      <c r="E1" s="25"/>
      <c r="H1" t="s">
        <v>330</v>
      </c>
    </row>
    <row r="2" spans="1:8" x14ac:dyDescent="0.2">
      <c r="H2" t="s">
        <v>331</v>
      </c>
    </row>
    <row r="3" spans="1:8" x14ac:dyDescent="0.2">
      <c r="H3" t="s">
        <v>332</v>
      </c>
    </row>
    <row r="4" spans="1:8" x14ac:dyDescent="0.2">
      <c r="A4" t="s">
        <v>25</v>
      </c>
      <c r="B4" t="s">
        <v>15</v>
      </c>
      <c r="C4" t="s">
        <v>16</v>
      </c>
      <c r="D4" t="s">
        <v>90</v>
      </c>
      <c r="F4">
        <v>0.36</v>
      </c>
    </row>
    <row r="5" spans="1:8" x14ac:dyDescent="0.2">
      <c r="A5">
        <v>1820</v>
      </c>
      <c r="B5" s="8" t="s">
        <v>107</v>
      </c>
      <c r="C5">
        <v>800</v>
      </c>
      <c r="H5" t="s">
        <v>91</v>
      </c>
    </row>
    <row r="6" spans="1:8" x14ac:dyDescent="0.2">
      <c r="A6">
        <v>1830</v>
      </c>
      <c r="B6">
        <v>7697</v>
      </c>
      <c r="C6">
        <v>1576</v>
      </c>
      <c r="D6" s="6">
        <f>B6/C6</f>
        <v>4.8838832487309647</v>
      </c>
      <c r="F6">
        <f>F$4*B6</f>
        <v>2770.92</v>
      </c>
      <c r="H6" t="s">
        <v>92</v>
      </c>
    </row>
    <row r="7" spans="1:8" x14ac:dyDescent="0.2">
      <c r="A7">
        <v>1839</v>
      </c>
      <c r="B7">
        <v>11161</v>
      </c>
      <c r="D7" s="6"/>
      <c r="F7">
        <f>F$4*B7</f>
        <v>4017.96</v>
      </c>
    </row>
    <row r="8" spans="1:8" x14ac:dyDescent="0.2">
      <c r="A8">
        <v>1850</v>
      </c>
      <c r="B8">
        <v>14940</v>
      </c>
      <c r="C8">
        <v>1533</v>
      </c>
      <c r="D8" s="6">
        <f>B8/C8</f>
        <v>9.7455968688845402</v>
      </c>
      <c r="F8">
        <f>F$4*B8</f>
        <v>5378.4</v>
      </c>
    </row>
    <row r="9" spans="1:8" x14ac:dyDescent="0.2">
      <c r="A9">
        <v>1860</v>
      </c>
      <c r="B9">
        <v>22469</v>
      </c>
      <c r="C9">
        <v>2359</v>
      </c>
      <c r="D9" s="6">
        <f>B9/C9</f>
        <v>9.5247986434930052</v>
      </c>
      <c r="F9">
        <f>F$4*B9</f>
        <v>8088.84</v>
      </c>
    </row>
    <row r="10" spans="1:8" x14ac:dyDescent="0.2">
      <c r="A10">
        <v>1865</v>
      </c>
      <c r="B10">
        <v>33700</v>
      </c>
      <c r="C10">
        <v>7282</v>
      </c>
      <c r="D10" s="6">
        <f>B10/C10</f>
        <v>4.6278494918978303</v>
      </c>
      <c r="F10">
        <f>F$4*B10</f>
        <v>12132</v>
      </c>
    </row>
    <row r="11" spans="1:8" x14ac:dyDescent="0.2">
      <c r="D11" s="6"/>
    </row>
    <row r="12" spans="1:8" x14ac:dyDescent="0.2">
      <c r="D12" s="6"/>
    </row>
    <row r="13" spans="1:8" x14ac:dyDescent="0.2">
      <c r="D13" s="6"/>
    </row>
    <row r="14" spans="1:8" x14ac:dyDescent="0.2">
      <c r="A14" s="27" t="s">
        <v>105</v>
      </c>
      <c r="B14" s="27"/>
    </row>
    <row r="15" spans="1:8" x14ac:dyDescent="0.2">
      <c r="C15" s="27" t="s">
        <v>99</v>
      </c>
      <c r="D15" s="27"/>
      <c r="E15" s="27" t="s">
        <v>100</v>
      </c>
      <c r="F15" s="27"/>
    </row>
    <row r="16" spans="1:8" x14ac:dyDescent="0.2">
      <c r="C16" s="27" t="s">
        <v>25</v>
      </c>
      <c r="D16" s="27"/>
      <c r="E16" s="27"/>
      <c r="F16" s="27"/>
    </row>
    <row r="17" spans="1:8" x14ac:dyDescent="0.2">
      <c r="A17" t="s">
        <v>83</v>
      </c>
      <c r="B17" t="s">
        <v>24</v>
      </c>
      <c r="C17">
        <v>1820</v>
      </c>
      <c r="D17">
        <v>1833</v>
      </c>
      <c r="E17">
        <v>1855</v>
      </c>
      <c r="F17">
        <v>1865</v>
      </c>
    </row>
    <row r="18" spans="1:8" x14ac:dyDescent="0.2">
      <c r="A18">
        <v>1</v>
      </c>
      <c r="B18" t="s">
        <v>26</v>
      </c>
      <c r="C18" s="2">
        <v>0.3</v>
      </c>
      <c r="D18" s="2">
        <v>0.4</v>
      </c>
      <c r="E18" s="2">
        <v>0.36</v>
      </c>
      <c r="F18" s="2">
        <v>0.32</v>
      </c>
      <c r="H18" t="s">
        <v>93</v>
      </c>
    </row>
    <row r="19" spans="1:8" x14ac:dyDescent="0.2">
      <c r="A19">
        <v>2</v>
      </c>
      <c r="B19" t="s">
        <v>17</v>
      </c>
      <c r="C19" s="2">
        <v>0.42</v>
      </c>
      <c r="D19" s="2">
        <v>0.34</v>
      </c>
      <c r="E19" s="2">
        <v>0.19</v>
      </c>
      <c r="F19" s="2">
        <v>0.19</v>
      </c>
      <c r="H19" t="s">
        <v>95</v>
      </c>
    </row>
    <row r="20" spans="1:8" x14ac:dyDescent="0.2">
      <c r="A20">
        <v>3</v>
      </c>
      <c r="B20" t="s">
        <v>14</v>
      </c>
      <c r="C20" s="2">
        <v>0.16</v>
      </c>
      <c r="D20" s="2">
        <v>0.1</v>
      </c>
      <c r="E20" s="2">
        <v>0.1</v>
      </c>
      <c r="F20" s="2">
        <v>0.09</v>
      </c>
    </row>
    <row r="21" spans="1:8" x14ac:dyDescent="0.2">
      <c r="A21">
        <v>4</v>
      </c>
      <c r="B21" t="s">
        <v>18</v>
      </c>
      <c r="C21" s="2">
        <v>0.05</v>
      </c>
      <c r="D21" s="2">
        <v>0.02</v>
      </c>
      <c r="E21" s="2">
        <v>0.05</v>
      </c>
      <c r="F21" s="2">
        <v>0.06</v>
      </c>
      <c r="H21" t="s">
        <v>94</v>
      </c>
    </row>
    <row r="22" spans="1:8" x14ac:dyDescent="0.2">
      <c r="A22">
        <v>5</v>
      </c>
      <c r="B22" t="s">
        <v>5</v>
      </c>
      <c r="C22" s="2">
        <v>0.01</v>
      </c>
      <c r="D22" s="2">
        <v>0.06</v>
      </c>
      <c r="E22" s="2">
        <v>0.05</v>
      </c>
      <c r="F22" s="2">
        <v>0.05</v>
      </c>
    </row>
    <row r="23" spans="1:8" x14ac:dyDescent="0.2">
      <c r="A23">
        <v>6</v>
      </c>
      <c r="B23" t="s">
        <v>19</v>
      </c>
      <c r="C23" s="2">
        <v>0.01</v>
      </c>
      <c r="D23" s="2">
        <v>0.04</v>
      </c>
      <c r="E23" s="2">
        <v>0.05</v>
      </c>
      <c r="F23" s="2">
        <v>0.06</v>
      </c>
      <c r="H23" t="s">
        <v>96</v>
      </c>
    </row>
    <row r="24" spans="1:8" x14ac:dyDescent="0.2">
      <c r="A24">
        <v>7</v>
      </c>
      <c r="B24" t="s">
        <v>20</v>
      </c>
      <c r="C24" s="2"/>
      <c r="D24" s="2"/>
      <c r="E24" s="2">
        <v>0.02</v>
      </c>
      <c r="F24" s="2">
        <v>0.02</v>
      </c>
      <c r="H24" t="s">
        <v>97</v>
      </c>
    </row>
    <row r="25" spans="1:8" x14ac:dyDescent="0.2">
      <c r="A25">
        <v>8</v>
      </c>
      <c r="B25" t="s">
        <v>21</v>
      </c>
      <c r="C25" s="2">
        <v>0.01</v>
      </c>
      <c r="D25" s="2"/>
      <c r="E25" s="2">
        <v>5.8999999999999999E-3</v>
      </c>
      <c r="F25" s="2">
        <v>4.4000000000000003E-3</v>
      </c>
      <c r="H25" t="s">
        <v>98</v>
      </c>
    </row>
    <row r="26" spans="1:8" x14ac:dyDescent="0.2">
      <c r="A26">
        <v>9</v>
      </c>
      <c r="B26" t="s">
        <v>22</v>
      </c>
      <c r="C26" s="2"/>
      <c r="D26" s="2"/>
      <c r="E26" s="2">
        <v>3.5999999999999999E-3</v>
      </c>
      <c r="F26" s="2">
        <v>2.8E-3</v>
      </c>
    </row>
    <row r="27" spans="1:8" x14ac:dyDescent="0.2">
      <c r="A27">
        <v>10</v>
      </c>
      <c r="B27" t="s">
        <v>23</v>
      </c>
      <c r="C27" s="2">
        <v>0.04</v>
      </c>
      <c r="D27" s="2">
        <v>0.04</v>
      </c>
      <c r="E27" s="2">
        <v>0.16</v>
      </c>
      <c r="F27" s="2">
        <v>0.2</v>
      </c>
    </row>
    <row r="29" spans="1:8" x14ac:dyDescent="0.2">
      <c r="C29" s="2">
        <f>SUM(C18:C27)</f>
        <v>1</v>
      </c>
      <c r="D29" s="2">
        <f>SUM(D18:D27)</f>
        <v>1</v>
      </c>
      <c r="E29" s="2">
        <f>SUM(E18:E27)</f>
        <v>0.98950000000000027</v>
      </c>
      <c r="F29" s="2">
        <f>SUM(F18:F27)</f>
        <v>0.99720000000000009</v>
      </c>
    </row>
    <row r="30" spans="1:8" x14ac:dyDescent="0.2">
      <c r="B30" t="s">
        <v>15</v>
      </c>
      <c r="C30">
        <v>4500</v>
      </c>
      <c r="D30">
        <v>8000</v>
      </c>
      <c r="E30" s="4">
        <v>17931</v>
      </c>
      <c r="F30" s="4">
        <v>33700</v>
      </c>
      <c r="H30" t="s">
        <v>108</v>
      </c>
    </row>
    <row r="32" spans="1:8" x14ac:dyDescent="0.2">
      <c r="E32" s="2"/>
      <c r="F32" s="2"/>
    </row>
    <row r="33" spans="1:8" x14ac:dyDescent="0.2">
      <c r="A33" t="s">
        <v>101</v>
      </c>
      <c r="E33" s="2"/>
      <c r="F33" s="2"/>
    </row>
    <row r="34" spans="1:8" x14ac:dyDescent="0.2">
      <c r="A34" t="s">
        <v>83</v>
      </c>
      <c r="B34" t="s">
        <v>24</v>
      </c>
      <c r="C34" t="s">
        <v>106</v>
      </c>
      <c r="D34" t="s">
        <v>80</v>
      </c>
      <c r="E34" s="2" t="s">
        <v>89</v>
      </c>
      <c r="F34" s="2"/>
    </row>
    <row r="35" spans="1:8" x14ac:dyDescent="0.2">
      <c r="A35">
        <v>1</v>
      </c>
      <c r="B35" t="s">
        <v>66</v>
      </c>
      <c r="C35" s="3">
        <f>E35*D55</f>
        <v>1192.1699999999998</v>
      </c>
      <c r="D35" s="1">
        <f t="shared" ref="D35:D47" si="0">C35/C$48</f>
        <v>0.18168974803286406</v>
      </c>
      <c r="E35">
        <v>24.33</v>
      </c>
      <c r="H35" t="s">
        <v>103</v>
      </c>
    </row>
    <row r="36" spans="1:8" x14ac:dyDescent="0.2">
      <c r="A36">
        <v>2</v>
      </c>
      <c r="B36" t="s">
        <v>42</v>
      </c>
      <c r="C36" s="3">
        <f t="shared" ref="C36:C47" si="1">E36*D$60</f>
        <v>638.4</v>
      </c>
      <c r="D36" s="1">
        <f t="shared" si="0"/>
        <v>9.7293787919659466E-2</v>
      </c>
      <c r="E36">
        <v>5.6</v>
      </c>
      <c r="H36" t="s">
        <v>102</v>
      </c>
    </row>
    <row r="37" spans="1:8" x14ac:dyDescent="0.2">
      <c r="A37">
        <v>3</v>
      </c>
      <c r="B37" t="s">
        <v>291</v>
      </c>
      <c r="C37" s="3">
        <f t="shared" si="1"/>
        <v>239.4</v>
      </c>
      <c r="D37" s="1">
        <f t="shared" si="0"/>
        <v>3.6485170469872305E-2</v>
      </c>
      <c r="E37" s="4">
        <v>2.1</v>
      </c>
      <c r="H37" t="s">
        <v>118</v>
      </c>
    </row>
    <row r="38" spans="1:8" x14ac:dyDescent="0.2">
      <c r="A38">
        <v>4</v>
      </c>
      <c r="B38" t="s">
        <v>63</v>
      </c>
      <c r="C38" s="3">
        <f t="shared" si="1"/>
        <v>228</v>
      </c>
      <c r="D38" s="1">
        <f t="shared" si="0"/>
        <v>3.4747781399878386E-2</v>
      </c>
      <c r="E38" s="4">
        <v>2</v>
      </c>
    </row>
    <row r="39" spans="1:8" x14ac:dyDescent="0.2">
      <c r="A39">
        <v>5</v>
      </c>
      <c r="B39" t="s">
        <v>64</v>
      </c>
      <c r="C39" s="3">
        <f t="shared" si="1"/>
        <v>114</v>
      </c>
      <c r="D39" s="1">
        <f t="shared" si="0"/>
        <v>1.7373890699939193E-2</v>
      </c>
      <c r="E39" s="4">
        <v>1</v>
      </c>
      <c r="H39" t="s">
        <v>117</v>
      </c>
    </row>
    <row r="40" spans="1:8" x14ac:dyDescent="0.2">
      <c r="A40">
        <v>6</v>
      </c>
      <c r="B40" t="s">
        <v>65</v>
      </c>
      <c r="C40" s="3">
        <f t="shared" si="1"/>
        <v>570</v>
      </c>
      <c r="D40" s="1">
        <f t="shared" si="0"/>
        <v>8.6869453499695964E-2</v>
      </c>
      <c r="E40" s="4">
        <v>5</v>
      </c>
    </row>
    <row r="41" spans="1:8" x14ac:dyDescent="0.2">
      <c r="A41">
        <v>7</v>
      </c>
      <c r="B41" t="s">
        <v>57</v>
      </c>
      <c r="C41" s="3">
        <f t="shared" si="1"/>
        <v>114</v>
      </c>
      <c r="D41" s="1">
        <f t="shared" si="0"/>
        <v>1.7373890699939193E-2</v>
      </c>
      <c r="E41" s="4">
        <v>1</v>
      </c>
    </row>
    <row r="42" spans="1:8" x14ac:dyDescent="0.2">
      <c r="A42">
        <v>8</v>
      </c>
      <c r="B42" t="s">
        <v>55</v>
      </c>
      <c r="C42" s="3">
        <f t="shared" si="1"/>
        <v>319.2</v>
      </c>
      <c r="D42" s="1">
        <f t="shared" si="0"/>
        <v>4.8646893959829733E-2</v>
      </c>
      <c r="E42" s="4">
        <v>2.8</v>
      </c>
    </row>
    <row r="43" spans="1:8" x14ac:dyDescent="0.2">
      <c r="A43">
        <v>9</v>
      </c>
      <c r="B43" t="s">
        <v>67</v>
      </c>
      <c r="C43" s="3">
        <f t="shared" si="1"/>
        <v>1504.8</v>
      </c>
      <c r="D43" s="1">
        <f t="shared" si="0"/>
        <v>0.22933535723919732</v>
      </c>
      <c r="E43" s="4">
        <v>13.2</v>
      </c>
    </row>
    <row r="44" spans="1:8" x14ac:dyDescent="0.2">
      <c r="A44">
        <v>10</v>
      </c>
      <c r="B44" t="s">
        <v>68</v>
      </c>
      <c r="C44" s="3">
        <f t="shared" si="1"/>
        <v>661.19999999999993</v>
      </c>
      <c r="D44" s="1">
        <f t="shared" si="0"/>
        <v>0.1007685660596473</v>
      </c>
      <c r="E44" s="4">
        <v>5.8</v>
      </c>
    </row>
    <row r="45" spans="1:8" x14ac:dyDescent="0.2">
      <c r="A45">
        <v>11</v>
      </c>
      <c r="B45" t="s">
        <v>56</v>
      </c>
      <c r="C45" s="3">
        <f t="shared" si="1"/>
        <v>615.6</v>
      </c>
      <c r="D45" s="1">
        <f t="shared" si="0"/>
        <v>9.3819009779671642E-2</v>
      </c>
      <c r="E45" s="4">
        <v>5.4</v>
      </c>
    </row>
    <row r="46" spans="1:8" x14ac:dyDescent="0.2">
      <c r="A46">
        <v>12</v>
      </c>
      <c r="B46" t="s">
        <v>58</v>
      </c>
      <c r="C46" s="3">
        <f t="shared" si="1"/>
        <v>330.59999999999997</v>
      </c>
      <c r="D46" s="1">
        <f t="shared" si="0"/>
        <v>5.0384283029823652E-2</v>
      </c>
      <c r="E46" s="4">
        <v>2.9</v>
      </c>
    </row>
    <row r="47" spans="1:8" x14ac:dyDescent="0.2">
      <c r="A47">
        <v>13</v>
      </c>
      <c r="B47" t="s">
        <v>59</v>
      </c>
      <c r="C47" s="3">
        <f t="shared" si="1"/>
        <v>34.199999999999996</v>
      </c>
      <c r="D47" s="1">
        <f t="shared" si="0"/>
        <v>5.212167209981757E-3</v>
      </c>
      <c r="E47" s="4">
        <v>0.3</v>
      </c>
    </row>
    <row r="48" spans="1:8" x14ac:dyDescent="0.2">
      <c r="B48" t="s">
        <v>41</v>
      </c>
      <c r="C48" s="7">
        <f>SUM(C35:C47)</f>
        <v>6561.57</v>
      </c>
      <c r="D48" s="2">
        <f>SUM(D35:D47)</f>
        <v>1</v>
      </c>
      <c r="E48">
        <f>SUM(E35:E47)</f>
        <v>71.430000000000007</v>
      </c>
    </row>
    <row r="52" spans="3:4" x14ac:dyDescent="0.2">
      <c r="C52" t="s">
        <v>60</v>
      </c>
    </row>
    <row r="53" spans="3:4" x14ac:dyDescent="0.2">
      <c r="C53" t="s">
        <v>61</v>
      </c>
      <c r="D53" t="s">
        <v>8</v>
      </c>
    </row>
    <row r="54" spans="3:4" x14ac:dyDescent="0.2">
      <c r="C54">
        <v>162</v>
      </c>
      <c r="D54">
        <v>49</v>
      </c>
    </row>
    <row r="55" spans="3:4" x14ac:dyDescent="0.2">
      <c r="C55">
        <v>176</v>
      </c>
      <c r="D55">
        <v>49</v>
      </c>
    </row>
    <row r="57" spans="3:4" x14ac:dyDescent="0.2">
      <c r="C57" t="s">
        <v>62</v>
      </c>
    </row>
    <row r="58" spans="3:4" x14ac:dyDescent="0.2">
      <c r="C58" t="s">
        <v>61</v>
      </c>
      <c r="D58" t="s">
        <v>8</v>
      </c>
    </row>
    <row r="59" spans="3:4" x14ac:dyDescent="0.2">
      <c r="C59">
        <v>202</v>
      </c>
      <c r="D59">
        <v>114</v>
      </c>
    </row>
    <row r="60" spans="3:4" x14ac:dyDescent="0.2">
      <c r="C60">
        <v>215</v>
      </c>
      <c r="D60">
        <v>114</v>
      </c>
    </row>
  </sheetData>
  <mergeCells count="5">
    <mergeCell ref="C15:D15"/>
    <mergeCell ref="E15:F15"/>
    <mergeCell ref="C16:F16"/>
    <mergeCell ref="A1:E1"/>
    <mergeCell ref="A14:B1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0" sqref="H10:H12"/>
    </sheetView>
  </sheetViews>
  <sheetFormatPr defaultRowHeight="12.75" x14ac:dyDescent="0.2"/>
  <cols>
    <col min="1" max="1" width="3.42578125" customWidth="1"/>
    <col min="2" max="2" width="24.28515625" customWidth="1"/>
    <col min="5" max="5" width="11" customWidth="1"/>
    <col min="7" max="7" width="2.7109375" customWidth="1"/>
    <col min="8" max="8" width="65.42578125" customWidth="1"/>
  </cols>
  <sheetData>
    <row r="1" spans="1:8" x14ac:dyDescent="0.2">
      <c r="A1" s="25" t="s">
        <v>87</v>
      </c>
      <c r="B1" s="25"/>
      <c r="C1" s="25"/>
      <c r="D1" s="25"/>
      <c r="E1" s="25"/>
    </row>
    <row r="4" spans="1:8" x14ac:dyDescent="0.2">
      <c r="A4" t="s">
        <v>83</v>
      </c>
      <c r="B4" t="s">
        <v>84</v>
      </c>
      <c r="C4" t="s">
        <v>15</v>
      </c>
      <c r="D4" t="s">
        <v>80</v>
      </c>
      <c r="E4" t="s">
        <v>85</v>
      </c>
      <c r="F4" t="s">
        <v>86</v>
      </c>
    </row>
    <row r="5" spans="1:8" x14ac:dyDescent="0.2">
      <c r="A5">
        <v>1</v>
      </c>
      <c r="B5" t="s">
        <v>49</v>
      </c>
      <c r="C5">
        <v>635</v>
      </c>
      <c r="D5" s="1">
        <f t="shared" ref="D5:D17" si="0">C5/C$18</f>
        <v>0.12141491395793499</v>
      </c>
      <c r="E5" s="5">
        <v>1110.6500000000001</v>
      </c>
      <c r="F5" s="5">
        <f>E5/C5</f>
        <v>1.7490551181102363</v>
      </c>
      <c r="H5" t="s">
        <v>88</v>
      </c>
    </row>
    <row r="6" spans="1:8" x14ac:dyDescent="0.2">
      <c r="A6">
        <v>2</v>
      </c>
      <c r="B6" t="s">
        <v>69</v>
      </c>
      <c r="C6">
        <v>809</v>
      </c>
      <c r="D6" s="1">
        <f t="shared" si="0"/>
        <v>0.15468451242829828</v>
      </c>
      <c r="E6" s="5">
        <v>1009.01</v>
      </c>
      <c r="F6" s="5">
        <f t="shared" ref="F6:F18" si="1">E6/C6</f>
        <v>1.2472311495673671</v>
      </c>
    </row>
    <row r="7" spans="1:8" x14ac:dyDescent="0.2">
      <c r="A7">
        <v>3</v>
      </c>
      <c r="B7" t="s">
        <v>70</v>
      </c>
      <c r="C7">
        <v>227</v>
      </c>
      <c r="D7" s="1">
        <f t="shared" si="0"/>
        <v>4.340344168260038E-2</v>
      </c>
      <c r="E7" s="5">
        <v>982.23</v>
      </c>
      <c r="F7" s="5">
        <f t="shared" si="1"/>
        <v>4.3270044052863437</v>
      </c>
      <c r="H7" t="s">
        <v>82</v>
      </c>
    </row>
    <row r="8" spans="1:8" x14ac:dyDescent="0.2">
      <c r="A8">
        <v>4</v>
      </c>
      <c r="B8" t="s">
        <v>71</v>
      </c>
      <c r="C8">
        <v>96</v>
      </c>
      <c r="D8" s="1">
        <f t="shared" si="0"/>
        <v>1.835564053537285E-2</v>
      </c>
      <c r="E8" s="5">
        <v>221.91</v>
      </c>
      <c r="F8" s="5">
        <f t="shared" si="1"/>
        <v>2.3115625</v>
      </c>
      <c r="H8" t="s">
        <v>81</v>
      </c>
    </row>
    <row r="9" spans="1:8" x14ac:dyDescent="0.2">
      <c r="A9">
        <v>5</v>
      </c>
      <c r="B9" t="s">
        <v>72</v>
      </c>
      <c r="C9">
        <v>220</v>
      </c>
      <c r="D9" s="1">
        <f t="shared" si="0"/>
        <v>4.2065009560229447E-2</v>
      </c>
      <c r="E9" s="5">
        <v>606.16999999999996</v>
      </c>
      <c r="F9" s="5">
        <f t="shared" si="1"/>
        <v>2.7553181818181818</v>
      </c>
    </row>
    <row r="10" spans="1:8" x14ac:dyDescent="0.2">
      <c r="A10">
        <v>6</v>
      </c>
      <c r="B10" t="s">
        <v>73</v>
      </c>
      <c r="C10">
        <v>424</v>
      </c>
      <c r="D10" s="1">
        <f t="shared" si="0"/>
        <v>8.1070745697896754E-2</v>
      </c>
      <c r="E10" s="5">
        <v>899.56</v>
      </c>
      <c r="F10" s="5">
        <f t="shared" si="1"/>
        <v>2.1216037735849054</v>
      </c>
      <c r="H10" t="s">
        <v>330</v>
      </c>
    </row>
    <row r="11" spans="1:8" x14ac:dyDescent="0.2">
      <c r="A11">
        <v>7</v>
      </c>
      <c r="B11" t="s">
        <v>74</v>
      </c>
      <c r="C11">
        <v>108</v>
      </c>
      <c r="D11" s="1">
        <f t="shared" si="0"/>
        <v>2.0650095602294454E-2</v>
      </c>
      <c r="E11" s="5">
        <v>325.68</v>
      </c>
      <c r="F11" s="5">
        <f t="shared" si="1"/>
        <v>3.0155555555555558</v>
      </c>
      <c r="H11" t="s">
        <v>331</v>
      </c>
    </row>
    <row r="12" spans="1:8" x14ac:dyDescent="0.2">
      <c r="A12">
        <v>8</v>
      </c>
      <c r="B12" t="s">
        <v>75</v>
      </c>
      <c r="C12">
        <v>355</v>
      </c>
      <c r="D12" s="1">
        <f t="shared" si="0"/>
        <v>6.7877629063097508E-2</v>
      </c>
      <c r="E12" s="5">
        <v>1022.6</v>
      </c>
      <c r="F12" s="5">
        <f t="shared" si="1"/>
        <v>2.8805633802816901</v>
      </c>
      <c r="H12" t="s">
        <v>332</v>
      </c>
    </row>
    <row r="13" spans="1:8" x14ac:dyDescent="0.2">
      <c r="A13">
        <v>9</v>
      </c>
      <c r="B13" t="s">
        <v>76</v>
      </c>
      <c r="C13">
        <v>268</v>
      </c>
      <c r="D13" s="1">
        <f t="shared" si="0"/>
        <v>5.1242829827915871E-2</v>
      </c>
      <c r="E13" s="5">
        <v>825.96</v>
      </c>
      <c r="F13" s="5">
        <f t="shared" si="1"/>
        <v>3.0819402985074626</v>
      </c>
    </row>
    <row r="14" spans="1:8" x14ac:dyDescent="0.2">
      <c r="A14">
        <v>10</v>
      </c>
      <c r="B14" t="s">
        <v>77</v>
      </c>
      <c r="C14">
        <v>225</v>
      </c>
      <c r="D14" s="1">
        <f t="shared" si="0"/>
        <v>4.3021032504780114E-2</v>
      </c>
      <c r="E14" s="5">
        <v>783.06</v>
      </c>
      <c r="F14" s="5">
        <f t="shared" si="1"/>
        <v>3.4802666666666666</v>
      </c>
    </row>
    <row r="15" spans="1:8" x14ac:dyDescent="0.2">
      <c r="A15">
        <v>11</v>
      </c>
      <c r="B15" t="s">
        <v>78</v>
      </c>
      <c r="C15">
        <v>694</v>
      </c>
      <c r="D15" s="1">
        <f t="shared" si="0"/>
        <v>0.13269598470363289</v>
      </c>
      <c r="E15" s="5">
        <v>1284.54</v>
      </c>
      <c r="F15" s="5">
        <f t="shared" si="1"/>
        <v>1.850922190201729</v>
      </c>
    </row>
    <row r="16" spans="1:8" x14ac:dyDescent="0.2">
      <c r="A16">
        <v>12</v>
      </c>
      <c r="B16" t="s">
        <v>48</v>
      </c>
      <c r="C16">
        <v>756</v>
      </c>
      <c r="D16" s="1">
        <f t="shared" si="0"/>
        <v>0.14455066921606119</v>
      </c>
      <c r="E16" s="5">
        <v>1867</v>
      </c>
      <c r="F16" s="5">
        <f t="shared" si="1"/>
        <v>2.4695767195767195</v>
      </c>
    </row>
    <row r="17" spans="1:6" x14ac:dyDescent="0.2">
      <c r="A17">
        <v>13</v>
      </c>
      <c r="B17" t="s">
        <v>79</v>
      </c>
      <c r="C17">
        <v>413</v>
      </c>
      <c r="D17" s="1">
        <f t="shared" si="0"/>
        <v>7.8967495219885275E-2</v>
      </c>
      <c r="E17" s="5">
        <v>1187.53</v>
      </c>
      <c r="F17" s="5">
        <f t="shared" si="1"/>
        <v>2.8753753026634383</v>
      </c>
    </row>
    <row r="18" spans="1:6" x14ac:dyDescent="0.2">
      <c r="B18" t="s">
        <v>41</v>
      </c>
      <c r="C18">
        <f>SUM(C5:C17)</f>
        <v>5230</v>
      </c>
      <c r="D18" s="2">
        <f>SUM(D5:D17)</f>
        <v>1</v>
      </c>
      <c r="E18" s="5">
        <f>SUM(E5:E17)</f>
        <v>12125.9</v>
      </c>
      <c r="F18" s="5">
        <f t="shared" si="1"/>
        <v>2.3185277246653917</v>
      </c>
    </row>
  </sheetData>
  <sortState ref="A3:F15">
    <sortCondition ref="A3:A15"/>
  </sortState>
  <mergeCells count="1">
    <mergeCell ref="A1:E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"/>
    </sheetView>
  </sheetViews>
  <sheetFormatPr defaultRowHeight="12.75" x14ac:dyDescent="0.2"/>
  <cols>
    <col min="1" max="1" width="3.42578125" customWidth="1"/>
    <col min="2" max="2" width="12.7109375" customWidth="1"/>
    <col min="4" max="4" width="3.42578125" customWidth="1"/>
    <col min="5" max="5" width="61" customWidth="1"/>
  </cols>
  <sheetData>
    <row r="1" spans="1:5" x14ac:dyDescent="0.2">
      <c r="A1" s="25" t="s">
        <v>111</v>
      </c>
      <c r="B1" s="25"/>
      <c r="C1" s="25"/>
      <c r="D1" s="25"/>
      <c r="E1" s="25"/>
    </row>
    <row r="5" spans="1:5" x14ac:dyDescent="0.2">
      <c r="A5" t="s">
        <v>83</v>
      </c>
      <c r="B5" t="s">
        <v>24</v>
      </c>
      <c r="C5" t="s">
        <v>27</v>
      </c>
    </row>
    <row r="6" spans="1:5" x14ac:dyDescent="0.2">
      <c r="A6">
        <v>1</v>
      </c>
      <c r="B6" t="s">
        <v>28</v>
      </c>
      <c r="C6" s="2">
        <v>0.04</v>
      </c>
    </row>
    <row r="7" spans="1:5" x14ac:dyDescent="0.2">
      <c r="A7">
        <v>2</v>
      </c>
      <c r="B7" t="s">
        <v>29</v>
      </c>
      <c r="C7" s="2">
        <v>0.01</v>
      </c>
      <c r="E7" t="s">
        <v>110</v>
      </c>
    </row>
    <row r="8" spans="1:5" x14ac:dyDescent="0.2">
      <c r="A8">
        <v>3</v>
      </c>
      <c r="B8" t="s">
        <v>30</v>
      </c>
      <c r="C8" s="2">
        <v>0.02</v>
      </c>
      <c r="E8" t="s">
        <v>109</v>
      </c>
    </row>
    <row r="9" spans="1:5" x14ac:dyDescent="0.2">
      <c r="A9">
        <v>4</v>
      </c>
      <c r="B9" t="s">
        <v>31</v>
      </c>
      <c r="C9" s="2">
        <v>0.09</v>
      </c>
    </row>
    <row r="10" spans="1:5" x14ac:dyDescent="0.2">
      <c r="A10">
        <v>5</v>
      </c>
      <c r="B10" t="s">
        <v>32</v>
      </c>
      <c r="C10" s="2">
        <v>0.01</v>
      </c>
      <c r="E10" t="s">
        <v>330</v>
      </c>
    </row>
    <row r="11" spans="1:5" x14ac:dyDescent="0.2">
      <c r="A11">
        <v>6</v>
      </c>
      <c r="B11" t="s">
        <v>33</v>
      </c>
      <c r="C11" s="2">
        <v>0.08</v>
      </c>
      <c r="E11" t="s">
        <v>331</v>
      </c>
    </row>
    <row r="12" spans="1:5" x14ac:dyDescent="0.2">
      <c r="A12">
        <v>7</v>
      </c>
      <c r="B12" t="s">
        <v>34</v>
      </c>
      <c r="C12" s="2">
        <v>0.06</v>
      </c>
      <c r="E12" t="s">
        <v>332</v>
      </c>
    </row>
    <row r="13" spans="1:5" x14ac:dyDescent="0.2">
      <c r="A13">
        <v>8</v>
      </c>
      <c r="B13" t="s">
        <v>35</v>
      </c>
      <c r="C13" s="2">
        <v>0.04</v>
      </c>
    </row>
    <row r="14" spans="1:5" x14ac:dyDescent="0.2">
      <c r="A14">
        <v>9</v>
      </c>
      <c r="B14" t="s">
        <v>36</v>
      </c>
      <c r="C14" s="2">
        <v>0.12</v>
      </c>
    </row>
    <row r="15" spans="1:5" x14ac:dyDescent="0.2">
      <c r="A15">
        <v>10</v>
      </c>
      <c r="B15" t="s">
        <v>37</v>
      </c>
      <c r="C15" s="2">
        <v>0.1</v>
      </c>
    </row>
    <row r="16" spans="1:5" x14ac:dyDescent="0.2">
      <c r="A16">
        <v>11</v>
      </c>
      <c r="B16" t="s">
        <v>38</v>
      </c>
      <c r="C16" s="2">
        <v>0.13</v>
      </c>
    </row>
    <row r="17" spans="1:3" x14ac:dyDescent="0.2">
      <c r="A17">
        <v>12</v>
      </c>
      <c r="B17" t="s">
        <v>39</v>
      </c>
      <c r="C17" s="2">
        <v>0.1</v>
      </c>
    </row>
    <row r="18" spans="1:3" x14ac:dyDescent="0.2">
      <c r="A18">
        <v>13</v>
      </c>
      <c r="B18" t="s">
        <v>40</v>
      </c>
      <c r="C18" s="2">
        <v>0.2</v>
      </c>
    </row>
    <row r="20" spans="1:3" x14ac:dyDescent="0.2">
      <c r="B20" t="s">
        <v>41</v>
      </c>
      <c r="C20" s="2">
        <f>SUM(C6:C18)</f>
        <v>1</v>
      </c>
    </row>
  </sheetData>
  <sortState ref="A6:C18">
    <sortCondition ref="A6:A18"/>
  </sortState>
  <mergeCells count="1">
    <mergeCell ref="A1:E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" sqref="H1:H3"/>
    </sheetView>
  </sheetViews>
  <sheetFormatPr defaultRowHeight="15" x14ac:dyDescent="0.25"/>
  <cols>
    <col min="1" max="1" width="3.5703125" style="15" customWidth="1"/>
    <col min="2" max="2" width="40.85546875" style="15" customWidth="1"/>
    <col min="3" max="6" width="9.140625" style="15"/>
    <col min="7" max="7" width="3" style="15" customWidth="1"/>
    <col min="8" max="8" width="64.140625" style="15" customWidth="1"/>
    <col min="9" max="16384" width="9.140625" style="15"/>
  </cols>
  <sheetData>
    <row r="1" spans="1:8" x14ac:dyDescent="0.25">
      <c r="A1" s="28" t="s">
        <v>281</v>
      </c>
      <c r="B1" s="28"/>
      <c r="C1" s="28"/>
      <c r="D1" s="28"/>
      <c r="H1" s="15" t="s">
        <v>330</v>
      </c>
    </row>
    <row r="2" spans="1:8" x14ac:dyDescent="0.25">
      <c r="H2" s="15" t="s">
        <v>331</v>
      </c>
    </row>
    <row r="3" spans="1:8" x14ac:dyDescent="0.25">
      <c r="H3" s="15" t="s">
        <v>332</v>
      </c>
    </row>
    <row r="4" spans="1:8" x14ac:dyDescent="0.25">
      <c r="C4" s="15" t="s">
        <v>280</v>
      </c>
      <c r="D4" s="15" t="s">
        <v>280</v>
      </c>
      <c r="E4" s="15" t="s">
        <v>80</v>
      </c>
      <c r="F4" s="15" t="s">
        <v>80</v>
      </c>
    </row>
    <row r="5" spans="1:8" x14ac:dyDescent="0.25">
      <c r="A5" s="15" t="s">
        <v>83</v>
      </c>
      <c r="B5" s="15" t="s">
        <v>84</v>
      </c>
      <c r="C5" s="15">
        <v>1904</v>
      </c>
      <c r="D5" s="15">
        <v>1893</v>
      </c>
      <c r="E5" s="15">
        <v>1904</v>
      </c>
      <c r="F5" s="15">
        <v>1893</v>
      </c>
    </row>
    <row r="6" spans="1:8" x14ac:dyDescent="0.25">
      <c r="A6" s="15">
        <v>1</v>
      </c>
      <c r="B6" s="15" t="s">
        <v>279</v>
      </c>
      <c r="C6" s="15">
        <v>148</v>
      </c>
      <c r="D6" s="15">
        <v>227</v>
      </c>
      <c r="E6" s="16">
        <f t="shared" ref="E6:E18" si="0">C6/C$20</f>
        <v>1.9680851063829788E-2</v>
      </c>
      <c r="F6" s="16">
        <f t="shared" ref="F6:F18" si="1">D6/D$20</f>
        <v>4.340344168260038E-2</v>
      </c>
      <c r="H6" s="15" t="s">
        <v>278</v>
      </c>
    </row>
    <row r="7" spans="1:8" x14ac:dyDescent="0.25">
      <c r="A7" s="15">
        <v>2</v>
      </c>
      <c r="B7" s="15" t="s">
        <v>277</v>
      </c>
      <c r="C7" s="15">
        <v>143</v>
      </c>
      <c r="D7" s="15">
        <v>96</v>
      </c>
      <c r="E7" s="16">
        <f t="shared" si="0"/>
        <v>1.901595744680851E-2</v>
      </c>
      <c r="F7" s="16">
        <f t="shared" si="1"/>
        <v>1.835564053537285E-2</v>
      </c>
      <c r="H7" s="15" t="s">
        <v>276</v>
      </c>
    </row>
    <row r="8" spans="1:8" x14ac:dyDescent="0.25">
      <c r="A8" s="15">
        <v>3</v>
      </c>
      <c r="B8" s="15" t="s">
        <v>275</v>
      </c>
      <c r="C8" s="15">
        <v>319</v>
      </c>
      <c r="D8" s="15">
        <v>220</v>
      </c>
      <c r="E8" s="16">
        <f t="shared" si="0"/>
        <v>4.2420212765957449E-2</v>
      </c>
      <c r="F8" s="16">
        <f t="shared" si="1"/>
        <v>4.2065009560229447E-2</v>
      </c>
      <c r="H8" s="15" t="s">
        <v>274</v>
      </c>
    </row>
    <row r="9" spans="1:8" x14ac:dyDescent="0.25">
      <c r="A9" s="15">
        <v>4</v>
      </c>
      <c r="B9" s="15" t="s">
        <v>273</v>
      </c>
      <c r="C9" s="15">
        <v>604</v>
      </c>
      <c r="D9" s="15">
        <v>424</v>
      </c>
      <c r="E9" s="16">
        <f t="shared" si="0"/>
        <v>8.0319148936170218E-2</v>
      </c>
      <c r="F9" s="16">
        <f t="shared" si="1"/>
        <v>8.1070745697896754E-2</v>
      </c>
      <c r="H9" s="15" t="s">
        <v>272</v>
      </c>
    </row>
    <row r="10" spans="1:8" x14ac:dyDescent="0.25">
      <c r="A10" s="15">
        <v>5</v>
      </c>
      <c r="B10" s="15" t="s">
        <v>271</v>
      </c>
      <c r="C10" s="15">
        <v>123</v>
      </c>
      <c r="D10" s="15">
        <v>108</v>
      </c>
      <c r="E10" s="16">
        <f t="shared" si="0"/>
        <v>1.6356382978723404E-2</v>
      </c>
      <c r="F10" s="16">
        <f t="shared" si="1"/>
        <v>2.0650095602294454E-2</v>
      </c>
    </row>
    <row r="11" spans="1:8" x14ac:dyDescent="0.25">
      <c r="A11" s="15">
        <v>6</v>
      </c>
      <c r="B11" s="15" t="s">
        <v>5</v>
      </c>
      <c r="C11" s="15">
        <v>471</v>
      </c>
      <c r="D11" s="15">
        <v>355</v>
      </c>
      <c r="E11" s="16">
        <f t="shared" si="0"/>
        <v>6.2632978723404259E-2</v>
      </c>
      <c r="F11" s="16">
        <f t="shared" si="1"/>
        <v>6.7877629063097508E-2</v>
      </c>
    </row>
    <row r="12" spans="1:8" x14ac:dyDescent="0.25">
      <c r="A12" s="15">
        <v>7</v>
      </c>
      <c r="B12" s="15" t="s">
        <v>270</v>
      </c>
      <c r="C12" s="15">
        <v>453</v>
      </c>
      <c r="D12" s="15">
        <v>268</v>
      </c>
      <c r="E12" s="16">
        <f t="shared" si="0"/>
        <v>6.023936170212766E-2</v>
      </c>
      <c r="F12" s="16">
        <f t="shared" si="1"/>
        <v>5.1242829827915871E-2</v>
      </c>
    </row>
    <row r="13" spans="1:8" x14ac:dyDescent="0.25">
      <c r="A13" s="15">
        <v>8</v>
      </c>
      <c r="B13" s="15" t="s">
        <v>269</v>
      </c>
      <c r="C13" s="15">
        <v>354</v>
      </c>
      <c r="D13" s="15">
        <v>225</v>
      </c>
      <c r="E13" s="16">
        <f t="shared" si="0"/>
        <v>4.7074468085106382E-2</v>
      </c>
      <c r="F13" s="16">
        <f t="shared" si="1"/>
        <v>4.3021032504780114E-2</v>
      </c>
    </row>
    <row r="14" spans="1:8" x14ac:dyDescent="0.25">
      <c r="A14" s="15">
        <v>9</v>
      </c>
      <c r="B14" s="15" t="s">
        <v>268</v>
      </c>
      <c r="C14" s="15">
        <v>1001</v>
      </c>
      <c r="D14" s="15">
        <v>694</v>
      </c>
      <c r="E14" s="16">
        <f t="shared" si="0"/>
        <v>0.13311170212765958</v>
      </c>
      <c r="F14" s="16">
        <f t="shared" si="1"/>
        <v>0.13269598470363289</v>
      </c>
    </row>
    <row r="15" spans="1:8" x14ac:dyDescent="0.25">
      <c r="A15" s="15">
        <v>10</v>
      </c>
      <c r="B15" s="15" t="s">
        <v>267</v>
      </c>
      <c r="C15" s="15">
        <v>1226</v>
      </c>
      <c r="D15" s="15">
        <v>809</v>
      </c>
      <c r="E15" s="16">
        <f t="shared" si="0"/>
        <v>0.16303191489361701</v>
      </c>
      <c r="F15" s="16">
        <f t="shared" si="1"/>
        <v>0.15468451242829828</v>
      </c>
    </row>
    <row r="16" spans="1:8" x14ac:dyDescent="0.25">
      <c r="A16" s="15">
        <v>11</v>
      </c>
      <c r="B16" s="15" t="s">
        <v>3</v>
      </c>
      <c r="C16" s="15">
        <v>973</v>
      </c>
      <c r="D16" s="15">
        <v>756</v>
      </c>
      <c r="E16" s="16">
        <f t="shared" si="0"/>
        <v>0.12938829787234044</v>
      </c>
      <c r="F16" s="16">
        <f t="shared" si="1"/>
        <v>0.14455066921606119</v>
      </c>
    </row>
    <row r="17" spans="1:6" x14ac:dyDescent="0.25">
      <c r="A17" s="15">
        <v>12</v>
      </c>
      <c r="B17" s="15" t="s">
        <v>266</v>
      </c>
      <c r="C17" s="15">
        <v>685</v>
      </c>
      <c r="D17" s="15">
        <v>413</v>
      </c>
      <c r="E17" s="16">
        <f t="shared" si="0"/>
        <v>9.109042553191489E-2</v>
      </c>
      <c r="F17" s="16">
        <f t="shared" si="1"/>
        <v>7.8967495219885275E-2</v>
      </c>
    </row>
    <row r="18" spans="1:6" x14ac:dyDescent="0.25">
      <c r="A18" s="15">
        <v>13</v>
      </c>
      <c r="B18" s="15" t="s">
        <v>2</v>
      </c>
      <c r="C18" s="15">
        <v>1020</v>
      </c>
      <c r="D18" s="15">
        <v>635</v>
      </c>
      <c r="E18" s="16">
        <f t="shared" si="0"/>
        <v>0.13563829787234041</v>
      </c>
      <c r="F18" s="16">
        <f t="shared" si="1"/>
        <v>0.12141491395793499</v>
      </c>
    </row>
    <row r="19" spans="1:6" x14ac:dyDescent="0.25">
      <c r="A19" s="15">
        <v>14</v>
      </c>
    </row>
    <row r="20" spans="1:6" x14ac:dyDescent="0.25">
      <c r="A20" s="15">
        <v>15</v>
      </c>
      <c r="B20" s="15" t="s">
        <v>265</v>
      </c>
      <c r="C20" s="15">
        <f>SUM(C6:C18)</f>
        <v>7520</v>
      </c>
      <c r="D20" s="15">
        <f>SUM(D6:D18)</f>
        <v>5230</v>
      </c>
      <c r="E20" s="15">
        <f>SUM(E6:E18)</f>
        <v>1</v>
      </c>
      <c r="F20" s="15">
        <f>SUM(F6:F18)</f>
        <v>1</v>
      </c>
    </row>
    <row r="22" spans="1:6" x14ac:dyDescent="0.25">
      <c r="B22" s="15" t="s">
        <v>264</v>
      </c>
      <c r="E22" s="16">
        <f>E7+E11</f>
        <v>8.1648936170212766E-2</v>
      </c>
      <c r="F22" s="16">
        <f>F7+F11</f>
        <v>8.6233269598470358E-2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2.75" x14ac:dyDescent="0.2"/>
  <cols>
    <col min="1" max="1" width="4.7109375" style="17" customWidth="1"/>
    <col min="2" max="2" width="5" style="17" customWidth="1"/>
    <col min="3" max="3" width="14.7109375" style="17" customWidth="1"/>
    <col min="4" max="5" width="9.140625" style="17"/>
    <col min="6" max="6" width="2.7109375" style="17" customWidth="1"/>
    <col min="7" max="7" width="47.85546875" style="17" customWidth="1"/>
    <col min="8" max="16384" width="9.140625" style="17"/>
  </cols>
  <sheetData>
    <row r="1" spans="1:8" x14ac:dyDescent="0.2">
      <c r="A1" s="29" t="s">
        <v>290</v>
      </c>
      <c r="B1" s="29"/>
      <c r="C1" s="29"/>
      <c r="D1" s="29"/>
      <c r="E1" s="29"/>
      <c r="F1" s="29"/>
      <c r="G1" s="29"/>
      <c r="H1" s="29"/>
    </row>
    <row r="4" spans="1:8" x14ac:dyDescent="0.2">
      <c r="A4" s="17" t="s">
        <v>83</v>
      </c>
      <c r="B4" s="17" t="s">
        <v>289</v>
      </c>
      <c r="C4" s="17" t="s">
        <v>288</v>
      </c>
      <c r="D4" s="17" t="s">
        <v>8</v>
      </c>
    </row>
    <row r="5" spans="1:8" x14ac:dyDescent="0.2">
      <c r="A5" s="17">
        <v>1</v>
      </c>
      <c r="C5" s="17" t="s">
        <v>287</v>
      </c>
      <c r="D5" s="17">
        <v>78</v>
      </c>
      <c r="E5" s="18">
        <f t="shared" ref="E5:E15" si="0">D5/D$20</f>
        <v>6.8481123792800705E-2</v>
      </c>
      <c r="G5" s="17" t="s">
        <v>330</v>
      </c>
    </row>
    <row r="6" spans="1:8" x14ac:dyDescent="0.2">
      <c r="A6" s="17">
        <v>2</v>
      </c>
      <c r="B6" s="17">
        <v>100</v>
      </c>
      <c r="C6" s="17" t="s">
        <v>277</v>
      </c>
      <c r="D6" s="17">
        <v>24</v>
      </c>
      <c r="E6" s="18">
        <f t="shared" si="0"/>
        <v>2.1071115013169446E-2</v>
      </c>
      <c r="G6" s="17" t="s">
        <v>331</v>
      </c>
    </row>
    <row r="7" spans="1:8" x14ac:dyDescent="0.2">
      <c r="A7" s="17">
        <v>3</v>
      </c>
      <c r="B7" s="17">
        <v>200</v>
      </c>
      <c r="C7" s="17" t="s">
        <v>275</v>
      </c>
      <c r="D7" s="17">
        <v>41</v>
      </c>
      <c r="E7" s="18">
        <f t="shared" si="0"/>
        <v>3.5996488147497806E-2</v>
      </c>
      <c r="G7" s="17" t="s">
        <v>332</v>
      </c>
    </row>
    <row r="8" spans="1:8" x14ac:dyDescent="0.2">
      <c r="A8" s="17">
        <v>4</v>
      </c>
      <c r="B8" s="17">
        <v>300</v>
      </c>
      <c r="C8" s="17" t="s">
        <v>273</v>
      </c>
      <c r="D8" s="17">
        <v>100</v>
      </c>
      <c r="E8" s="18">
        <f t="shared" si="0"/>
        <v>8.7796312554872691E-2</v>
      </c>
    </row>
    <row r="9" spans="1:8" x14ac:dyDescent="0.2">
      <c r="A9" s="17">
        <v>5</v>
      </c>
      <c r="B9" s="17">
        <v>400</v>
      </c>
      <c r="C9" s="17" t="s">
        <v>286</v>
      </c>
      <c r="D9" s="17">
        <v>6</v>
      </c>
      <c r="E9" s="18">
        <f t="shared" si="0"/>
        <v>5.2677787532923615E-3</v>
      </c>
    </row>
    <row r="10" spans="1:8" x14ac:dyDescent="0.2">
      <c r="A10" s="17">
        <v>6</v>
      </c>
      <c r="B10" s="17">
        <v>500</v>
      </c>
      <c r="C10" s="17" t="s">
        <v>1</v>
      </c>
      <c r="D10" s="17">
        <v>52</v>
      </c>
      <c r="E10" s="18">
        <f t="shared" si="0"/>
        <v>4.5654082528533799E-2</v>
      </c>
    </row>
    <row r="11" spans="1:8" x14ac:dyDescent="0.2">
      <c r="A11" s="17">
        <v>7</v>
      </c>
      <c r="B11" s="17">
        <v>600</v>
      </c>
      <c r="C11" s="17" t="s">
        <v>270</v>
      </c>
      <c r="D11" s="17">
        <v>86</v>
      </c>
      <c r="E11" s="18">
        <f t="shared" si="0"/>
        <v>7.5504828797190518E-2</v>
      </c>
    </row>
    <row r="12" spans="1:8" x14ac:dyDescent="0.2">
      <c r="A12" s="17">
        <v>8</v>
      </c>
      <c r="B12" s="17">
        <v>700</v>
      </c>
      <c r="C12" s="17" t="s">
        <v>285</v>
      </c>
      <c r="D12" s="17">
        <v>130</v>
      </c>
      <c r="E12" s="18">
        <f t="shared" si="0"/>
        <v>0.1141352063213345</v>
      </c>
    </row>
    <row r="13" spans="1:8" x14ac:dyDescent="0.2">
      <c r="A13" s="17">
        <v>9</v>
      </c>
      <c r="B13" s="17">
        <v>800</v>
      </c>
      <c r="C13" s="17" t="s">
        <v>268</v>
      </c>
      <c r="D13" s="17">
        <v>84</v>
      </c>
      <c r="E13" s="18">
        <f t="shared" si="0"/>
        <v>7.3748902546093065E-2</v>
      </c>
    </row>
    <row r="14" spans="1:8" x14ac:dyDescent="0.2">
      <c r="A14" s="17">
        <v>10</v>
      </c>
      <c r="B14" s="17">
        <v>900</v>
      </c>
      <c r="C14" s="17" t="s">
        <v>3</v>
      </c>
      <c r="D14" s="17">
        <v>294</v>
      </c>
      <c r="E14" s="18">
        <f t="shared" si="0"/>
        <v>0.2581211589113257</v>
      </c>
    </row>
    <row r="15" spans="1:8" x14ac:dyDescent="0.2">
      <c r="A15" s="17">
        <v>11</v>
      </c>
      <c r="C15" s="17" t="s">
        <v>284</v>
      </c>
      <c r="D15" s="17">
        <v>244</v>
      </c>
      <c r="E15" s="18">
        <f t="shared" si="0"/>
        <v>0.21422300263388938</v>
      </c>
    </row>
    <row r="17" spans="1:5" x14ac:dyDescent="0.2">
      <c r="A17" s="17">
        <v>12</v>
      </c>
      <c r="C17" s="17" t="s">
        <v>283</v>
      </c>
      <c r="D17" s="17">
        <v>406</v>
      </c>
      <c r="E17" s="18">
        <f>D17/D$20</f>
        <v>0.35645302897278314</v>
      </c>
    </row>
    <row r="19" spans="1:5" x14ac:dyDescent="0.2">
      <c r="D19" s="17">
        <f>SUM(D5:D17)</f>
        <v>1545</v>
      </c>
    </row>
    <row r="20" spans="1:5" x14ac:dyDescent="0.2">
      <c r="C20" s="17" t="s">
        <v>282</v>
      </c>
      <c r="D20" s="17">
        <f>D19-D17</f>
        <v>1139</v>
      </c>
    </row>
  </sheetData>
  <mergeCells count="1">
    <mergeCell ref="A1:H1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2" sqref="B1:B1048576"/>
    </sheetView>
  </sheetViews>
  <sheetFormatPr defaultRowHeight="15" x14ac:dyDescent="0.25"/>
  <cols>
    <col min="1" max="1" width="4.28515625" style="19" customWidth="1"/>
    <col min="2" max="2" width="20" style="19" customWidth="1"/>
    <col min="3" max="9" width="9.140625" style="19"/>
    <col min="10" max="10" width="2.42578125" style="19" customWidth="1"/>
    <col min="11" max="11" width="47.28515625" style="19" customWidth="1"/>
    <col min="12" max="16384" width="9.140625" style="19"/>
  </cols>
  <sheetData>
    <row r="1" spans="1:11" x14ac:dyDescent="0.25">
      <c r="A1" s="30" t="s">
        <v>325</v>
      </c>
      <c r="B1" s="30"/>
      <c r="C1" s="30"/>
      <c r="D1" s="30"/>
      <c r="E1" s="30"/>
      <c r="K1" s="19" t="s">
        <v>330</v>
      </c>
    </row>
    <row r="2" spans="1:11" x14ac:dyDescent="0.25">
      <c r="K2" s="19" t="s">
        <v>331</v>
      </c>
    </row>
    <row r="3" spans="1:11" x14ac:dyDescent="0.25">
      <c r="C3" s="19" t="s">
        <v>292</v>
      </c>
      <c r="D3" s="19" t="s">
        <v>15</v>
      </c>
      <c r="E3" s="19" t="s">
        <v>293</v>
      </c>
      <c r="F3" s="19" t="s">
        <v>294</v>
      </c>
      <c r="K3" s="19" t="s">
        <v>332</v>
      </c>
    </row>
    <row r="4" spans="1:11" x14ac:dyDescent="0.25">
      <c r="B4" s="19" t="s">
        <v>295</v>
      </c>
      <c r="C4" s="19">
        <v>1350468</v>
      </c>
      <c r="D4" s="19">
        <v>2353966</v>
      </c>
      <c r="E4" s="19">
        <v>10794147</v>
      </c>
      <c r="F4" s="19">
        <f>E4/C4</f>
        <v>7.9928935746718919</v>
      </c>
    </row>
    <row r="5" spans="1:11" x14ac:dyDescent="0.25">
      <c r="G5" s="19">
        <f>D4/C4</f>
        <v>1.7430742527775556</v>
      </c>
    </row>
    <row r="6" spans="1:11" x14ac:dyDescent="0.25">
      <c r="B6" s="19" t="s">
        <v>296</v>
      </c>
    </row>
    <row r="7" spans="1:11" x14ac:dyDescent="0.25">
      <c r="A7" s="19" t="s">
        <v>6</v>
      </c>
      <c r="B7" s="19" t="s">
        <v>297</v>
      </c>
      <c r="C7" s="19" t="s">
        <v>298</v>
      </c>
      <c r="D7" s="19" t="s">
        <v>299</v>
      </c>
      <c r="E7" s="19" t="s">
        <v>300</v>
      </c>
      <c r="F7" s="19" t="s">
        <v>301</v>
      </c>
    </row>
    <row r="8" spans="1:11" x14ac:dyDescent="0.25">
      <c r="A8" s="19">
        <v>1</v>
      </c>
      <c r="B8" s="19" t="s">
        <v>302</v>
      </c>
      <c r="C8" s="20">
        <v>299</v>
      </c>
      <c r="D8" s="20">
        <v>16500</v>
      </c>
      <c r="E8" s="20">
        <v>2800</v>
      </c>
      <c r="F8" s="20">
        <v>5985</v>
      </c>
      <c r="G8" s="20">
        <f t="shared" ref="G8:G16" si="0">E8/C8</f>
        <v>9.3645484949832785</v>
      </c>
      <c r="H8" s="20">
        <f t="shared" ref="H8:H16" si="1">F8/C8</f>
        <v>20.016722408026755</v>
      </c>
      <c r="I8" s="20">
        <f t="shared" ref="I8:I16" si="2">G8+H8</f>
        <v>29.381270903010034</v>
      </c>
      <c r="K8" s="21" t="s">
        <v>324</v>
      </c>
    </row>
    <row r="9" spans="1:11" x14ac:dyDescent="0.25">
      <c r="A9" s="19">
        <v>9</v>
      </c>
      <c r="B9" s="19" t="s">
        <v>303</v>
      </c>
      <c r="C9" s="20">
        <v>225</v>
      </c>
      <c r="D9" s="20">
        <v>19000</v>
      </c>
      <c r="E9" s="20">
        <v>5164</v>
      </c>
      <c r="F9" s="20">
        <v>8000</v>
      </c>
      <c r="G9" s="20">
        <f t="shared" si="0"/>
        <v>22.951111111111111</v>
      </c>
      <c r="H9" s="20">
        <f t="shared" si="1"/>
        <v>35.555555555555557</v>
      </c>
      <c r="I9" s="20">
        <f t="shared" si="2"/>
        <v>58.506666666666668</v>
      </c>
    </row>
    <row r="10" spans="1:11" x14ac:dyDescent="0.25">
      <c r="A10" s="19">
        <v>11</v>
      </c>
      <c r="B10" s="19" t="s">
        <v>304</v>
      </c>
      <c r="C10" s="20">
        <v>667</v>
      </c>
      <c r="D10" s="20">
        <v>27259</v>
      </c>
      <c r="E10" s="20">
        <v>6686</v>
      </c>
      <c r="F10" s="20">
        <v>15615</v>
      </c>
      <c r="G10" s="20">
        <f t="shared" si="0"/>
        <v>10.023988005997001</v>
      </c>
      <c r="H10" s="20">
        <f t="shared" si="1"/>
        <v>23.410794602698651</v>
      </c>
      <c r="I10" s="20">
        <f t="shared" si="2"/>
        <v>33.434782608695656</v>
      </c>
    </row>
    <row r="11" spans="1:11" x14ac:dyDescent="0.25">
      <c r="A11" s="19">
        <v>3</v>
      </c>
      <c r="B11" s="19" t="s">
        <v>305</v>
      </c>
      <c r="C11" s="20">
        <v>485</v>
      </c>
      <c r="D11" s="20">
        <v>23842</v>
      </c>
      <c r="E11" s="20">
        <v>6504</v>
      </c>
      <c r="F11" s="20">
        <v>16051</v>
      </c>
      <c r="G11" s="20">
        <f t="shared" si="0"/>
        <v>13.410309278350516</v>
      </c>
      <c r="H11" s="20">
        <f t="shared" si="1"/>
        <v>33.094845360824742</v>
      </c>
      <c r="I11" s="20">
        <f t="shared" si="2"/>
        <v>46.505154639175259</v>
      </c>
    </row>
    <row r="12" spans="1:11" x14ac:dyDescent="0.25">
      <c r="A12" s="19">
        <v>4</v>
      </c>
      <c r="B12" s="19" t="s">
        <v>306</v>
      </c>
      <c r="C12" s="20">
        <v>385</v>
      </c>
      <c r="D12" s="20">
        <v>25603</v>
      </c>
      <c r="E12" s="20">
        <v>6792</v>
      </c>
      <c r="F12" s="20">
        <v>20260</v>
      </c>
      <c r="G12" s="20">
        <f t="shared" si="0"/>
        <v>17.641558441558441</v>
      </c>
      <c r="H12" s="20">
        <f t="shared" si="1"/>
        <v>52.623376623376622</v>
      </c>
      <c r="I12" s="20">
        <f t="shared" si="2"/>
        <v>70.264935064935059</v>
      </c>
    </row>
    <row r="13" spans="1:11" x14ac:dyDescent="0.25">
      <c r="A13" s="19">
        <v>5</v>
      </c>
      <c r="B13" s="19" t="s">
        <v>307</v>
      </c>
      <c r="C13" s="20">
        <v>611</v>
      </c>
      <c r="D13" s="20">
        <v>37500</v>
      </c>
      <c r="E13" s="20">
        <v>10367</v>
      </c>
      <c r="F13" s="20">
        <v>33701</v>
      </c>
      <c r="G13" s="20">
        <f t="shared" si="0"/>
        <v>16.967266775777414</v>
      </c>
      <c r="H13" s="20">
        <f t="shared" si="1"/>
        <v>55.157119476268413</v>
      </c>
      <c r="I13" s="20">
        <f t="shared" si="2"/>
        <v>72.124386252045824</v>
      </c>
    </row>
    <row r="14" spans="1:11" x14ac:dyDescent="0.25">
      <c r="A14" s="19">
        <v>10</v>
      </c>
      <c r="B14" s="19" t="s">
        <v>308</v>
      </c>
      <c r="C14" s="20">
        <v>1013</v>
      </c>
      <c r="D14" s="20">
        <v>43839</v>
      </c>
      <c r="E14" s="20">
        <v>24980</v>
      </c>
      <c r="F14" s="20">
        <v>34080</v>
      </c>
      <c r="G14" s="20">
        <f t="shared" si="0"/>
        <v>24.659427443237906</v>
      </c>
      <c r="H14" s="20">
        <f t="shared" si="1"/>
        <v>33.642645607107603</v>
      </c>
      <c r="I14" s="20">
        <f t="shared" si="2"/>
        <v>58.302073050345513</v>
      </c>
    </row>
    <row r="15" spans="1:11" x14ac:dyDescent="0.25">
      <c r="A15" s="19">
        <v>2</v>
      </c>
      <c r="B15" s="19" t="s">
        <v>309</v>
      </c>
      <c r="C15" s="20">
        <v>771</v>
      </c>
      <c r="D15" s="20">
        <v>118071</v>
      </c>
      <c r="E15" s="20">
        <v>20929</v>
      </c>
      <c r="F15" s="20">
        <v>46291</v>
      </c>
      <c r="G15" s="20">
        <f t="shared" si="0"/>
        <v>27.145265888456549</v>
      </c>
      <c r="H15" s="20">
        <f t="shared" si="1"/>
        <v>60.040207522697798</v>
      </c>
      <c r="I15" s="20">
        <f t="shared" si="2"/>
        <v>87.185473411154348</v>
      </c>
    </row>
    <row r="16" spans="1:11" x14ac:dyDescent="0.25">
      <c r="A16" s="19">
        <v>7</v>
      </c>
      <c r="B16" s="19" t="s">
        <v>310</v>
      </c>
      <c r="C16" s="20">
        <v>531</v>
      </c>
      <c r="D16" s="20">
        <v>51807</v>
      </c>
      <c r="E16" s="20">
        <v>85984</v>
      </c>
      <c r="F16" s="20">
        <v>199503</v>
      </c>
      <c r="G16" s="20">
        <f t="shared" si="0"/>
        <v>161.92843691148775</v>
      </c>
      <c r="H16" s="20">
        <f t="shared" si="1"/>
        <v>375.71186440677968</v>
      </c>
      <c r="I16" s="20">
        <f t="shared" si="2"/>
        <v>537.64030131826746</v>
      </c>
    </row>
    <row r="17" spans="1:9" x14ac:dyDescent="0.25">
      <c r="C17" s="20"/>
      <c r="D17" s="20"/>
      <c r="E17" s="20"/>
      <c r="F17" s="20"/>
    </row>
    <row r="18" spans="1:9" x14ac:dyDescent="0.25">
      <c r="B18" s="19" t="s">
        <v>265</v>
      </c>
      <c r="C18" s="20">
        <f>SUM(C8:C16)</f>
        <v>4987</v>
      </c>
      <c r="D18" s="20">
        <f>SUM(D8:D16)</f>
        <v>363421</v>
      </c>
      <c r="E18" s="20">
        <f>SUM(E8:E16)</f>
        <v>170206</v>
      </c>
      <c r="F18" s="20">
        <f>SUM(F8:F16)</f>
        <v>379486</v>
      </c>
      <c r="G18" s="20">
        <f>E18/C18</f>
        <v>34.129937838379789</v>
      </c>
      <c r="H18" s="20">
        <f>F18/C18</f>
        <v>76.095047122518551</v>
      </c>
      <c r="I18" s="20">
        <f>G18+H18</f>
        <v>110.22498496089834</v>
      </c>
    </row>
    <row r="19" spans="1:9" x14ac:dyDescent="0.25">
      <c r="C19" s="20"/>
      <c r="D19" s="20"/>
      <c r="E19" s="20"/>
      <c r="F19" s="20"/>
      <c r="G19" s="19">
        <f>D18/C18</f>
        <v>72.873671546019651</v>
      </c>
    </row>
    <row r="20" spans="1:9" x14ac:dyDescent="0.25">
      <c r="C20" s="20"/>
      <c r="D20" s="20"/>
      <c r="E20" s="20"/>
      <c r="F20" s="20"/>
      <c r="G20" s="20">
        <f>MEDIAN(G8:G16)</f>
        <v>17.641558441558441</v>
      </c>
      <c r="H20" s="20">
        <f>MEDIAN(H8:H16)</f>
        <v>35.555555555555557</v>
      </c>
    </row>
    <row r="21" spans="1:9" x14ac:dyDescent="0.25">
      <c r="C21" s="20">
        <f>SUM(C8:C15)</f>
        <v>4456</v>
      </c>
      <c r="D21" s="20">
        <f>SUM(D8:D15)</f>
        <v>311614</v>
      </c>
      <c r="E21" s="20">
        <f>SUM(E8:E15)</f>
        <v>84222</v>
      </c>
      <c r="F21" s="20">
        <f>SUM(F8:F15)</f>
        <v>179983</v>
      </c>
      <c r="G21" s="20">
        <f>E21/C21</f>
        <v>18.900807899461402</v>
      </c>
      <c r="H21" s="20">
        <f>F21/C21</f>
        <v>40.391157989228006</v>
      </c>
      <c r="I21" s="20">
        <f>G21+H21</f>
        <v>59.291965888689404</v>
      </c>
    </row>
    <row r="22" spans="1:9" x14ac:dyDescent="0.25">
      <c r="C22" s="20"/>
      <c r="D22" s="20"/>
      <c r="E22" s="20"/>
      <c r="F22" s="20"/>
      <c r="G22" s="19">
        <f>D21/C21</f>
        <v>69.931328545780971</v>
      </c>
    </row>
    <row r="23" spans="1:9" x14ac:dyDescent="0.25">
      <c r="A23" s="19">
        <v>6</v>
      </c>
      <c r="B23" s="19" t="s">
        <v>311</v>
      </c>
      <c r="C23" s="20">
        <v>660</v>
      </c>
      <c r="D23" s="20">
        <v>26000</v>
      </c>
      <c r="E23" s="20">
        <v>4577</v>
      </c>
      <c r="F23" s="20"/>
    </row>
    <row r="24" spans="1:9" x14ac:dyDescent="0.25">
      <c r="A24" s="19">
        <v>8</v>
      </c>
      <c r="B24" s="19" t="s">
        <v>312</v>
      </c>
      <c r="C24" s="20">
        <v>433</v>
      </c>
      <c r="D24" s="20">
        <v>51951</v>
      </c>
      <c r="E24" s="20"/>
      <c r="F24" s="20"/>
    </row>
    <row r="27" spans="1:9" x14ac:dyDescent="0.25">
      <c r="B27" s="19" t="s">
        <v>313</v>
      </c>
    </row>
    <row r="28" spans="1:9" x14ac:dyDescent="0.25">
      <c r="A28" s="19">
        <v>5</v>
      </c>
      <c r="B28" s="19" t="s">
        <v>314</v>
      </c>
      <c r="C28" s="19">
        <v>719</v>
      </c>
      <c r="D28" s="19">
        <v>36219</v>
      </c>
      <c r="E28" s="19">
        <v>51768</v>
      </c>
      <c r="F28" s="19">
        <v>66654</v>
      </c>
      <c r="G28" s="20">
        <f>E28/C28</f>
        <v>72</v>
      </c>
      <c r="H28" s="20">
        <f>F28/C28</f>
        <v>92.703755215577189</v>
      </c>
      <c r="I28" s="20">
        <f>G28+H28</f>
        <v>164.70375521557719</v>
      </c>
    </row>
    <row r="29" spans="1:9" x14ac:dyDescent="0.25">
      <c r="A29" s="19">
        <v>6</v>
      </c>
      <c r="B29" s="19" t="s">
        <v>315</v>
      </c>
      <c r="C29" s="19">
        <v>401</v>
      </c>
      <c r="D29" s="19">
        <v>20255</v>
      </c>
      <c r="E29" s="19">
        <v>35910</v>
      </c>
      <c r="F29" s="19">
        <v>71400</v>
      </c>
      <c r="G29" s="20">
        <f>E29/C29</f>
        <v>89.551122194513709</v>
      </c>
      <c r="H29" s="20">
        <f>F29/C29</f>
        <v>178.05486284289276</v>
      </c>
      <c r="I29" s="20">
        <f>G29+H29</f>
        <v>267.60598503740647</v>
      </c>
    </row>
    <row r="30" spans="1:9" x14ac:dyDescent="0.25">
      <c r="A30" s="19">
        <v>3</v>
      </c>
      <c r="B30" s="19" t="s">
        <v>316</v>
      </c>
      <c r="C30" s="19">
        <v>640</v>
      </c>
      <c r="D30" s="19">
        <v>21130</v>
      </c>
      <c r="E30" s="19">
        <v>34783</v>
      </c>
      <c r="F30" s="19">
        <v>87852</v>
      </c>
      <c r="G30" s="20">
        <f>E30/C30</f>
        <v>54.348437500000003</v>
      </c>
      <c r="H30" s="20">
        <f>F30/C30</f>
        <v>137.26875000000001</v>
      </c>
      <c r="I30" s="20">
        <f>G30+H30</f>
        <v>191.6171875</v>
      </c>
    </row>
    <row r="32" spans="1:9" x14ac:dyDescent="0.25">
      <c r="B32" s="19" t="s">
        <v>265</v>
      </c>
      <c r="C32" s="19">
        <f>SUM(C28:C30)</f>
        <v>1760</v>
      </c>
      <c r="D32" s="19">
        <f>SUM(D28:D30)</f>
        <v>77604</v>
      </c>
      <c r="E32" s="19">
        <f>SUM(E28:E30)</f>
        <v>122461</v>
      </c>
      <c r="F32" s="19">
        <f>SUM(F28:F30)</f>
        <v>225906</v>
      </c>
      <c r="G32" s="20">
        <f>E32/C32</f>
        <v>69.580113636363635</v>
      </c>
      <c r="H32" s="20">
        <f>F32/C32</f>
        <v>128.35568181818181</v>
      </c>
      <c r="I32" s="20">
        <f>G32+H32</f>
        <v>197.93579545454543</v>
      </c>
    </row>
    <row r="33" spans="1:9" x14ac:dyDescent="0.25">
      <c r="G33" s="19">
        <f>D32/C32</f>
        <v>44.093181818181819</v>
      </c>
    </row>
    <row r="34" spans="1:9" x14ac:dyDescent="0.25">
      <c r="A34" s="19">
        <v>1</v>
      </c>
      <c r="B34" s="19" t="s">
        <v>317</v>
      </c>
      <c r="C34" s="19">
        <v>211</v>
      </c>
      <c r="D34" s="19">
        <v>14732</v>
      </c>
    </row>
    <row r="35" spans="1:9" x14ac:dyDescent="0.25">
      <c r="A35" s="19">
        <v>2</v>
      </c>
      <c r="B35" s="19" t="s">
        <v>318</v>
      </c>
      <c r="C35" s="19">
        <v>508</v>
      </c>
      <c r="D35" s="19">
        <v>18200</v>
      </c>
    </row>
    <row r="36" spans="1:9" x14ac:dyDescent="0.25">
      <c r="A36" s="19">
        <v>4</v>
      </c>
      <c r="B36" s="19" t="s">
        <v>319</v>
      </c>
      <c r="C36" s="19">
        <v>547</v>
      </c>
      <c r="D36" s="19">
        <v>16511</v>
      </c>
    </row>
    <row r="39" spans="1:9" x14ac:dyDescent="0.25">
      <c r="B39" s="19" t="s">
        <v>320</v>
      </c>
    </row>
    <row r="40" spans="1:9" x14ac:dyDescent="0.25">
      <c r="B40" s="19" t="s">
        <v>321</v>
      </c>
      <c r="C40" s="19">
        <v>287</v>
      </c>
      <c r="D40" s="19">
        <v>9385</v>
      </c>
      <c r="E40" s="19">
        <v>12672</v>
      </c>
      <c r="F40" s="19">
        <v>6156</v>
      </c>
      <c r="G40" s="20">
        <f>E40/C40</f>
        <v>44.153310104529616</v>
      </c>
      <c r="H40" s="20">
        <f>F40/C40</f>
        <v>21.449477351916375</v>
      </c>
      <c r="I40" s="20">
        <f>G40+H40</f>
        <v>65.602787456445995</v>
      </c>
    </row>
    <row r="41" spans="1:9" x14ac:dyDescent="0.25">
      <c r="B41" s="19" t="s">
        <v>322</v>
      </c>
      <c r="C41" s="19">
        <v>159</v>
      </c>
      <c r="D41" s="19">
        <v>2775</v>
      </c>
      <c r="E41" s="19">
        <v>8413</v>
      </c>
      <c r="F41" s="19">
        <v>6232</v>
      </c>
      <c r="G41" s="20">
        <f>E41/C41</f>
        <v>52.911949685534594</v>
      </c>
      <c r="H41" s="20">
        <f>F41/C41</f>
        <v>39.19496855345912</v>
      </c>
      <c r="I41" s="20">
        <f>G41+H41</f>
        <v>92.106918238993714</v>
      </c>
    </row>
    <row r="42" spans="1:9" x14ac:dyDescent="0.25">
      <c r="B42" s="19" t="s">
        <v>323</v>
      </c>
      <c r="C42" s="19">
        <v>406</v>
      </c>
      <c r="D42" s="19">
        <v>9570</v>
      </c>
      <c r="E42" s="19">
        <v>13547</v>
      </c>
      <c r="F42" s="19">
        <v>13915</v>
      </c>
      <c r="G42" s="20">
        <f>E42/C42</f>
        <v>33.366995073891623</v>
      </c>
      <c r="H42" s="20">
        <f>F42/C42</f>
        <v>34.273399014778327</v>
      </c>
      <c r="I42" s="20">
        <f>G42+H42</f>
        <v>67.64039408866995</v>
      </c>
    </row>
    <row r="44" spans="1:9" x14ac:dyDescent="0.25">
      <c r="B44" s="19" t="s">
        <v>265</v>
      </c>
      <c r="C44" s="19">
        <f>SUM(C40:C42)</f>
        <v>852</v>
      </c>
      <c r="D44" s="19">
        <f>SUM(D40:D42)</f>
        <v>21730</v>
      </c>
      <c r="E44" s="19">
        <f>SUM(E40:E42)</f>
        <v>34632</v>
      </c>
      <c r="F44" s="19">
        <f>SUM(F40:F42)</f>
        <v>26303</v>
      </c>
      <c r="G44" s="20">
        <f>E44/C44</f>
        <v>40.647887323943664</v>
      </c>
      <c r="H44" s="20">
        <f>F44/C44</f>
        <v>30.872065727699532</v>
      </c>
      <c r="I44" s="20">
        <f>G44+H44</f>
        <v>71.519953051643199</v>
      </c>
    </row>
    <row r="45" spans="1:9" x14ac:dyDescent="0.25">
      <c r="G45" s="19">
        <f>D44/C44</f>
        <v>25.504694835680752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E1"/>
    </sheetView>
  </sheetViews>
  <sheetFormatPr defaultRowHeight="12.75" x14ac:dyDescent="0.2"/>
  <cols>
    <col min="6" max="6" width="65.28515625" customWidth="1"/>
  </cols>
  <sheetData>
    <row r="1" spans="1:6" x14ac:dyDescent="0.2">
      <c r="A1" s="25" t="s">
        <v>329</v>
      </c>
      <c r="B1" s="25"/>
      <c r="C1" s="25"/>
      <c r="D1" s="25"/>
      <c r="E1" s="25"/>
    </row>
    <row r="2" spans="1:6" x14ac:dyDescent="0.2">
      <c r="B2" s="3"/>
      <c r="C2" s="3"/>
    </row>
    <row r="3" spans="1:6" x14ac:dyDescent="0.2">
      <c r="B3" s="3"/>
      <c r="C3" s="3"/>
    </row>
    <row r="4" spans="1:6" x14ac:dyDescent="0.2">
      <c r="A4" t="s">
        <v>6</v>
      </c>
      <c r="B4" s="3" t="s">
        <v>328</v>
      </c>
      <c r="C4" s="3" t="s">
        <v>293</v>
      </c>
      <c r="D4" t="s">
        <v>294</v>
      </c>
    </row>
    <row r="5" spans="1:6" x14ac:dyDescent="0.2">
      <c r="A5">
        <v>1</v>
      </c>
      <c r="B5" s="3">
        <v>30955</v>
      </c>
      <c r="C5" s="3">
        <v>75134</v>
      </c>
      <c r="D5" s="6">
        <f t="shared" ref="D5:D24" si="0">C5/B5</f>
        <v>2.4272007753190117</v>
      </c>
      <c r="F5" t="s">
        <v>326</v>
      </c>
    </row>
    <row r="6" spans="1:6" x14ac:dyDescent="0.2">
      <c r="A6">
        <v>2</v>
      </c>
      <c r="B6" s="3">
        <v>33162</v>
      </c>
      <c r="C6" s="3">
        <v>136884</v>
      </c>
      <c r="D6" s="6">
        <f t="shared" si="0"/>
        <v>4.127736565948978</v>
      </c>
      <c r="F6" t="s">
        <v>327</v>
      </c>
    </row>
    <row r="7" spans="1:6" x14ac:dyDescent="0.2">
      <c r="A7">
        <v>3</v>
      </c>
      <c r="B7" s="3">
        <v>34000</v>
      </c>
      <c r="C7" s="3">
        <v>121022</v>
      </c>
      <c r="D7" s="6">
        <f t="shared" si="0"/>
        <v>3.5594705882352939</v>
      </c>
    </row>
    <row r="8" spans="1:6" x14ac:dyDescent="0.2">
      <c r="A8">
        <v>4</v>
      </c>
      <c r="B8" s="3">
        <v>34000</v>
      </c>
      <c r="C8" s="3">
        <v>89000</v>
      </c>
      <c r="D8" s="6">
        <f t="shared" si="0"/>
        <v>2.6176470588235294</v>
      </c>
    </row>
    <row r="9" spans="1:6" x14ac:dyDescent="0.2">
      <c r="A9">
        <v>5</v>
      </c>
      <c r="B9" s="3">
        <v>35117</v>
      </c>
      <c r="C9" s="3">
        <v>101405</v>
      </c>
      <c r="D9" s="6">
        <f t="shared" si="0"/>
        <v>2.8876327704530569</v>
      </c>
      <c r="F9" t="s">
        <v>330</v>
      </c>
    </row>
    <row r="10" spans="1:6" x14ac:dyDescent="0.2">
      <c r="A10">
        <v>6</v>
      </c>
      <c r="B10" s="3">
        <v>36164</v>
      </c>
      <c r="C10" s="3">
        <v>100759</v>
      </c>
      <c r="D10" s="6">
        <f t="shared" si="0"/>
        <v>2.7861685654241786</v>
      </c>
      <c r="F10" t="s">
        <v>331</v>
      </c>
    </row>
    <row r="11" spans="1:6" x14ac:dyDescent="0.2">
      <c r="A11">
        <v>7</v>
      </c>
      <c r="B11" s="3">
        <v>36832</v>
      </c>
      <c r="C11" s="3">
        <v>152291</v>
      </c>
      <c r="D11" s="6">
        <f t="shared" si="0"/>
        <v>4.1347469591659429</v>
      </c>
      <c r="F11" t="s">
        <v>332</v>
      </c>
    </row>
    <row r="12" spans="1:6" x14ac:dyDescent="0.2">
      <c r="A12">
        <v>8</v>
      </c>
      <c r="B12" s="3">
        <v>37126</v>
      </c>
      <c r="C12" s="3">
        <v>174745</v>
      </c>
      <c r="D12" s="6">
        <f t="shared" si="0"/>
        <v>4.7068092441954423</v>
      </c>
    </row>
    <row r="13" spans="1:6" x14ac:dyDescent="0.2">
      <c r="A13">
        <v>9</v>
      </c>
      <c r="B13" s="3">
        <v>37295</v>
      </c>
      <c r="C13" s="3">
        <v>60471</v>
      </c>
      <c r="D13" s="6">
        <f t="shared" si="0"/>
        <v>1.6214237833489744</v>
      </c>
    </row>
    <row r="14" spans="1:6" x14ac:dyDescent="0.2">
      <c r="A14">
        <v>10</v>
      </c>
      <c r="B14" s="3">
        <v>38378</v>
      </c>
      <c r="C14" s="3">
        <v>208320</v>
      </c>
      <c r="D14" s="6">
        <f t="shared" si="0"/>
        <v>5.4281098546041999</v>
      </c>
    </row>
    <row r="15" spans="1:6" x14ac:dyDescent="0.2">
      <c r="A15">
        <v>11</v>
      </c>
      <c r="B15" s="3">
        <v>40000</v>
      </c>
      <c r="C15" s="3">
        <v>185000</v>
      </c>
      <c r="D15" s="6">
        <f t="shared" si="0"/>
        <v>4.625</v>
      </c>
    </row>
    <row r="16" spans="1:6" x14ac:dyDescent="0.2">
      <c r="A16">
        <v>12</v>
      </c>
      <c r="B16" s="3">
        <v>40000</v>
      </c>
      <c r="C16" s="3">
        <v>157198</v>
      </c>
      <c r="D16" s="6">
        <f t="shared" si="0"/>
        <v>3.9299499999999998</v>
      </c>
    </row>
    <row r="17" spans="1:4" x14ac:dyDescent="0.2">
      <c r="A17">
        <v>13</v>
      </c>
      <c r="B17" s="3">
        <v>46000</v>
      </c>
      <c r="C17" s="3">
        <v>119835</v>
      </c>
      <c r="D17" s="6">
        <f t="shared" si="0"/>
        <v>2.6051086956521741</v>
      </c>
    </row>
    <row r="18" spans="1:4" x14ac:dyDescent="0.2">
      <c r="A18">
        <v>14</v>
      </c>
      <c r="B18" s="3">
        <v>48000</v>
      </c>
      <c r="C18" s="3">
        <v>47000</v>
      </c>
      <c r="D18" s="6">
        <f t="shared" si="0"/>
        <v>0.97916666666666663</v>
      </c>
    </row>
    <row r="19" spans="1:4" x14ac:dyDescent="0.2">
      <c r="A19">
        <v>15</v>
      </c>
      <c r="B19" s="3">
        <v>48738</v>
      </c>
      <c r="C19" s="3">
        <v>188291</v>
      </c>
      <c r="D19" s="6">
        <f t="shared" si="0"/>
        <v>3.8633304608313841</v>
      </c>
    </row>
    <row r="20" spans="1:4" x14ac:dyDescent="0.2">
      <c r="A20">
        <v>16</v>
      </c>
      <c r="B20" s="3">
        <v>49000</v>
      </c>
      <c r="C20" s="3">
        <v>194029</v>
      </c>
      <c r="D20" s="6">
        <f t="shared" si="0"/>
        <v>3.9597755102040817</v>
      </c>
    </row>
    <row r="21" spans="1:4" x14ac:dyDescent="0.2">
      <c r="A21">
        <v>17</v>
      </c>
      <c r="B21" s="3">
        <v>50000</v>
      </c>
      <c r="C21" s="3">
        <v>179835</v>
      </c>
      <c r="D21" s="6">
        <f t="shared" si="0"/>
        <v>3.5966999999999998</v>
      </c>
    </row>
    <row r="22" spans="1:4" x14ac:dyDescent="0.2">
      <c r="A22">
        <v>18</v>
      </c>
      <c r="B22" s="3">
        <v>59000</v>
      </c>
      <c r="C22" s="3">
        <v>215012</v>
      </c>
      <c r="D22" s="6">
        <f t="shared" si="0"/>
        <v>3.6442711864406778</v>
      </c>
    </row>
    <row r="23" spans="1:4" x14ac:dyDescent="0.2">
      <c r="A23">
        <v>19</v>
      </c>
      <c r="B23" s="3">
        <v>65106</v>
      </c>
      <c r="C23" s="3">
        <v>110000</v>
      </c>
      <c r="D23" s="6">
        <f t="shared" si="0"/>
        <v>1.6895524222037908</v>
      </c>
    </row>
    <row r="24" spans="1:4" x14ac:dyDescent="0.2">
      <c r="A24">
        <v>20</v>
      </c>
      <c r="B24" s="3">
        <v>75000</v>
      </c>
      <c r="C24" s="3">
        <v>90000</v>
      </c>
      <c r="D24" s="6">
        <f t="shared" si="0"/>
        <v>1.2</v>
      </c>
    </row>
    <row r="25" spans="1:4" x14ac:dyDescent="0.2">
      <c r="B25" s="3"/>
      <c r="C25" s="3"/>
    </row>
    <row r="26" spans="1:4" x14ac:dyDescent="0.2">
      <c r="B26" s="3">
        <f>SUM(B5:B24)</f>
        <v>873873</v>
      </c>
      <c r="C26" s="3">
        <f>SUM(C5:C24)</f>
        <v>2706231</v>
      </c>
      <c r="D26" s="6">
        <f>C26/B26</f>
        <v>3.0968241380612516</v>
      </c>
    </row>
    <row r="27" spans="1:4" x14ac:dyDescent="0.2">
      <c r="B27" s="3"/>
      <c r="C27" s="3"/>
      <c r="D27" s="6">
        <f>MEDIAN(D5:D24)</f>
        <v>3.5780852941176469</v>
      </c>
    </row>
    <row r="28" spans="1:4" x14ac:dyDescent="0.2">
      <c r="B28" s="3"/>
      <c r="C28" s="3"/>
    </row>
    <row r="29" spans="1:4" x14ac:dyDescent="0.2">
      <c r="B29" s="3"/>
      <c r="C29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Bray's libraries c. 1700</vt:lpstr>
      <vt:lpstr>Emerson's recommendations, 1832</vt:lpstr>
      <vt:lpstr>NY Society 1813-1856</vt:lpstr>
      <vt:lpstr>Apprentice 1820-1865</vt:lpstr>
      <vt:lpstr>ALA 1893 catalog</vt:lpstr>
      <vt:lpstr>Library Primer 1899</vt:lpstr>
      <vt:lpstr>ALA 1904 catalog</vt:lpstr>
      <vt:lpstr>ALA 1935</vt:lpstr>
      <vt:lpstr>Minnesota 1937</vt:lpstr>
      <vt:lpstr>midwest c. 1920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2014-10-19T21:37:10Z</dcterms:created>
  <dcterms:modified xsi:type="dcterms:W3CDTF">2014-10-19T21:37:21Z</dcterms:modified>
</cp:coreProperties>
</file>