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15195" windowHeight="9210"/>
  </bookViews>
  <sheets>
    <sheet name="summary-1776-1787" sheetId="2" r:id="rId1"/>
    <sheet name="prisons-1779" sheetId="3" r:id="rId2"/>
    <sheet name="county-totals-1779" sheetId="4" r:id="rId3"/>
  </sheets>
  <calcPr calcId="145621"/>
</workbook>
</file>

<file path=xl/calcChain.xml><?xml version="1.0" encoding="utf-8"?>
<calcChain xmlns="http://schemas.openxmlformats.org/spreadsheetml/2006/main">
  <c r="B12" i="2" l="1"/>
  <c r="B15" i="2"/>
  <c r="B13" i="2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D58" i="4"/>
  <c r="E58" i="4"/>
  <c r="F58" i="4"/>
  <c r="G58" i="4"/>
  <c r="H58" i="4"/>
  <c r="F250" i="3"/>
  <c r="G250" i="3"/>
  <c r="H250" i="3"/>
  <c r="I250" i="3"/>
  <c r="N10" i="2"/>
  <c r="I6" i="2"/>
  <c r="J6" i="2"/>
  <c r="J10" i="2"/>
  <c r="G10" i="2"/>
  <c r="C6" i="2"/>
  <c r="D6" i="2"/>
  <c r="E6" i="2"/>
  <c r="E7" i="2"/>
  <c r="C7" i="2"/>
  <c r="D7" i="2"/>
  <c r="E8" i="2"/>
  <c r="C8" i="2"/>
  <c r="E10" i="2"/>
  <c r="F6" i="2"/>
  <c r="D8" i="2"/>
  <c r="M13" i="2"/>
  <c r="K6" i="2"/>
  <c r="L6" i="2"/>
  <c r="K7" i="2"/>
  <c r="K8" i="2"/>
  <c r="K13" i="2"/>
  <c r="K10" i="2"/>
  <c r="K12" i="2"/>
  <c r="L7" i="2"/>
  <c r="L10" i="2"/>
  <c r="M12" i="2"/>
  <c r="V11" i="2"/>
  <c r="V10" i="2"/>
  <c r="G7" i="2"/>
  <c r="G8" i="2"/>
  <c r="H7" i="2"/>
  <c r="H8" i="2"/>
  <c r="I13" i="2"/>
  <c r="M15" i="2"/>
  <c r="E13" i="2"/>
  <c r="F10" i="2"/>
  <c r="C10" i="2"/>
  <c r="D10" i="2"/>
  <c r="C13" i="2"/>
  <c r="C12" i="2"/>
  <c r="D12" i="2"/>
  <c r="D13" i="2"/>
  <c r="H10" i="2"/>
  <c r="H12" i="2"/>
  <c r="G12" i="2"/>
  <c r="G13" i="2"/>
  <c r="L9" i="4"/>
  <c r="L8" i="4"/>
  <c r="L10" i="4"/>
  <c r="L8" i="2"/>
  <c r="L12" i="2"/>
  <c r="N12" i="2"/>
  <c r="L13" i="2"/>
  <c r="N13" i="2"/>
  <c r="E12" i="2"/>
  <c r="E15" i="2"/>
  <c r="F12" i="2"/>
  <c r="J12" i="2"/>
  <c r="I12" i="2"/>
  <c r="I15" i="2"/>
  <c r="H13" i="2"/>
  <c r="J13" i="2"/>
  <c r="F13" i="2"/>
</calcChain>
</file>

<file path=xl/sharedStrings.xml><?xml version="1.0" encoding="utf-8"?>
<sst xmlns="http://schemas.openxmlformats.org/spreadsheetml/2006/main" count="857" uniqueCount="322">
  <si>
    <t>male</t>
  </si>
  <si>
    <t>female</t>
  </si>
  <si>
    <t>total</t>
  </si>
  <si>
    <t>est. sr</t>
  </si>
  <si>
    <t>debtors</t>
  </si>
  <si>
    <t>felons</t>
  </si>
  <si>
    <t>petty offenders</t>
  </si>
  <si>
    <t xml:space="preserve"> </t>
  </si>
  <si>
    <t>non-debtors</t>
  </si>
  <si>
    <t>sources and notes</t>
  </si>
  <si>
    <t>debtors-male</t>
  </si>
  <si>
    <t>debtors-female</t>
  </si>
  <si>
    <t>total prisoners</t>
  </si>
  <si>
    <t>prisons</t>
  </si>
  <si>
    <t>for 1779</t>
  </si>
  <si>
    <t>summed from amended prison list</t>
  </si>
  <si>
    <t>Howard's listed totals</t>
  </si>
  <si>
    <t>held in hulks</t>
  </si>
  <si>
    <t>prisoners in 1779</t>
  </si>
  <si>
    <t>prisoners in 1782</t>
  </si>
  <si>
    <t>source for 1779 and 1782:</t>
  </si>
  <si>
    <t>Howard, John, The State of the Prisons in England and Wales, 4th ed. (1792), Table XII, pp. 486-91</t>
  </si>
  <si>
    <t xml:space="preserve">debtor share </t>
  </si>
  <si>
    <t>prisoners in 1787-8</t>
  </si>
  <si>
    <t>Howard, John, Account of the Principal Lazarettos, 2nd ed (1791), Table III, p. 245</t>
  </si>
  <si>
    <t>source for 1787-8:</t>
  </si>
  <si>
    <t>Howard didn't separate debtors by sex for 1878-8.</t>
  </si>
  <si>
    <t>I used an estimated sex ratio of 16 to separate the debtors by sex for 1787-8.</t>
  </si>
  <si>
    <t>supposed omitted</t>
  </si>
  <si>
    <t>I've substracted from Howard's "supposed omitted" estimates 19 prisoners included from 1782 in the summed prison list</t>
  </si>
  <si>
    <t>The sex ratio of 4.0 for felons and petty offenders is my estimate.</t>
  </si>
  <si>
    <t>Support:</t>
  </si>
  <si>
    <t>sex ratio among persons transported to Australia, 1787-1799: 4.0</t>
  </si>
  <si>
    <t>sex ratio among persons transported to America in 18th century: 4.4</t>
  </si>
  <si>
    <t>sex ratio among 278 prisoners in five House of Correction in England in 1810: 2.2</t>
  </si>
  <si>
    <t>prisoners-england-wales-1810</t>
  </si>
  <si>
    <t>See Neild data:</t>
  </si>
  <si>
    <t>sex ratio in aggregate across Gaol Returns of 1820: 4.7</t>
  </si>
  <si>
    <t>prisoners-england-wales-1820</t>
  </si>
  <si>
    <t>Prisoners in England and Wales about 1780</t>
  </si>
  <si>
    <t>lid</t>
  </si>
  <si>
    <t>county</t>
  </si>
  <si>
    <t>prison location</t>
  </si>
  <si>
    <t>description</t>
  </si>
  <si>
    <t>1782 data</t>
  </si>
  <si>
    <t>Anglesey</t>
  </si>
  <si>
    <t>Beaumaris</t>
  </si>
  <si>
    <t>Bedfordshire</t>
  </si>
  <si>
    <t>Bedford</t>
  </si>
  <si>
    <t>data are mainly for 1779</t>
  </si>
  <si>
    <t>Town</t>
  </si>
  <si>
    <t>Bridewell</t>
  </si>
  <si>
    <t>1782 data: yes indicates prison not visited in 1779; figure taken from 1782</t>
  </si>
  <si>
    <t>Berkshire</t>
  </si>
  <si>
    <t>Windsor</t>
  </si>
  <si>
    <t>Abington</t>
  </si>
  <si>
    <t>Prisons not containing any prisoners at time of Howard's visiting in 1779 and 1782 are omitted from this list.</t>
  </si>
  <si>
    <t>Castle</t>
  </si>
  <si>
    <t>Reading</t>
  </si>
  <si>
    <t>Source:</t>
  </si>
  <si>
    <t>Brecknockshire</t>
  </si>
  <si>
    <t>Brecon</t>
  </si>
  <si>
    <t>Buckinghamshire</t>
  </si>
  <si>
    <t>Aylesbury</t>
  </si>
  <si>
    <t>Caernarfonshire</t>
  </si>
  <si>
    <t>Carnarvon</t>
  </si>
  <si>
    <t>Cambridgeshire</t>
  </si>
  <si>
    <t>Ely</t>
  </si>
  <si>
    <t>Cambridge</t>
  </si>
  <si>
    <t>Town Bridewell</t>
  </si>
  <si>
    <t>Wisbech</t>
  </si>
  <si>
    <t>Cardiganshire</t>
  </si>
  <si>
    <t>Cardigan</t>
  </si>
  <si>
    <t>Carmarthenshire</t>
  </si>
  <si>
    <t>Carmarthen</t>
  </si>
  <si>
    <t>Cheshire</t>
  </si>
  <si>
    <t>Macclesfield</t>
  </si>
  <si>
    <t>yes</t>
  </si>
  <si>
    <t>Chester</t>
  </si>
  <si>
    <t>Nantwich</t>
  </si>
  <si>
    <t>Middlewich</t>
  </si>
  <si>
    <t>City</t>
  </si>
  <si>
    <t>Cornwall</t>
  </si>
  <si>
    <t>Lostwithiel</t>
  </si>
  <si>
    <t>Bodmin</t>
  </si>
  <si>
    <t>Sheriff's Ward</t>
  </si>
  <si>
    <t>Launceston</t>
  </si>
  <si>
    <t>Cumberland</t>
  </si>
  <si>
    <t>Carlisle</t>
  </si>
  <si>
    <t>Denbighshire</t>
  </si>
  <si>
    <t>Wrexham</t>
  </si>
  <si>
    <t>Ruthin</t>
  </si>
  <si>
    <t>Derbyshire</t>
  </si>
  <si>
    <t>Derby</t>
  </si>
  <si>
    <t>Chesterfield</t>
  </si>
  <si>
    <t>Devon</t>
  </si>
  <si>
    <t>Tiverton</t>
  </si>
  <si>
    <t>Plymouth</t>
  </si>
  <si>
    <t>Exeter</t>
  </si>
  <si>
    <t>Dorset</t>
  </si>
  <si>
    <t xml:space="preserve">Poole </t>
  </si>
  <si>
    <t>Sherborne</t>
  </si>
  <si>
    <t>Dorchester</t>
  </si>
  <si>
    <t>Town Gaol</t>
  </si>
  <si>
    <t>Durham</t>
  </si>
  <si>
    <t>Essex</t>
  </si>
  <si>
    <t>Newport, Essex</t>
  </si>
  <si>
    <t>Barking</t>
  </si>
  <si>
    <t>Halstead</t>
  </si>
  <si>
    <t>Colchester</t>
  </si>
  <si>
    <t>Isle of Wright</t>
  </si>
  <si>
    <t>Chelmsford</t>
  </si>
  <si>
    <t>Flintshire</t>
  </si>
  <si>
    <t>Flint</t>
  </si>
  <si>
    <t>Glamorgan</t>
  </si>
  <si>
    <t>Cowbridge</t>
  </si>
  <si>
    <t>Cardiff</t>
  </si>
  <si>
    <t>Gloucestershire</t>
  </si>
  <si>
    <t>Berkley</t>
  </si>
  <si>
    <t>Cirencester</t>
  </si>
  <si>
    <t>Winchcomb</t>
  </si>
  <si>
    <t>Glocester</t>
  </si>
  <si>
    <t>Hampshire</t>
  </si>
  <si>
    <t>Winchester</t>
  </si>
  <si>
    <t>Southampton</t>
  </si>
  <si>
    <t>Portsmouth</t>
  </si>
  <si>
    <t>Odiam</t>
  </si>
  <si>
    <t>Gosport</t>
  </si>
  <si>
    <t>Herefordshire</t>
  </si>
  <si>
    <t>Hereford</t>
  </si>
  <si>
    <t>Hertfordshire</t>
  </si>
  <si>
    <t>Hertford</t>
  </si>
  <si>
    <t>Berkhamstead</t>
  </si>
  <si>
    <t>Hitchin</t>
  </si>
  <si>
    <t>St. Alban's</t>
  </si>
  <si>
    <t>Borough gaol</t>
  </si>
  <si>
    <t>Liberty</t>
  </si>
  <si>
    <t>Buntingford</t>
  </si>
  <si>
    <t>Huntingdonshire</t>
  </si>
  <si>
    <t>Huntingdon</t>
  </si>
  <si>
    <t>Kent</t>
  </si>
  <si>
    <t>Romney</t>
  </si>
  <si>
    <t>Maidstone</t>
  </si>
  <si>
    <t>Canterbury</t>
  </si>
  <si>
    <t>Dover Castle</t>
  </si>
  <si>
    <t>Dartford</t>
  </si>
  <si>
    <t>Rochester</t>
  </si>
  <si>
    <t>Lancashire</t>
  </si>
  <si>
    <t>Liverpool</t>
  </si>
  <si>
    <t>Gainsborough</t>
  </si>
  <si>
    <t>Preston</t>
  </si>
  <si>
    <t>Manchester</t>
  </si>
  <si>
    <t>Lancaster</t>
  </si>
  <si>
    <t>Leicestershire</t>
  </si>
  <si>
    <t>Leicester</t>
  </si>
  <si>
    <t>Lincolnshire</t>
  </si>
  <si>
    <t>Stamford</t>
  </si>
  <si>
    <t>Folkingham</t>
  </si>
  <si>
    <t>Boston</t>
  </si>
  <si>
    <t>Lincoln</t>
  </si>
  <si>
    <t>Spalding</t>
  </si>
  <si>
    <t>Merioneth</t>
  </si>
  <si>
    <t>Dolgelly</t>
  </si>
  <si>
    <t>Middlesex</t>
  </si>
  <si>
    <t>London</t>
  </si>
  <si>
    <t>Savoy</t>
  </si>
  <si>
    <t>Marshalsea</t>
  </si>
  <si>
    <t>Wood-Street Compter</t>
  </si>
  <si>
    <t>Whitechapel</t>
  </si>
  <si>
    <t>Tothill-Fields Bridewell</t>
  </si>
  <si>
    <t>Poultry Compter</t>
  </si>
  <si>
    <t>Clerkenwell Bridewell</t>
  </si>
  <si>
    <t>Fleet</t>
  </si>
  <si>
    <t>New Ludgate</t>
  </si>
  <si>
    <t>Borough Compter</t>
  </si>
  <si>
    <t>Newgate</t>
  </si>
  <si>
    <t>Monmouthshire</t>
  </si>
  <si>
    <t>Monmouth</t>
  </si>
  <si>
    <t>Usk</t>
  </si>
  <si>
    <t>Montgomeryshire</t>
  </si>
  <si>
    <t>Montgomery</t>
  </si>
  <si>
    <t>Norfolk</t>
  </si>
  <si>
    <t>Norwich</t>
  </si>
  <si>
    <t>Wymundham</t>
  </si>
  <si>
    <t>Lynn Regis</t>
  </si>
  <si>
    <t>Yarmouth</t>
  </si>
  <si>
    <t>Swassham</t>
  </si>
  <si>
    <t>Aylesham</t>
  </si>
  <si>
    <t>Thetford</t>
  </si>
  <si>
    <t>Walsingham</t>
  </si>
  <si>
    <t>Northamptonshire</t>
  </si>
  <si>
    <t>Peterborough</t>
  </si>
  <si>
    <t>Oundle</t>
  </si>
  <si>
    <t>Kettering</t>
  </si>
  <si>
    <t>Northampton</t>
  </si>
  <si>
    <t>Basford</t>
  </si>
  <si>
    <t>Northumberland</t>
  </si>
  <si>
    <t>Newcastle</t>
  </si>
  <si>
    <t>Tallow-house</t>
  </si>
  <si>
    <t>Morpeth</t>
  </si>
  <si>
    <t>Tower Gaol</t>
  </si>
  <si>
    <t>Berwick</t>
  </si>
  <si>
    <t>Nottinghamshire</t>
  </si>
  <si>
    <t>Nottingham</t>
  </si>
  <si>
    <t>Southwell</t>
  </si>
  <si>
    <t>Oxfordshire</t>
  </si>
  <si>
    <t>Oxford</t>
  </si>
  <si>
    <t>City Bridewell</t>
  </si>
  <si>
    <t>Thame</t>
  </si>
  <si>
    <t>Witney</t>
  </si>
  <si>
    <t>Henley</t>
  </si>
  <si>
    <t>Pembrokeshire</t>
  </si>
  <si>
    <t>Haverfordwest</t>
  </si>
  <si>
    <t>Radnorshire</t>
  </si>
  <si>
    <t>Presteign</t>
  </si>
  <si>
    <t>Rutland</t>
  </si>
  <si>
    <t>Oakham</t>
  </si>
  <si>
    <t>Shropshire</t>
  </si>
  <si>
    <t>Shrewsbury</t>
  </si>
  <si>
    <t>Ludlow</t>
  </si>
  <si>
    <t>Somerset</t>
  </si>
  <si>
    <t>Taunton</t>
  </si>
  <si>
    <t>Shepton-Mallet</t>
  </si>
  <si>
    <t>Bath</t>
  </si>
  <si>
    <t>Bristol</t>
  </si>
  <si>
    <t>Lawford's-gate</t>
  </si>
  <si>
    <t>Ivelchester</t>
  </si>
  <si>
    <t>Staffordshire</t>
  </si>
  <si>
    <t>Wolverhampton</t>
  </si>
  <si>
    <t>Lichfield</t>
  </si>
  <si>
    <t>Stafford</t>
  </si>
  <si>
    <t>Suffolk</t>
  </si>
  <si>
    <t>Beccles</t>
  </si>
  <si>
    <t>Lavenham</t>
  </si>
  <si>
    <t>Woodbridge</t>
  </si>
  <si>
    <t>Ipswich</t>
  </si>
  <si>
    <t>Clare</t>
  </si>
  <si>
    <t>Bury St. Edmunds</t>
  </si>
  <si>
    <t>Mildenhall</t>
  </si>
  <si>
    <t>Surrey</t>
  </si>
  <si>
    <t>Kingston-on-Thames</t>
  </si>
  <si>
    <t>Southwark</t>
  </si>
  <si>
    <t>St. George Fields</t>
  </si>
  <si>
    <t>King's Bench</t>
  </si>
  <si>
    <t>Guildford</t>
  </si>
  <si>
    <t>Sussex</t>
  </si>
  <si>
    <t>Lewes</t>
  </si>
  <si>
    <t>Horsham</t>
  </si>
  <si>
    <t>Petworth</t>
  </si>
  <si>
    <t>Warwickshire</t>
  </si>
  <si>
    <t>Birmingham</t>
  </si>
  <si>
    <t>Court prison</t>
  </si>
  <si>
    <t>Warwick</t>
  </si>
  <si>
    <t>Coventry</t>
  </si>
  <si>
    <t>Westmorland</t>
  </si>
  <si>
    <t>Appleby</t>
  </si>
  <si>
    <t>Kendal</t>
  </si>
  <si>
    <t>Wiltshire</t>
  </si>
  <si>
    <t>Salisbury</t>
  </si>
  <si>
    <t>Marlborough</t>
  </si>
  <si>
    <t>Devizes</t>
  </si>
  <si>
    <t>Worcestershire</t>
  </si>
  <si>
    <t>Worcester</t>
  </si>
  <si>
    <t>Yorkshire</t>
  </si>
  <si>
    <t>Batley</t>
  </si>
  <si>
    <t>York</t>
  </si>
  <si>
    <t>St. Peter's</t>
  </si>
  <si>
    <t>Leeds</t>
  </si>
  <si>
    <t>Hull</t>
  </si>
  <si>
    <t>Knaresbrough</t>
  </si>
  <si>
    <t>Beverley</t>
  </si>
  <si>
    <t>Sheffield</t>
  </si>
  <si>
    <t>Hall-garth</t>
  </si>
  <si>
    <t>Halifax</t>
  </si>
  <si>
    <t>Doncaster</t>
  </si>
  <si>
    <t>Bradford</t>
  </si>
  <si>
    <t>Richmond</t>
  </si>
  <si>
    <t>Wakefield</t>
  </si>
  <si>
    <t>Ripon Liberty</t>
  </si>
  <si>
    <t>Thirsk</t>
  </si>
  <si>
    <t>region</t>
  </si>
  <si>
    <t>subregion</t>
  </si>
  <si>
    <t>est. population</t>
  </si>
  <si>
    <t>prisoner prevalence</t>
  </si>
  <si>
    <t>England</t>
  </si>
  <si>
    <t>c</t>
  </si>
  <si>
    <t>prisoner prevalence is prisoners per 100,000 in total area population</t>
  </si>
  <si>
    <t>prisoner prevalence quartiles for England</t>
  </si>
  <si>
    <t>ce</t>
  </si>
  <si>
    <t>cs</t>
  </si>
  <si>
    <t>cse</t>
  </si>
  <si>
    <t>prisoner figures summed from sheet</t>
  </si>
  <si>
    <t>prisons-1779</t>
  </si>
  <si>
    <t>csw</t>
  </si>
  <si>
    <t>cw</t>
  </si>
  <si>
    <t>ec</t>
  </si>
  <si>
    <t>nce</t>
  </si>
  <si>
    <t>ne</t>
  </si>
  <si>
    <t>nw</t>
  </si>
  <si>
    <t>sc</t>
  </si>
  <si>
    <t>se</t>
  </si>
  <si>
    <t>sec</t>
  </si>
  <si>
    <t>sse</t>
  </si>
  <si>
    <t>ssw</t>
  </si>
  <si>
    <t>sw</t>
  </si>
  <si>
    <t>swc</t>
  </si>
  <si>
    <t>wc</t>
  </si>
  <si>
    <t>wnw</t>
  </si>
  <si>
    <t>Wales</t>
  </si>
  <si>
    <t>cn</t>
  </si>
  <si>
    <t>cnw</t>
  </si>
  <si>
    <t>prisoners in spring, 1776</t>
  </si>
  <si>
    <t>for 1776: Howard (1777) p. 36</t>
  </si>
  <si>
    <t>Figure for hulks (in London) from Smith (1776)</t>
  </si>
  <si>
    <t>Clerkenwell (new prison)</t>
  </si>
  <si>
    <t>county gaol</t>
  </si>
  <si>
    <t>all</t>
  </si>
  <si>
    <t>Prisoners in England and Wales by country, sex, and prisoner type, 1779</t>
  </si>
  <si>
    <t>Prisoners in England and Wales by prison, sex, and prisoner type, 1779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</si>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</sst>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2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sqref="A1:D1"/>
    </sheetView>
  </sheetViews>
  <sheetFormatPr defaultRowHeight="12.75" x14ac:dyDescent="0.2"/>
  <cols>
    <col min="1" max="1" width="19.7109375" customWidth="1"/>
    <col min="2" max="2" width="10.5703125" customWidth="1"/>
    <col min="15" max="15" width="4" customWidth="1"/>
    <col min="16" max="16" width="75.7109375" customWidth="1"/>
    <col min="17" max="17" width="10.28515625" customWidth="1"/>
  </cols>
  <sheetData>
    <row r="1" spans="1:22" x14ac:dyDescent="0.2">
      <c r="A1" s="29" t="s">
        <v>39</v>
      </c>
      <c r="B1" s="29"/>
      <c r="C1" s="29"/>
      <c r="D1" s="29"/>
      <c r="P1" t="s">
        <v>319</v>
      </c>
    </row>
    <row r="2" spans="1:22" x14ac:dyDescent="0.2">
      <c r="A2" s="4"/>
      <c r="B2" s="4"/>
      <c r="C2" s="4"/>
      <c r="D2" s="4"/>
      <c r="P2" t="s">
        <v>320</v>
      </c>
    </row>
    <row r="3" spans="1:22" x14ac:dyDescent="0.2">
      <c r="A3" s="4"/>
      <c r="B3" s="4"/>
      <c r="C3" s="4"/>
      <c r="D3" s="4"/>
      <c r="P3" t="s">
        <v>321</v>
      </c>
    </row>
    <row r="4" spans="1:22" s="12" customFormat="1" ht="38.25" x14ac:dyDescent="0.2">
      <c r="B4" s="25" t="s">
        <v>311</v>
      </c>
      <c r="C4" s="30" t="s">
        <v>18</v>
      </c>
      <c r="D4" s="31"/>
      <c r="E4" s="31"/>
      <c r="F4" s="32"/>
      <c r="G4" s="30" t="s">
        <v>19</v>
      </c>
      <c r="H4" s="31"/>
      <c r="I4" s="31"/>
      <c r="J4" s="32"/>
      <c r="K4" s="33" t="s">
        <v>23</v>
      </c>
      <c r="L4" s="34"/>
      <c r="M4" s="34"/>
      <c r="N4" s="35"/>
    </row>
    <row r="5" spans="1:22" x14ac:dyDescent="0.2">
      <c r="B5" s="28" t="s">
        <v>316</v>
      </c>
      <c r="C5" s="5" t="s">
        <v>0</v>
      </c>
      <c r="D5" s="6" t="s">
        <v>1</v>
      </c>
      <c r="E5" s="6" t="s">
        <v>316</v>
      </c>
      <c r="F5" s="7" t="s">
        <v>3</v>
      </c>
      <c r="G5" s="5" t="s">
        <v>0</v>
      </c>
      <c r="H5" s="6" t="s">
        <v>1</v>
      </c>
      <c r="I5" s="6" t="s">
        <v>316</v>
      </c>
      <c r="J5" s="7" t="s">
        <v>3</v>
      </c>
      <c r="K5" s="13" t="s">
        <v>0</v>
      </c>
      <c r="L5" s="14" t="s">
        <v>1</v>
      </c>
      <c r="M5" s="14" t="s">
        <v>316</v>
      </c>
      <c r="N5" s="15" t="s">
        <v>3</v>
      </c>
      <c r="P5" t="s">
        <v>9</v>
      </c>
    </row>
    <row r="6" spans="1:22" x14ac:dyDescent="0.2">
      <c r="A6" t="s">
        <v>4</v>
      </c>
      <c r="B6" s="26">
        <v>2437</v>
      </c>
      <c r="C6" s="16">
        <f>R10</f>
        <v>1965</v>
      </c>
      <c r="D6" s="17">
        <f>S10</f>
        <v>119</v>
      </c>
      <c r="E6" s="17">
        <f>SUM(C6:D6)</f>
        <v>2084</v>
      </c>
      <c r="F6" s="18">
        <f>C6/D6</f>
        <v>16.512605042016808</v>
      </c>
      <c r="G6" s="16">
        <v>2058</v>
      </c>
      <c r="H6" s="17">
        <v>139</v>
      </c>
      <c r="I6" s="17">
        <f>SUM(G6:H6)</f>
        <v>2197</v>
      </c>
      <c r="J6" s="18">
        <f>G6/H6</f>
        <v>14.805755395683454</v>
      </c>
      <c r="K6" s="16">
        <f>M6*(N6/(1+N6))</f>
        <v>1892.7058823529412</v>
      </c>
      <c r="L6" s="17">
        <f>M6-K6</f>
        <v>118.29411764705878</v>
      </c>
      <c r="M6" s="14">
        <v>2011</v>
      </c>
      <c r="N6" s="18">
        <v>16</v>
      </c>
      <c r="P6" t="s">
        <v>20</v>
      </c>
    </row>
    <row r="7" spans="1:22" x14ac:dyDescent="0.2">
      <c r="A7" t="s">
        <v>5</v>
      </c>
      <c r="B7" s="26">
        <v>994</v>
      </c>
      <c r="C7" s="16">
        <f>E7*(F7/(1+F7))</f>
        <v>643.20000000000005</v>
      </c>
      <c r="D7" s="17">
        <f>E7-C7</f>
        <v>160.79999999999995</v>
      </c>
      <c r="E7" s="17">
        <f>T10</f>
        <v>804</v>
      </c>
      <c r="F7" s="18">
        <v>4</v>
      </c>
      <c r="G7" s="16">
        <f>I7*(J7/(1+J7))</f>
        <v>792.80000000000007</v>
      </c>
      <c r="H7" s="17">
        <f>I7-G7</f>
        <v>198.19999999999993</v>
      </c>
      <c r="I7" s="14">
        <v>991</v>
      </c>
      <c r="J7" s="18">
        <v>4</v>
      </c>
      <c r="K7" s="16">
        <f>M7*(N7/(1+N7))</f>
        <v>1641.6000000000001</v>
      </c>
      <c r="L7" s="17">
        <f>M7-K7</f>
        <v>410.39999999999986</v>
      </c>
      <c r="M7" s="14">
        <v>2052</v>
      </c>
      <c r="N7" s="18">
        <v>4</v>
      </c>
      <c r="P7" s="29" t="s">
        <v>21</v>
      </c>
      <c r="Q7" s="29"/>
      <c r="R7" s="29"/>
      <c r="S7" s="29"/>
      <c r="T7" s="29"/>
      <c r="U7" s="29"/>
    </row>
    <row r="8" spans="1:22" x14ac:dyDescent="0.2">
      <c r="A8" t="s">
        <v>6</v>
      </c>
      <c r="B8" s="26">
        <v>653</v>
      </c>
      <c r="C8" s="16">
        <f>E8*(F8/(1+F8))</f>
        <v>740</v>
      </c>
      <c r="D8" s="17">
        <f>E8-C8</f>
        <v>185</v>
      </c>
      <c r="E8" s="17">
        <f>U10</f>
        <v>925</v>
      </c>
      <c r="F8" s="18">
        <v>4</v>
      </c>
      <c r="G8" s="16">
        <f>I8*(J8/(1+J8))</f>
        <v>813.6</v>
      </c>
      <c r="H8" s="17">
        <f>I8-G8</f>
        <v>203.39999999999998</v>
      </c>
      <c r="I8" s="14">
        <v>1017</v>
      </c>
      <c r="J8" s="18">
        <v>4</v>
      </c>
      <c r="K8" s="16">
        <f>M8*(N8/(1+N8))</f>
        <v>1129.6000000000001</v>
      </c>
      <c r="L8" s="17">
        <f>M8-K8</f>
        <v>282.39999999999986</v>
      </c>
      <c r="M8" s="14">
        <v>1412</v>
      </c>
      <c r="N8" s="18">
        <v>4</v>
      </c>
    </row>
    <row r="9" spans="1:22" ht="25.5" x14ac:dyDescent="0.2">
      <c r="A9" t="s">
        <v>17</v>
      </c>
      <c r="B9" s="26">
        <v>89</v>
      </c>
      <c r="C9" s="16">
        <v>526</v>
      </c>
      <c r="D9" s="17">
        <v>0</v>
      </c>
      <c r="E9" s="17">
        <v>526</v>
      </c>
      <c r="F9" s="19" t="s">
        <v>7</v>
      </c>
      <c r="G9" s="16">
        <v>204</v>
      </c>
      <c r="H9" s="17">
        <v>0</v>
      </c>
      <c r="I9" s="17">
        <v>204</v>
      </c>
      <c r="J9" s="18"/>
      <c r="K9" s="13">
        <v>1937</v>
      </c>
      <c r="L9" s="17">
        <v>0</v>
      </c>
      <c r="M9" s="14">
        <v>1937</v>
      </c>
      <c r="N9" s="18"/>
      <c r="P9" t="s">
        <v>14</v>
      </c>
      <c r="Q9" s="2" t="s">
        <v>13</v>
      </c>
      <c r="R9" s="3" t="s">
        <v>10</v>
      </c>
      <c r="S9" s="3" t="s">
        <v>11</v>
      </c>
      <c r="T9" s="3" t="s">
        <v>5</v>
      </c>
      <c r="U9" s="3" t="s">
        <v>6</v>
      </c>
      <c r="V9" s="3" t="s">
        <v>12</v>
      </c>
    </row>
    <row r="10" spans="1:22" x14ac:dyDescent="0.2">
      <c r="A10" t="s">
        <v>28</v>
      </c>
      <c r="B10" s="26"/>
      <c r="C10" s="16">
        <f>E10*(F10/(1+F10))</f>
        <v>37.53680537159628</v>
      </c>
      <c r="D10" s="17">
        <f>E10-C10</f>
        <v>3.4631946284037198</v>
      </c>
      <c r="E10" s="17">
        <f>60-19</f>
        <v>41</v>
      </c>
      <c r="F10" s="18">
        <f>SUMPRODUCT(E6:E8,F6:F8)/SUM(E6:E8)</f>
        <v>10.838780201301606</v>
      </c>
      <c r="G10" s="16">
        <f>I10*(J10/(1+J10))</f>
        <v>27.18196558256188</v>
      </c>
      <c r="H10" s="17">
        <f>I10-G10</f>
        <v>2.8180344174381204</v>
      </c>
      <c r="I10" s="14">
        <v>30</v>
      </c>
      <c r="J10" s="18">
        <f>SUMPRODUCT(I6:I8,J6:J8)/SUM(I6:I8)</f>
        <v>9.6457180985294997</v>
      </c>
      <c r="K10" s="16">
        <f>M10*(N10/(1+N10))</f>
        <v>62.559263789387849</v>
      </c>
      <c r="L10" s="17">
        <f>M10-K10</f>
        <v>7.4407362106121511</v>
      </c>
      <c r="M10" s="14">
        <v>70</v>
      </c>
      <c r="N10" s="18">
        <f>SUMPRODUCT(M6:M8,N6:N8)/SUM(M6:M8)</f>
        <v>8.4076712328767123</v>
      </c>
      <c r="P10" t="s">
        <v>15</v>
      </c>
      <c r="Q10" s="2">
        <v>244</v>
      </c>
      <c r="R10" s="2">
        <v>1965</v>
      </c>
      <c r="S10" s="2">
        <v>119</v>
      </c>
      <c r="T10" s="2">
        <v>804</v>
      </c>
      <c r="U10" s="2">
        <v>925</v>
      </c>
      <c r="V10" s="2">
        <f>SUM(R10:U10)</f>
        <v>3813</v>
      </c>
    </row>
    <row r="11" spans="1:22" x14ac:dyDescent="0.2">
      <c r="B11" s="26"/>
      <c r="C11" s="16"/>
      <c r="D11" s="17"/>
      <c r="E11" s="17"/>
      <c r="F11" s="18"/>
      <c r="G11" s="16"/>
      <c r="H11" s="17"/>
      <c r="I11" s="14"/>
      <c r="J11" s="18"/>
      <c r="K11" s="13"/>
      <c r="L11" s="14"/>
      <c r="M11" s="14"/>
      <c r="N11" s="18"/>
      <c r="P11" t="s">
        <v>16</v>
      </c>
      <c r="Q11" s="2"/>
      <c r="R11" s="2">
        <v>1959</v>
      </c>
      <c r="S11" s="2">
        <v>119</v>
      </c>
      <c r="T11" s="2">
        <v>798</v>
      </c>
      <c r="U11" s="2">
        <v>917</v>
      </c>
      <c r="V11" s="2">
        <f>SUM(R11:U11)</f>
        <v>3793</v>
      </c>
    </row>
    <row r="12" spans="1:22" x14ac:dyDescent="0.2">
      <c r="A12" t="s">
        <v>2</v>
      </c>
      <c r="B12" s="26">
        <f>SUM(B6:B9)</f>
        <v>4173</v>
      </c>
      <c r="C12" s="16">
        <f>SUM(C6:C10)</f>
        <v>3911.7368053715959</v>
      </c>
      <c r="D12" s="17">
        <f>SUM(D6:D10)</f>
        <v>468.26319462840365</v>
      </c>
      <c r="E12" s="17">
        <f>SUM(C12:D12)</f>
        <v>4380</v>
      </c>
      <c r="F12" s="18">
        <f>C12/D12</f>
        <v>8.3537140015366909</v>
      </c>
      <c r="G12" s="16">
        <f>SUM(G6:G10)</f>
        <v>3895.5819655825621</v>
      </c>
      <c r="H12" s="17">
        <f>SUM(H6:H10)</f>
        <v>543.41803441743798</v>
      </c>
      <c r="I12" s="14">
        <f>SUM(G12:H12)</f>
        <v>4439</v>
      </c>
      <c r="J12" s="18">
        <f>G12/H12</f>
        <v>7.1686652242941369</v>
      </c>
      <c r="K12" s="16">
        <f>SUM(K6:K10)</f>
        <v>6663.4651461423291</v>
      </c>
      <c r="L12" s="17">
        <f>SUM(L6:L10)</f>
        <v>818.53485385767067</v>
      </c>
      <c r="M12" s="17">
        <f>SUM(M6:M10)</f>
        <v>7482</v>
      </c>
      <c r="N12" s="18">
        <f>K12/L12</f>
        <v>8.1407225541320596</v>
      </c>
    </row>
    <row r="13" spans="1:22" x14ac:dyDescent="0.2">
      <c r="A13" t="s">
        <v>8</v>
      </c>
      <c r="B13" s="26">
        <f>B12-B6</f>
        <v>1736</v>
      </c>
      <c r="C13" s="16">
        <f>SUM(C7:C10)</f>
        <v>1946.7368053715963</v>
      </c>
      <c r="D13" s="17">
        <f>SUM(D7:D10)</f>
        <v>349.26319462840365</v>
      </c>
      <c r="E13" s="17">
        <f>SUM(E7:E10)</f>
        <v>2296</v>
      </c>
      <c r="F13" s="18">
        <f>C13/D13</f>
        <v>5.5738389710453591</v>
      </c>
      <c r="G13" s="16">
        <f>SUM(G7:G10)</f>
        <v>1837.5819655825619</v>
      </c>
      <c r="H13" s="17">
        <f>SUM(H7:H10)</f>
        <v>404.41803441743804</v>
      </c>
      <c r="I13" s="17">
        <f>SUM(I7:I10)</f>
        <v>2242</v>
      </c>
      <c r="J13" s="18">
        <f>G13/H13</f>
        <v>4.5437685988202494</v>
      </c>
      <c r="K13" s="16">
        <f>SUM(K7:K10)</f>
        <v>4770.7592637893886</v>
      </c>
      <c r="L13" s="17">
        <f>SUM(L7:L10)</f>
        <v>700.24073621061189</v>
      </c>
      <c r="M13" s="17">
        <f>SUM(M7:M10)</f>
        <v>5471</v>
      </c>
      <c r="N13" s="18">
        <f>K13/L13</f>
        <v>6.8130273163006674</v>
      </c>
      <c r="P13" s="29" t="s">
        <v>29</v>
      </c>
      <c r="Q13" s="29"/>
      <c r="R13" s="29"/>
      <c r="S13" s="29"/>
      <c r="T13" s="29"/>
    </row>
    <row r="14" spans="1:22" x14ac:dyDescent="0.2">
      <c r="B14" s="26"/>
      <c r="C14" s="16"/>
      <c r="D14" s="17"/>
      <c r="E14" s="17"/>
      <c r="F14" s="18"/>
      <c r="G14" s="16"/>
      <c r="H14" s="17"/>
      <c r="I14" s="14"/>
      <c r="J14" s="18"/>
      <c r="K14" s="16"/>
      <c r="L14" s="17"/>
      <c r="M14" s="17"/>
      <c r="N14" s="15"/>
    </row>
    <row r="15" spans="1:22" x14ac:dyDescent="0.2">
      <c r="A15" t="s">
        <v>22</v>
      </c>
      <c r="B15" s="27">
        <f>B6/B12</f>
        <v>0.58399233165588305</v>
      </c>
      <c r="C15" s="20"/>
      <c r="D15" s="21"/>
      <c r="E15" s="22">
        <f>E6/E12</f>
        <v>0.47579908675799087</v>
      </c>
      <c r="F15" s="23"/>
      <c r="G15" s="24"/>
      <c r="H15" s="21"/>
      <c r="I15" s="22">
        <f>I6/I12</f>
        <v>0.4949312908312683</v>
      </c>
      <c r="J15" s="23"/>
      <c r="K15" s="20"/>
      <c r="L15" s="21"/>
      <c r="M15" s="22">
        <f>M6/M12</f>
        <v>0.26877840149692594</v>
      </c>
      <c r="N15" s="23"/>
      <c r="P15" t="s">
        <v>25</v>
      </c>
    </row>
    <row r="16" spans="1:22" x14ac:dyDescent="0.2">
      <c r="P16" s="29" t="s">
        <v>24</v>
      </c>
      <c r="Q16" s="29"/>
      <c r="R16" s="29"/>
      <c r="S16" s="29"/>
    </row>
    <row r="18" spans="16:16" x14ac:dyDescent="0.2">
      <c r="P18" t="s">
        <v>26</v>
      </c>
    </row>
    <row r="19" spans="16:16" x14ac:dyDescent="0.2">
      <c r="P19" t="s">
        <v>27</v>
      </c>
    </row>
    <row r="22" spans="16:16" x14ac:dyDescent="0.2">
      <c r="P22" t="s">
        <v>30</v>
      </c>
    </row>
    <row r="23" spans="16:16" x14ac:dyDescent="0.2">
      <c r="P23" t="s">
        <v>31</v>
      </c>
    </row>
    <row r="25" spans="16:16" x14ac:dyDescent="0.2">
      <c r="P25" t="s">
        <v>33</v>
      </c>
    </row>
    <row r="26" spans="16:16" x14ac:dyDescent="0.2">
      <c r="P26" t="s">
        <v>32</v>
      </c>
    </row>
    <row r="29" spans="16:16" x14ac:dyDescent="0.2">
      <c r="P29" t="s">
        <v>34</v>
      </c>
    </row>
    <row r="30" spans="16:16" x14ac:dyDescent="0.2">
      <c r="P30" t="s">
        <v>36</v>
      </c>
    </row>
    <row r="31" spans="16:16" x14ac:dyDescent="0.2">
      <c r="P31" t="s">
        <v>35</v>
      </c>
    </row>
    <row r="33" spans="16:16" x14ac:dyDescent="0.2">
      <c r="P33" t="s">
        <v>37</v>
      </c>
    </row>
    <row r="34" spans="16:16" x14ac:dyDescent="0.2">
      <c r="P34" t="s">
        <v>38</v>
      </c>
    </row>
    <row r="36" spans="16:16" x14ac:dyDescent="0.2">
      <c r="P36" t="s">
        <v>312</v>
      </c>
    </row>
    <row r="37" spans="16:16" x14ac:dyDescent="0.2">
      <c r="P37" t="s">
        <v>313</v>
      </c>
    </row>
  </sheetData>
  <mergeCells count="7">
    <mergeCell ref="P16:S16"/>
    <mergeCell ref="P7:U7"/>
    <mergeCell ref="P13:T13"/>
    <mergeCell ref="A1:D1"/>
    <mergeCell ref="C4:F4"/>
    <mergeCell ref="G4:J4"/>
    <mergeCell ref="K4:N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opLeftCell="E1" workbookViewId="0">
      <selection activeCell="K1" sqref="K1:K3"/>
    </sheetView>
  </sheetViews>
  <sheetFormatPr defaultRowHeight="12.75" x14ac:dyDescent="0.2"/>
  <cols>
    <col min="1" max="1" width="4.28515625" customWidth="1"/>
    <col min="2" max="2" width="12.85546875" customWidth="1"/>
    <col min="3" max="3" width="20.7109375" customWidth="1"/>
    <col min="4" max="4" width="20" customWidth="1"/>
    <col min="5" max="5" width="7.42578125" style="2" customWidth="1"/>
    <col min="6" max="9" width="9.85546875" style="2" customWidth="1"/>
    <col min="10" max="10" width="3.7109375" customWidth="1"/>
    <col min="11" max="11" width="89.5703125" customWidth="1"/>
  </cols>
  <sheetData>
    <row r="1" spans="1:11" x14ac:dyDescent="0.2">
      <c r="A1" s="36" t="s">
        <v>318</v>
      </c>
      <c r="B1" s="36"/>
      <c r="C1" s="36"/>
      <c r="D1" s="36"/>
      <c r="E1" s="36"/>
      <c r="K1" t="s">
        <v>319</v>
      </c>
    </row>
    <row r="2" spans="1:11" x14ac:dyDescent="0.2">
      <c r="K2" t="s">
        <v>320</v>
      </c>
    </row>
    <row r="3" spans="1:11" x14ac:dyDescent="0.2">
      <c r="K3" t="s">
        <v>321</v>
      </c>
    </row>
    <row r="4" spans="1:11" ht="25.5" x14ac:dyDescent="0.2">
      <c r="A4" t="s">
        <v>40</v>
      </c>
      <c r="B4" t="s">
        <v>41</v>
      </c>
      <c r="C4" t="s">
        <v>42</v>
      </c>
      <c r="D4" t="s">
        <v>43</v>
      </c>
      <c r="E4" s="3" t="s">
        <v>44</v>
      </c>
      <c r="F4" s="3" t="s">
        <v>10</v>
      </c>
      <c r="G4" s="3" t="s">
        <v>11</v>
      </c>
      <c r="H4" s="3" t="s">
        <v>5</v>
      </c>
      <c r="I4" s="3" t="s">
        <v>6</v>
      </c>
      <c r="K4" t="s">
        <v>9</v>
      </c>
    </row>
    <row r="5" spans="1:11" x14ac:dyDescent="0.2">
      <c r="A5">
        <v>1</v>
      </c>
      <c r="B5" t="s">
        <v>53</v>
      </c>
      <c r="C5" t="s">
        <v>55</v>
      </c>
      <c r="F5" s="2">
        <v>1</v>
      </c>
      <c r="G5" s="2">
        <v>0</v>
      </c>
      <c r="H5" s="2">
        <v>0</v>
      </c>
      <c r="I5" s="2">
        <v>0</v>
      </c>
    </row>
    <row r="6" spans="1:11" x14ac:dyDescent="0.2">
      <c r="A6">
        <v>2</v>
      </c>
      <c r="B6" t="s">
        <v>53</v>
      </c>
      <c r="C6" t="s">
        <v>55</v>
      </c>
      <c r="D6" t="s">
        <v>51</v>
      </c>
      <c r="F6" s="2">
        <v>0</v>
      </c>
      <c r="G6" s="2">
        <v>0</v>
      </c>
      <c r="H6" s="2">
        <v>0</v>
      </c>
      <c r="I6" s="2">
        <v>3</v>
      </c>
      <c r="K6" t="s">
        <v>49</v>
      </c>
    </row>
    <row r="7" spans="1:11" x14ac:dyDescent="0.2">
      <c r="A7">
        <v>3</v>
      </c>
      <c r="B7" t="s">
        <v>254</v>
      </c>
      <c r="C7" t="s">
        <v>255</v>
      </c>
      <c r="F7" s="2">
        <v>7</v>
      </c>
      <c r="G7" s="2">
        <v>1</v>
      </c>
      <c r="H7" s="2">
        <v>2</v>
      </c>
      <c r="I7" s="2">
        <v>0</v>
      </c>
    </row>
    <row r="8" spans="1:11" x14ac:dyDescent="0.2">
      <c r="A8">
        <v>4</v>
      </c>
      <c r="B8" t="s">
        <v>254</v>
      </c>
      <c r="C8" t="s">
        <v>255</v>
      </c>
      <c r="D8" t="s">
        <v>51</v>
      </c>
      <c r="F8" s="2">
        <v>0</v>
      </c>
      <c r="G8" s="2">
        <v>0</v>
      </c>
      <c r="H8" s="2">
        <v>0</v>
      </c>
      <c r="I8" s="2">
        <v>0</v>
      </c>
      <c r="K8" t="s">
        <v>52</v>
      </c>
    </row>
    <row r="9" spans="1:11" x14ac:dyDescent="0.2">
      <c r="A9">
        <v>5</v>
      </c>
      <c r="B9" t="s">
        <v>62</v>
      </c>
      <c r="C9" t="s">
        <v>63</v>
      </c>
      <c r="F9" s="2">
        <v>6</v>
      </c>
      <c r="G9" s="2">
        <v>0</v>
      </c>
      <c r="H9" s="2">
        <v>12</v>
      </c>
      <c r="I9" s="2">
        <v>0</v>
      </c>
    </row>
    <row r="10" spans="1:11" x14ac:dyDescent="0.2">
      <c r="A10">
        <v>6</v>
      </c>
      <c r="B10" t="s">
        <v>62</v>
      </c>
      <c r="C10" t="s">
        <v>63</v>
      </c>
      <c r="D10" t="s">
        <v>51</v>
      </c>
      <c r="F10" s="2">
        <v>0</v>
      </c>
      <c r="G10" s="2">
        <v>0</v>
      </c>
      <c r="H10" s="2">
        <v>0</v>
      </c>
      <c r="I10" s="2">
        <v>3</v>
      </c>
      <c r="K10" t="s">
        <v>56</v>
      </c>
    </row>
    <row r="11" spans="1:11" x14ac:dyDescent="0.2">
      <c r="A11">
        <v>7</v>
      </c>
      <c r="B11" t="s">
        <v>181</v>
      </c>
      <c r="C11" t="s">
        <v>187</v>
      </c>
      <c r="F11" s="2">
        <v>0</v>
      </c>
      <c r="G11" s="2">
        <v>0</v>
      </c>
      <c r="H11" s="2">
        <v>0</v>
      </c>
      <c r="I11" s="2">
        <v>4</v>
      </c>
    </row>
    <row r="12" spans="1:11" x14ac:dyDescent="0.2">
      <c r="A12">
        <v>8</v>
      </c>
      <c r="B12" t="s">
        <v>105</v>
      </c>
      <c r="C12" t="s">
        <v>107</v>
      </c>
      <c r="F12" s="2">
        <v>0</v>
      </c>
      <c r="G12" s="2">
        <v>0</v>
      </c>
      <c r="H12" s="2">
        <v>0</v>
      </c>
      <c r="I12" s="2">
        <v>1</v>
      </c>
      <c r="K12" t="s">
        <v>59</v>
      </c>
    </row>
    <row r="13" spans="1:11" x14ac:dyDescent="0.2">
      <c r="A13">
        <v>9</v>
      </c>
      <c r="B13" t="s">
        <v>190</v>
      </c>
      <c r="C13" t="s">
        <v>195</v>
      </c>
      <c r="F13" s="2">
        <v>2</v>
      </c>
      <c r="G13" s="2">
        <v>0</v>
      </c>
      <c r="H13" s="2">
        <v>0</v>
      </c>
      <c r="I13" s="2">
        <v>0</v>
      </c>
      <c r="K13" t="s">
        <v>21</v>
      </c>
    </row>
    <row r="14" spans="1:11" x14ac:dyDescent="0.2">
      <c r="A14">
        <v>10</v>
      </c>
      <c r="B14" t="s">
        <v>220</v>
      </c>
      <c r="C14" t="s">
        <v>223</v>
      </c>
      <c r="F14" s="2">
        <v>10</v>
      </c>
      <c r="G14" s="2">
        <v>0</v>
      </c>
      <c r="H14" s="2">
        <v>0</v>
      </c>
      <c r="I14" s="2">
        <v>2</v>
      </c>
    </row>
    <row r="15" spans="1:11" x14ac:dyDescent="0.2">
      <c r="A15">
        <v>11</v>
      </c>
      <c r="B15" t="s">
        <v>263</v>
      </c>
      <c r="C15" t="s">
        <v>264</v>
      </c>
      <c r="F15" s="2">
        <v>17</v>
      </c>
      <c r="G15" s="2">
        <v>1</v>
      </c>
      <c r="H15" s="2">
        <v>0</v>
      </c>
      <c r="I15" s="2">
        <v>0</v>
      </c>
    </row>
    <row r="16" spans="1:11" x14ac:dyDescent="0.2">
      <c r="A16">
        <v>12</v>
      </c>
      <c r="B16" t="s">
        <v>45</v>
      </c>
      <c r="C16" t="s">
        <v>46</v>
      </c>
      <c r="F16" s="2">
        <v>4</v>
      </c>
      <c r="G16" s="2">
        <v>0</v>
      </c>
      <c r="H16" s="2">
        <v>1</v>
      </c>
      <c r="I16" s="2">
        <v>0</v>
      </c>
    </row>
    <row r="17" spans="1:9" x14ac:dyDescent="0.2">
      <c r="A17">
        <v>13</v>
      </c>
      <c r="B17" t="s">
        <v>231</v>
      </c>
      <c r="C17" t="s">
        <v>232</v>
      </c>
      <c r="F17" s="2">
        <v>0</v>
      </c>
      <c r="G17" s="2">
        <v>0</v>
      </c>
      <c r="H17" s="2">
        <v>0</v>
      </c>
      <c r="I17" s="2">
        <v>9</v>
      </c>
    </row>
    <row r="18" spans="1:9" x14ac:dyDescent="0.2">
      <c r="A18">
        <v>14</v>
      </c>
      <c r="B18" t="s">
        <v>47</v>
      </c>
      <c r="C18" t="s">
        <v>48</v>
      </c>
      <c r="F18" s="2">
        <v>7</v>
      </c>
      <c r="G18" s="2">
        <v>0</v>
      </c>
      <c r="H18" s="2">
        <v>2</v>
      </c>
      <c r="I18" s="2">
        <v>0</v>
      </c>
    </row>
    <row r="19" spans="1:9" x14ac:dyDescent="0.2">
      <c r="A19">
        <v>15</v>
      </c>
      <c r="B19" t="s">
        <v>47</v>
      </c>
      <c r="C19" t="s">
        <v>48</v>
      </c>
      <c r="D19" t="s">
        <v>51</v>
      </c>
      <c r="F19" s="2">
        <v>0</v>
      </c>
      <c r="G19" s="2">
        <v>0</v>
      </c>
      <c r="H19" s="2">
        <v>0</v>
      </c>
      <c r="I19" s="2">
        <v>2</v>
      </c>
    </row>
    <row r="20" spans="1:9" x14ac:dyDescent="0.2">
      <c r="A20">
        <v>16</v>
      </c>
      <c r="B20" t="s">
        <v>47</v>
      </c>
      <c r="C20" t="s">
        <v>48</v>
      </c>
      <c r="D20" t="s">
        <v>50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>
        <v>17</v>
      </c>
      <c r="B21" t="s">
        <v>117</v>
      </c>
      <c r="C21" t="s">
        <v>118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">
      <c r="A22">
        <v>18</v>
      </c>
      <c r="B22" t="s">
        <v>130</v>
      </c>
      <c r="C22" t="s">
        <v>132</v>
      </c>
      <c r="F22" s="2">
        <v>0</v>
      </c>
      <c r="G22" s="2">
        <v>0</v>
      </c>
      <c r="H22" s="2">
        <v>0</v>
      </c>
      <c r="I22" s="2">
        <v>1</v>
      </c>
    </row>
    <row r="23" spans="1:9" x14ac:dyDescent="0.2">
      <c r="A23">
        <v>19</v>
      </c>
      <c r="B23" t="s">
        <v>196</v>
      </c>
      <c r="C23" t="s">
        <v>201</v>
      </c>
      <c r="F23" s="2">
        <v>2</v>
      </c>
      <c r="G23" s="2">
        <v>0</v>
      </c>
      <c r="H23" s="2">
        <v>0</v>
      </c>
      <c r="I23" s="2">
        <v>0</v>
      </c>
    </row>
    <row r="24" spans="1:9" x14ac:dyDescent="0.2">
      <c r="A24">
        <v>20</v>
      </c>
      <c r="B24" t="s">
        <v>263</v>
      </c>
      <c r="C24" t="s">
        <v>270</v>
      </c>
      <c r="F24" s="2">
        <v>0</v>
      </c>
      <c r="G24" s="2">
        <v>0</v>
      </c>
      <c r="H24" s="2">
        <v>0</v>
      </c>
      <c r="I24" s="2">
        <v>1</v>
      </c>
    </row>
    <row r="25" spans="1:9" x14ac:dyDescent="0.2">
      <c r="A25">
        <v>21</v>
      </c>
      <c r="B25" t="s">
        <v>263</v>
      </c>
      <c r="C25" t="s">
        <v>270</v>
      </c>
      <c r="D25" t="s">
        <v>50</v>
      </c>
      <c r="F25" s="2">
        <v>2</v>
      </c>
      <c r="G25" s="2">
        <v>0</v>
      </c>
      <c r="H25" s="2">
        <v>0</v>
      </c>
      <c r="I25" s="2">
        <v>0</v>
      </c>
    </row>
    <row r="26" spans="1:9" x14ac:dyDescent="0.2">
      <c r="A26">
        <v>22</v>
      </c>
      <c r="B26" t="s">
        <v>263</v>
      </c>
      <c r="C26" t="s">
        <v>270</v>
      </c>
      <c r="D26" t="s">
        <v>272</v>
      </c>
      <c r="F26" s="2">
        <v>1</v>
      </c>
      <c r="G26" s="2">
        <v>0</v>
      </c>
      <c r="H26" s="2">
        <v>0</v>
      </c>
      <c r="I26" s="2">
        <v>0</v>
      </c>
    </row>
    <row r="27" spans="1:9" x14ac:dyDescent="0.2">
      <c r="A27">
        <v>23</v>
      </c>
      <c r="B27" t="s">
        <v>249</v>
      </c>
      <c r="C27" t="s">
        <v>250</v>
      </c>
      <c r="F27" s="2">
        <v>0</v>
      </c>
      <c r="G27" s="2">
        <v>0</v>
      </c>
      <c r="H27" s="2">
        <v>0</v>
      </c>
      <c r="I27" s="2">
        <v>8</v>
      </c>
    </row>
    <row r="28" spans="1:9" x14ac:dyDescent="0.2">
      <c r="A28">
        <v>24</v>
      </c>
      <c r="B28" t="s">
        <v>249</v>
      </c>
      <c r="C28" t="s">
        <v>250</v>
      </c>
      <c r="D28" t="s">
        <v>251</v>
      </c>
      <c r="E28" s="2" t="s">
        <v>77</v>
      </c>
      <c r="F28" s="2">
        <v>1</v>
      </c>
      <c r="G28" s="2">
        <v>0</v>
      </c>
      <c r="H28" s="2">
        <v>0</v>
      </c>
      <c r="I28" s="2">
        <v>0</v>
      </c>
    </row>
    <row r="29" spans="1:9" x14ac:dyDescent="0.2">
      <c r="A29">
        <v>25</v>
      </c>
      <c r="B29" t="s">
        <v>82</v>
      </c>
      <c r="C29" t="s">
        <v>84</v>
      </c>
      <c r="F29" s="2">
        <v>0</v>
      </c>
      <c r="G29" s="2">
        <v>0</v>
      </c>
      <c r="H29" s="2">
        <v>0</v>
      </c>
      <c r="I29" s="2">
        <v>13</v>
      </c>
    </row>
    <row r="30" spans="1:9" x14ac:dyDescent="0.2">
      <c r="A30">
        <v>26</v>
      </c>
      <c r="B30" t="s">
        <v>82</v>
      </c>
      <c r="C30" t="s">
        <v>84</v>
      </c>
      <c r="D30" t="s">
        <v>85</v>
      </c>
      <c r="F30" s="2">
        <v>12</v>
      </c>
      <c r="G30" s="2">
        <v>1</v>
      </c>
      <c r="H30" s="2">
        <v>0</v>
      </c>
      <c r="I30" s="2">
        <v>0</v>
      </c>
    </row>
    <row r="31" spans="1:9" x14ac:dyDescent="0.2">
      <c r="A31">
        <v>27</v>
      </c>
      <c r="B31" t="s">
        <v>155</v>
      </c>
      <c r="C31" t="s">
        <v>158</v>
      </c>
      <c r="F31" s="2">
        <v>0</v>
      </c>
      <c r="G31" s="2">
        <v>0</v>
      </c>
      <c r="H31" s="2">
        <v>2</v>
      </c>
      <c r="I31" s="2">
        <v>0</v>
      </c>
    </row>
    <row r="32" spans="1:9" x14ac:dyDescent="0.2">
      <c r="A32">
        <v>28</v>
      </c>
      <c r="B32" t="s">
        <v>263</v>
      </c>
      <c r="C32" t="s">
        <v>275</v>
      </c>
      <c r="F32" s="2">
        <v>11</v>
      </c>
      <c r="G32" s="2">
        <v>1</v>
      </c>
      <c r="H32" s="2">
        <v>0</v>
      </c>
      <c r="I32" s="2">
        <v>0</v>
      </c>
    </row>
    <row r="33" spans="1:9" x14ac:dyDescent="0.2">
      <c r="A33">
        <v>29</v>
      </c>
      <c r="B33" t="s">
        <v>60</v>
      </c>
      <c r="C33" t="s">
        <v>61</v>
      </c>
      <c r="F33" s="2">
        <v>3</v>
      </c>
      <c r="G33" s="2">
        <v>0</v>
      </c>
      <c r="H33" s="2">
        <v>3</v>
      </c>
      <c r="I33" s="2">
        <v>0</v>
      </c>
    </row>
    <row r="34" spans="1:9" x14ac:dyDescent="0.2">
      <c r="A34">
        <v>30</v>
      </c>
      <c r="B34" t="s">
        <v>60</v>
      </c>
      <c r="C34" t="s">
        <v>61</v>
      </c>
      <c r="D34" t="s">
        <v>51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2">
      <c r="A35">
        <v>31</v>
      </c>
      <c r="B35" t="s">
        <v>220</v>
      </c>
      <c r="C35" t="s">
        <v>224</v>
      </c>
      <c r="F35" s="2">
        <v>41</v>
      </c>
      <c r="G35" s="2">
        <v>6</v>
      </c>
      <c r="H35" s="2">
        <v>9</v>
      </c>
      <c r="I35" s="2">
        <v>0</v>
      </c>
    </row>
    <row r="36" spans="1:9" x14ac:dyDescent="0.2">
      <c r="A36">
        <v>32</v>
      </c>
      <c r="B36" t="s">
        <v>220</v>
      </c>
      <c r="C36" t="s">
        <v>224</v>
      </c>
      <c r="D36" t="s">
        <v>51</v>
      </c>
      <c r="F36" s="2">
        <v>0</v>
      </c>
      <c r="G36" s="2">
        <v>0</v>
      </c>
      <c r="H36" s="2">
        <v>0</v>
      </c>
      <c r="I36" s="2">
        <v>8</v>
      </c>
    </row>
    <row r="37" spans="1:9" x14ac:dyDescent="0.2">
      <c r="A37">
        <v>33</v>
      </c>
      <c r="B37" t="s">
        <v>220</v>
      </c>
      <c r="C37" t="s">
        <v>224</v>
      </c>
      <c r="D37" t="s">
        <v>225</v>
      </c>
      <c r="F37" s="2">
        <v>0</v>
      </c>
      <c r="G37" s="2">
        <v>0</v>
      </c>
      <c r="H37" s="2">
        <v>0</v>
      </c>
      <c r="I37" s="2">
        <v>5</v>
      </c>
    </row>
    <row r="38" spans="1:9" x14ac:dyDescent="0.2">
      <c r="A38">
        <v>34</v>
      </c>
      <c r="B38" t="s">
        <v>130</v>
      </c>
      <c r="C38" t="s">
        <v>137</v>
      </c>
      <c r="F38" s="2">
        <v>0</v>
      </c>
      <c r="G38" s="2">
        <v>0</v>
      </c>
      <c r="H38" s="2">
        <v>0</v>
      </c>
      <c r="I38" s="2">
        <v>1</v>
      </c>
    </row>
    <row r="39" spans="1:9" x14ac:dyDescent="0.2">
      <c r="A39">
        <v>35</v>
      </c>
      <c r="B39" t="s">
        <v>231</v>
      </c>
      <c r="C39" t="s">
        <v>237</v>
      </c>
      <c r="F39" s="2">
        <v>18</v>
      </c>
      <c r="G39" s="2">
        <v>0</v>
      </c>
      <c r="H39" s="2">
        <v>5</v>
      </c>
      <c r="I39" s="2">
        <v>0</v>
      </c>
    </row>
    <row r="40" spans="1:9" x14ac:dyDescent="0.2">
      <c r="A40">
        <v>36</v>
      </c>
      <c r="B40" t="s">
        <v>231</v>
      </c>
      <c r="C40" t="s">
        <v>237</v>
      </c>
      <c r="D40" t="s">
        <v>51</v>
      </c>
      <c r="F40" s="2">
        <v>0</v>
      </c>
      <c r="G40" s="2">
        <v>0</v>
      </c>
      <c r="H40" s="2">
        <v>0</v>
      </c>
      <c r="I40" s="2">
        <v>2</v>
      </c>
    </row>
    <row r="41" spans="1:9" x14ac:dyDescent="0.2">
      <c r="A41">
        <v>37</v>
      </c>
      <c r="B41" t="s">
        <v>66</v>
      </c>
      <c r="C41" t="s">
        <v>68</v>
      </c>
      <c r="F41" s="2">
        <v>20</v>
      </c>
      <c r="G41" s="2">
        <v>1</v>
      </c>
      <c r="H41" s="2">
        <v>2</v>
      </c>
      <c r="I41" s="2">
        <v>0</v>
      </c>
    </row>
    <row r="42" spans="1:9" x14ac:dyDescent="0.2">
      <c r="A42">
        <v>38</v>
      </c>
      <c r="B42" t="s">
        <v>66</v>
      </c>
      <c r="C42" t="s">
        <v>68</v>
      </c>
      <c r="D42" t="s">
        <v>51</v>
      </c>
      <c r="F42" s="2">
        <v>0</v>
      </c>
      <c r="G42" s="2">
        <v>0</v>
      </c>
      <c r="H42" s="2">
        <v>0</v>
      </c>
      <c r="I42" s="2">
        <v>7</v>
      </c>
    </row>
    <row r="43" spans="1:9" x14ac:dyDescent="0.2">
      <c r="A43">
        <v>39</v>
      </c>
      <c r="B43" t="s">
        <v>66</v>
      </c>
      <c r="C43" t="s">
        <v>68</v>
      </c>
      <c r="D43" t="s">
        <v>50</v>
      </c>
      <c r="F43" s="2">
        <v>1</v>
      </c>
      <c r="G43" s="2">
        <v>0</v>
      </c>
      <c r="H43" s="2">
        <v>2</v>
      </c>
      <c r="I43" s="2">
        <v>0</v>
      </c>
    </row>
    <row r="44" spans="1:9" x14ac:dyDescent="0.2">
      <c r="A44">
        <v>40</v>
      </c>
      <c r="B44" t="s">
        <v>66</v>
      </c>
      <c r="C44" t="s">
        <v>68</v>
      </c>
      <c r="D44" t="s">
        <v>69</v>
      </c>
      <c r="F44" s="2">
        <v>0</v>
      </c>
      <c r="G44" s="2">
        <v>0</v>
      </c>
      <c r="H44" s="2">
        <v>0</v>
      </c>
      <c r="I44" s="2">
        <v>6</v>
      </c>
    </row>
    <row r="45" spans="1:9" x14ac:dyDescent="0.2">
      <c r="A45">
        <v>41</v>
      </c>
      <c r="B45" t="s">
        <v>140</v>
      </c>
      <c r="C45" t="s">
        <v>143</v>
      </c>
      <c r="F45" s="2">
        <v>2</v>
      </c>
      <c r="G45" s="2">
        <v>0</v>
      </c>
      <c r="H45" s="2">
        <v>2</v>
      </c>
      <c r="I45" s="2">
        <v>4</v>
      </c>
    </row>
    <row r="46" spans="1:9" x14ac:dyDescent="0.2">
      <c r="A46">
        <v>42</v>
      </c>
      <c r="B46" t="s">
        <v>140</v>
      </c>
      <c r="C46" t="s">
        <v>143</v>
      </c>
      <c r="D46" t="s">
        <v>51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2">
      <c r="A47">
        <v>43</v>
      </c>
      <c r="B47" t="s">
        <v>114</v>
      </c>
      <c r="C47" t="s">
        <v>116</v>
      </c>
      <c r="F47" s="2">
        <v>2</v>
      </c>
      <c r="G47" s="2">
        <v>1</v>
      </c>
      <c r="H47" s="2">
        <v>0</v>
      </c>
      <c r="I47" s="2">
        <v>0</v>
      </c>
    </row>
    <row r="48" spans="1:9" x14ac:dyDescent="0.2">
      <c r="A48">
        <v>44</v>
      </c>
      <c r="B48" t="s">
        <v>114</v>
      </c>
      <c r="C48" t="s">
        <v>116</v>
      </c>
      <c r="D48" t="s">
        <v>50</v>
      </c>
      <c r="F48" s="2">
        <v>1</v>
      </c>
      <c r="G48" s="2">
        <v>0</v>
      </c>
      <c r="H48" s="2">
        <v>0</v>
      </c>
      <c r="I48" s="2">
        <v>0</v>
      </c>
    </row>
    <row r="49" spans="1:9" x14ac:dyDescent="0.2">
      <c r="A49">
        <v>45</v>
      </c>
      <c r="B49" t="s">
        <v>71</v>
      </c>
      <c r="C49" t="s">
        <v>72</v>
      </c>
      <c r="F49" s="2">
        <v>1</v>
      </c>
      <c r="G49" s="2">
        <v>1</v>
      </c>
      <c r="H49" s="2">
        <v>0</v>
      </c>
      <c r="I49" s="2">
        <v>0</v>
      </c>
    </row>
    <row r="50" spans="1:9" x14ac:dyDescent="0.2">
      <c r="A50">
        <v>46</v>
      </c>
      <c r="B50" t="s">
        <v>87</v>
      </c>
      <c r="C50" t="s">
        <v>88</v>
      </c>
      <c r="F50" s="2">
        <v>32</v>
      </c>
      <c r="G50" s="2">
        <v>0</v>
      </c>
      <c r="H50" s="2">
        <v>21</v>
      </c>
      <c r="I50" s="2">
        <v>0</v>
      </c>
    </row>
    <row r="51" spans="1:9" x14ac:dyDescent="0.2">
      <c r="A51">
        <v>47</v>
      </c>
      <c r="B51" t="s">
        <v>87</v>
      </c>
      <c r="C51" t="s">
        <v>88</v>
      </c>
      <c r="D51" t="s">
        <v>81</v>
      </c>
      <c r="F51" s="2">
        <v>2</v>
      </c>
      <c r="G51" s="2">
        <v>1</v>
      </c>
      <c r="H51" s="2">
        <v>0</v>
      </c>
      <c r="I51" s="2">
        <v>0</v>
      </c>
    </row>
    <row r="52" spans="1:9" x14ac:dyDescent="0.2">
      <c r="A52">
        <v>48</v>
      </c>
      <c r="B52" t="s">
        <v>73</v>
      </c>
      <c r="C52" t="s">
        <v>74</v>
      </c>
      <c r="F52" s="2">
        <v>13</v>
      </c>
      <c r="G52" s="2">
        <v>1</v>
      </c>
      <c r="H52" s="2">
        <v>8</v>
      </c>
      <c r="I52" s="2">
        <v>0</v>
      </c>
    </row>
    <row r="53" spans="1:9" x14ac:dyDescent="0.2">
      <c r="A53">
        <v>49</v>
      </c>
      <c r="B53" t="s">
        <v>73</v>
      </c>
      <c r="C53" t="s">
        <v>74</v>
      </c>
      <c r="D53" t="s">
        <v>50</v>
      </c>
      <c r="F53" s="2">
        <v>0</v>
      </c>
      <c r="G53" s="2">
        <v>0</v>
      </c>
      <c r="H53" s="2">
        <v>1</v>
      </c>
      <c r="I53" s="2">
        <v>0</v>
      </c>
    </row>
    <row r="54" spans="1:9" x14ac:dyDescent="0.2">
      <c r="A54">
        <v>50</v>
      </c>
      <c r="B54" t="s">
        <v>64</v>
      </c>
      <c r="C54" t="s">
        <v>65</v>
      </c>
      <c r="F54" s="2">
        <v>5</v>
      </c>
      <c r="G54" s="2">
        <v>0</v>
      </c>
      <c r="H54" s="2">
        <v>1</v>
      </c>
      <c r="I54" s="2">
        <v>0</v>
      </c>
    </row>
    <row r="55" spans="1:9" x14ac:dyDescent="0.2">
      <c r="A55">
        <v>51</v>
      </c>
      <c r="B55" t="s">
        <v>105</v>
      </c>
      <c r="C55" t="s">
        <v>111</v>
      </c>
      <c r="F55" s="2">
        <v>34</v>
      </c>
      <c r="G55" s="2">
        <v>0</v>
      </c>
      <c r="H55" s="2">
        <v>7</v>
      </c>
      <c r="I55" s="2">
        <v>0</v>
      </c>
    </row>
    <row r="56" spans="1:9" x14ac:dyDescent="0.2">
      <c r="A56">
        <v>52</v>
      </c>
      <c r="B56" t="s">
        <v>105</v>
      </c>
      <c r="C56" t="s">
        <v>111</v>
      </c>
      <c r="D56" t="s">
        <v>51</v>
      </c>
      <c r="F56" s="2">
        <v>0</v>
      </c>
      <c r="G56" s="2">
        <v>0</v>
      </c>
      <c r="H56" s="2">
        <v>0</v>
      </c>
      <c r="I56" s="2">
        <v>27</v>
      </c>
    </row>
    <row r="57" spans="1:9" x14ac:dyDescent="0.2">
      <c r="A57">
        <v>53</v>
      </c>
      <c r="B57" t="s">
        <v>75</v>
      </c>
      <c r="C57" t="s">
        <v>78</v>
      </c>
      <c r="F57" s="2">
        <v>18</v>
      </c>
      <c r="G57" s="2">
        <v>1</v>
      </c>
      <c r="H57" s="2">
        <v>4</v>
      </c>
      <c r="I57" s="2">
        <v>0</v>
      </c>
    </row>
    <row r="58" spans="1:9" x14ac:dyDescent="0.2">
      <c r="A58">
        <v>54</v>
      </c>
      <c r="B58" t="s">
        <v>75</v>
      </c>
      <c r="C58" t="s">
        <v>78</v>
      </c>
      <c r="D58" t="s">
        <v>81</v>
      </c>
      <c r="F58" s="2">
        <v>6</v>
      </c>
      <c r="G58" s="2">
        <v>1</v>
      </c>
      <c r="H58" s="2">
        <v>5</v>
      </c>
      <c r="I58" s="2">
        <v>0</v>
      </c>
    </row>
    <row r="59" spans="1:9" x14ac:dyDescent="0.2">
      <c r="A59">
        <v>55</v>
      </c>
      <c r="B59" t="s">
        <v>75</v>
      </c>
      <c r="C59" t="s">
        <v>78</v>
      </c>
      <c r="D59" t="s">
        <v>51</v>
      </c>
      <c r="F59" s="2">
        <v>0</v>
      </c>
      <c r="G59" s="2">
        <v>0</v>
      </c>
      <c r="H59" s="2">
        <v>0</v>
      </c>
      <c r="I59" s="2">
        <v>1</v>
      </c>
    </row>
    <row r="60" spans="1:9" x14ac:dyDescent="0.2">
      <c r="A60">
        <v>56</v>
      </c>
      <c r="B60" t="s">
        <v>92</v>
      </c>
      <c r="C60" t="s">
        <v>94</v>
      </c>
      <c r="D60" t="s">
        <v>51</v>
      </c>
      <c r="F60" s="2">
        <v>0</v>
      </c>
      <c r="G60" s="2">
        <v>0</v>
      </c>
      <c r="H60" s="2">
        <v>0</v>
      </c>
      <c r="I60" s="2">
        <v>1</v>
      </c>
    </row>
    <row r="61" spans="1:9" x14ac:dyDescent="0.2">
      <c r="A61">
        <v>57</v>
      </c>
      <c r="B61" t="s">
        <v>117</v>
      </c>
      <c r="C61" t="s">
        <v>119</v>
      </c>
      <c r="F61" s="2">
        <v>0</v>
      </c>
      <c r="G61" s="2">
        <v>0</v>
      </c>
      <c r="H61" s="2">
        <v>0</v>
      </c>
      <c r="I61" s="2">
        <v>6</v>
      </c>
    </row>
    <row r="62" spans="1:9" x14ac:dyDescent="0.2">
      <c r="A62">
        <v>58</v>
      </c>
      <c r="B62" t="s">
        <v>231</v>
      </c>
      <c r="C62" t="s">
        <v>236</v>
      </c>
      <c r="F62" s="2">
        <v>0</v>
      </c>
      <c r="G62" s="2">
        <v>0</v>
      </c>
      <c r="H62" s="2">
        <v>0</v>
      </c>
      <c r="I62" s="2">
        <v>1</v>
      </c>
    </row>
    <row r="63" spans="1:9" x14ac:dyDescent="0.2">
      <c r="A63">
        <v>59</v>
      </c>
      <c r="B63" t="s">
        <v>105</v>
      </c>
      <c r="C63" t="s">
        <v>109</v>
      </c>
      <c r="F63" s="2">
        <v>0</v>
      </c>
      <c r="G63" s="2">
        <v>0</v>
      </c>
      <c r="H63" s="2">
        <v>4</v>
      </c>
      <c r="I63" s="2">
        <v>0</v>
      </c>
    </row>
    <row r="64" spans="1:9" x14ac:dyDescent="0.2">
      <c r="A64">
        <v>60</v>
      </c>
      <c r="B64" t="s">
        <v>105</v>
      </c>
      <c r="C64" t="s">
        <v>109</v>
      </c>
      <c r="D64" t="s">
        <v>51</v>
      </c>
      <c r="F64" s="2">
        <v>0</v>
      </c>
      <c r="G64" s="2">
        <v>0</v>
      </c>
      <c r="H64" s="2">
        <v>0</v>
      </c>
      <c r="I64" s="2">
        <v>1</v>
      </c>
    </row>
    <row r="65" spans="1:9" x14ac:dyDescent="0.2">
      <c r="A65">
        <v>61</v>
      </c>
      <c r="B65" t="s">
        <v>249</v>
      </c>
      <c r="C65" t="s">
        <v>253</v>
      </c>
      <c r="F65" s="2">
        <v>5</v>
      </c>
      <c r="G65" s="2">
        <v>0</v>
      </c>
      <c r="H65" s="2">
        <v>4</v>
      </c>
      <c r="I65" s="2">
        <v>0</v>
      </c>
    </row>
    <row r="66" spans="1:9" x14ac:dyDescent="0.2">
      <c r="A66">
        <v>62</v>
      </c>
      <c r="B66" t="s">
        <v>249</v>
      </c>
      <c r="C66" t="s">
        <v>253</v>
      </c>
      <c r="D66" t="s">
        <v>51</v>
      </c>
      <c r="F66" s="2">
        <v>0</v>
      </c>
      <c r="G66" s="2">
        <v>0</v>
      </c>
      <c r="H66" s="2">
        <v>0</v>
      </c>
      <c r="I66" s="2">
        <v>1</v>
      </c>
    </row>
    <row r="67" spans="1:9" x14ac:dyDescent="0.2">
      <c r="A67">
        <v>63</v>
      </c>
      <c r="B67" t="s">
        <v>114</v>
      </c>
      <c r="C67" t="s">
        <v>115</v>
      </c>
      <c r="F67" s="2">
        <v>0</v>
      </c>
      <c r="G67" s="2">
        <v>0</v>
      </c>
      <c r="H67" s="2">
        <v>0</v>
      </c>
      <c r="I67" s="2">
        <v>2</v>
      </c>
    </row>
    <row r="68" spans="1:9" x14ac:dyDescent="0.2">
      <c r="A68">
        <v>64</v>
      </c>
      <c r="B68" t="s">
        <v>140</v>
      </c>
      <c r="C68" t="s">
        <v>145</v>
      </c>
      <c r="F68" s="2">
        <v>0</v>
      </c>
      <c r="G68" s="2">
        <v>0</v>
      </c>
      <c r="H68" s="2">
        <v>0</v>
      </c>
      <c r="I68" s="2">
        <v>5</v>
      </c>
    </row>
    <row r="69" spans="1:9" x14ac:dyDescent="0.2">
      <c r="A69">
        <v>65</v>
      </c>
      <c r="B69" t="s">
        <v>92</v>
      </c>
      <c r="C69" t="s">
        <v>93</v>
      </c>
      <c r="F69" s="2">
        <v>12</v>
      </c>
      <c r="G69" s="2">
        <v>0</v>
      </c>
      <c r="H69" s="2">
        <v>6</v>
      </c>
      <c r="I69" s="2">
        <v>0</v>
      </c>
    </row>
    <row r="70" spans="1:9" x14ac:dyDescent="0.2">
      <c r="A70">
        <v>66</v>
      </c>
      <c r="B70" t="s">
        <v>92</v>
      </c>
      <c r="C70" t="s">
        <v>93</v>
      </c>
      <c r="D70" t="s">
        <v>50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2">
      <c r="A71">
        <v>67</v>
      </c>
      <c r="B71" t="s">
        <v>257</v>
      </c>
      <c r="C71" t="s">
        <v>260</v>
      </c>
      <c r="F71" s="2">
        <v>1</v>
      </c>
      <c r="G71" s="2">
        <v>0</v>
      </c>
      <c r="H71" s="2">
        <v>0</v>
      </c>
      <c r="I71" s="2">
        <v>14</v>
      </c>
    </row>
    <row r="72" spans="1:9" x14ac:dyDescent="0.2">
      <c r="A72">
        <v>68</v>
      </c>
      <c r="B72" t="s">
        <v>161</v>
      </c>
      <c r="C72" t="s">
        <v>162</v>
      </c>
      <c r="F72" s="2">
        <v>3</v>
      </c>
      <c r="G72" s="2">
        <v>0</v>
      </c>
      <c r="H72" s="2">
        <v>2</v>
      </c>
      <c r="I72" s="2">
        <v>0</v>
      </c>
    </row>
    <row r="73" spans="1:9" x14ac:dyDescent="0.2">
      <c r="A73">
        <v>69</v>
      </c>
      <c r="B73" t="s">
        <v>263</v>
      </c>
      <c r="C73" t="s">
        <v>274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2">
      <c r="A74">
        <v>70</v>
      </c>
      <c r="B74" t="s">
        <v>99</v>
      </c>
      <c r="C74" t="s">
        <v>102</v>
      </c>
      <c r="F74" s="2">
        <v>14</v>
      </c>
      <c r="G74" s="2">
        <v>0</v>
      </c>
      <c r="H74" s="2">
        <v>6</v>
      </c>
      <c r="I74" s="2">
        <v>0</v>
      </c>
    </row>
    <row r="75" spans="1:9" x14ac:dyDescent="0.2">
      <c r="A75">
        <v>71</v>
      </c>
      <c r="B75" t="s">
        <v>99</v>
      </c>
      <c r="C75" t="s">
        <v>102</v>
      </c>
      <c r="D75" t="s">
        <v>103</v>
      </c>
      <c r="F75" s="2">
        <v>1</v>
      </c>
      <c r="G75" s="2">
        <v>0</v>
      </c>
      <c r="H75" s="2">
        <v>0</v>
      </c>
      <c r="I75" s="2">
        <v>0</v>
      </c>
    </row>
    <row r="76" spans="1:9" x14ac:dyDescent="0.2">
      <c r="A76">
        <v>72</v>
      </c>
      <c r="B76" t="s">
        <v>140</v>
      </c>
      <c r="C76" t="s">
        <v>144</v>
      </c>
      <c r="F76" s="2">
        <v>3</v>
      </c>
      <c r="G76" s="2">
        <v>0</v>
      </c>
      <c r="H76" s="2">
        <v>0</v>
      </c>
      <c r="I76" s="2">
        <v>0</v>
      </c>
    </row>
    <row r="77" spans="1:9" x14ac:dyDescent="0.2">
      <c r="A77">
        <v>73</v>
      </c>
      <c r="B77" t="s">
        <v>140</v>
      </c>
      <c r="C77" t="s">
        <v>144</v>
      </c>
      <c r="D77" t="s">
        <v>50</v>
      </c>
      <c r="F77" s="2">
        <v>1</v>
      </c>
      <c r="G77" s="2">
        <v>0</v>
      </c>
      <c r="H77" s="2">
        <v>1</v>
      </c>
      <c r="I77" s="2">
        <v>0</v>
      </c>
    </row>
    <row r="78" spans="1:9" x14ac:dyDescent="0.2">
      <c r="A78">
        <v>74</v>
      </c>
      <c r="B78" t="s">
        <v>104</v>
      </c>
      <c r="C78" t="s">
        <v>104</v>
      </c>
      <c r="F78" s="2">
        <v>12</v>
      </c>
      <c r="G78" s="2">
        <v>2</v>
      </c>
      <c r="H78" s="2">
        <v>22</v>
      </c>
      <c r="I78" s="2">
        <v>0</v>
      </c>
    </row>
    <row r="79" spans="1:9" x14ac:dyDescent="0.2">
      <c r="A79">
        <v>75</v>
      </c>
      <c r="B79" t="s">
        <v>104</v>
      </c>
      <c r="C79" t="s">
        <v>104</v>
      </c>
      <c r="D79" t="s">
        <v>51</v>
      </c>
      <c r="F79" s="2">
        <v>0</v>
      </c>
      <c r="G79" s="2">
        <v>0</v>
      </c>
      <c r="H79" s="2">
        <v>0</v>
      </c>
      <c r="I79" s="2">
        <v>9</v>
      </c>
    </row>
    <row r="80" spans="1:9" x14ac:dyDescent="0.2">
      <c r="A80">
        <v>76</v>
      </c>
      <c r="B80" t="s">
        <v>66</v>
      </c>
      <c r="C80" t="s">
        <v>67</v>
      </c>
      <c r="F80" s="2">
        <v>7</v>
      </c>
      <c r="G80" s="2">
        <v>0</v>
      </c>
      <c r="H80" s="2">
        <v>1</v>
      </c>
      <c r="I80" s="2">
        <v>0</v>
      </c>
    </row>
    <row r="81" spans="1:9" x14ac:dyDescent="0.2">
      <c r="A81">
        <v>77</v>
      </c>
      <c r="B81" t="s">
        <v>66</v>
      </c>
      <c r="C81" t="s">
        <v>67</v>
      </c>
      <c r="D81" t="s">
        <v>51</v>
      </c>
      <c r="F81" s="2">
        <v>0</v>
      </c>
      <c r="G81" s="2">
        <v>0</v>
      </c>
      <c r="H81" s="2">
        <v>0</v>
      </c>
      <c r="I81" s="2">
        <v>2</v>
      </c>
    </row>
    <row r="82" spans="1:9" x14ac:dyDescent="0.2">
      <c r="A82">
        <v>78</v>
      </c>
      <c r="B82" t="s">
        <v>95</v>
      </c>
      <c r="C82" t="s">
        <v>98</v>
      </c>
      <c r="F82" s="2">
        <v>0</v>
      </c>
      <c r="G82" s="2">
        <v>0</v>
      </c>
      <c r="H82" s="2">
        <v>33</v>
      </c>
      <c r="I82" s="2">
        <v>0</v>
      </c>
    </row>
    <row r="83" spans="1:9" x14ac:dyDescent="0.2">
      <c r="A83">
        <v>79</v>
      </c>
      <c r="B83" t="s">
        <v>95</v>
      </c>
      <c r="C83" t="s">
        <v>98</v>
      </c>
      <c r="D83" t="s">
        <v>85</v>
      </c>
      <c r="F83" s="2">
        <v>35</v>
      </c>
      <c r="G83" s="2">
        <v>1</v>
      </c>
      <c r="H83" s="2">
        <v>0</v>
      </c>
      <c r="I83" s="2">
        <v>0</v>
      </c>
    </row>
    <row r="84" spans="1:9" x14ac:dyDescent="0.2">
      <c r="A84">
        <v>80</v>
      </c>
      <c r="B84" t="s">
        <v>95</v>
      </c>
      <c r="C84" t="s">
        <v>98</v>
      </c>
      <c r="D84" t="s">
        <v>51</v>
      </c>
      <c r="F84" s="2">
        <v>0</v>
      </c>
      <c r="G84" s="2">
        <v>0</v>
      </c>
      <c r="H84" s="2">
        <v>0</v>
      </c>
      <c r="I84" s="2">
        <v>27</v>
      </c>
    </row>
    <row r="85" spans="1:9" x14ac:dyDescent="0.2">
      <c r="A85">
        <v>81</v>
      </c>
      <c r="B85" t="s">
        <v>95</v>
      </c>
      <c r="C85" t="s">
        <v>98</v>
      </c>
      <c r="D85" t="s">
        <v>81</v>
      </c>
      <c r="F85" s="2">
        <v>2</v>
      </c>
      <c r="G85" s="2">
        <v>0</v>
      </c>
      <c r="H85" s="2">
        <v>2</v>
      </c>
      <c r="I85" s="2">
        <v>0</v>
      </c>
    </row>
    <row r="86" spans="1:9" x14ac:dyDescent="0.2">
      <c r="A86">
        <v>82</v>
      </c>
      <c r="B86" t="s">
        <v>112</v>
      </c>
      <c r="C86" t="s">
        <v>113</v>
      </c>
      <c r="F86" s="2">
        <v>1</v>
      </c>
      <c r="G86" s="2">
        <v>0</v>
      </c>
      <c r="H86" s="2">
        <v>3</v>
      </c>
      <c r="I86" s="2">
        <v>0</v>
      </c>
    </row>
    <row r="87" spans="1:9" x14ac:dyDescent="0.2">
      <c r="A87">
        <v>83</v>
      </c>
      <c r="B87" t="s">
        <v>155</v>
      </c>
      <c r="C87" t="s">
        <v>157</v>
      </c>
      <c r="F87" s="2">
        <v>0</v>
      </c>
      <c r="G87" s="2">
        <v>0</v>
      </c>
      <c r="H87" s="2">
        <v>0</v>
      </c>
      <c r="I87" s="2">
        <v>2</v>
      </c>
    </row>
    <row r="88" spans="1:9" x14ac:dyDescent="0.2">
      <c r="A88">
        <v>84</v>
      </c>
      <c r="B88" t="s">
        <v>147</v>
      </c>
      <c r="C88" t="s">
        <v>149</v>
      </c>
      <c r="F88" s="2">
        <v>0</v>
      </c>
      <c r="G88" s="2">
        <v>0</v>
      </c>
      <c r="H88" s="2">
        <v>0</v>
      </c>
      <c r="I88" s="2">
        <v>5</v>
      </c>
    </row>
    <row r="89" spans="1:9" x14ac:dyDescent="0.2">
      <c r="A89">
        <v>85</v>
      </c>
      <c r="B89" t="s">
        <v>117</v>
      </c>
      <c r="C89" t="s">
        <v>121</v>
      </c>
      <c r="F89" s="2">
        <v>15</v>
      </c>
      <c r="G89" s="2">
        <v>1</v>
      </c>
      <c r="H89" s="2">
        <v>24</v>
      </c>
      <c r="I89" s="2">
        <v>0</v>
      </c>
    </row>
    <row r="90" spans="1:9" x14ac:dyDescent="0.2">
      <c r="A90">
        <v>86</v>
      </c>
      <c r="B90" t="s">
        <v>117</v>
      </c>
      <c r="C90" t="s">
        <v>121</v>
      </c>
      <c r="D90" t="s">
        <v>81</v>
      </c>
      <c r="F90" s="2">
        <v>1</v>
      </c>
      <c r="G90" s="2">
        <v>0</v>
      </c>
      <c r="H90" s="2">
        <v>1</v>
      </c>
      <c r="I90" s="2">
        <v>0</v>
      </c>
    </row>
    <row r="91" spans="1:9" x14ac:dyDescent="0.2">
      <c r="A91">
        <v>87</v>
      </c>
      <c r="B91" t="s">
        <v>122</v>
      </c>
      <c r="C91" t="s">
        <v>127</v>
      </c>
      <c r="F91" s="2">
        <v>0</v>
      </c>
      <c r="G91" s="2">
        <v>0</v>
      </c>
      <c r="H91" s="2">
        <v>0</v>
      </c>
      <c r="I91" s="2">
        <v>9</v>
      </c>
    </row>
    <row r="92" spans="1:9" x14ac:dyDescent="0.2">
      <c r="A92">
        <v>88</v>
      </c>
      <c r="B92" t="s">
        <v>239</v>
      </c>
      <c r="C92" t="s">
        <v>244</v>
      </c>
      <c r="F92" s="2">
        <v>0</v>
      </c>
      <c r="G92" s="2">
        <v>0</v>
      </c>
      <c r="H92" s="2">
        <v>0</v>
      </c>
      <c r="I92" s="2">
        <v>3</v>
      </c>
    </row>
    <row r="93" spans="1:9" x14ac:dyDescent="0.2">
      <c r="A93">
        <v>89</v>
      </c>
      <c r="B93" t="s">
        <v>263</v>
      </c>
      <c r="C93" t="s">
        <v>273</v>
      </c>
      <c r="F93" s="2">
        <v>5</v>
      </c>
      <c r="G93" s="2">
        <v>0</v>
      </c>
      <c r="H93" s="2">
        <v>0</v>
      </c>
      <c r="I93" s="2">
        <v>0</v>
      </c>
    </row>
    <row r="94" spans="1:9" x14ac:dyDescent="0.2">
      <c r="A94">
        <v>90</v>
      </c>
      <c r="B94" t="s">
        <v>105</v>
      </c>
      <c r="C94" t="s">
        <v>108</v>
      </c>
      <c r="F94" s="2">
        <v>0</v>
      </c>
      <c r="G94" s="2">
        <v>0</v>
      </c>
      <c r="H94" s="2">
        <v>0</v>
      </c>
      <c r="I94" s="2">
        <v>5</v>
      </c>
    </row>
    <row r="95" spans="1:9" x14ac:dyDescent="0.2">
      <c r="A95">
        <v>91</v>
      </c>
      <c r="B95" t="s">
        <v>211</v>
      </c>
      <c r="C95" t="s">
        <v>212</v>
      </c>
      <c r="F95" s="2">
        <v>1</v>
      </c>
      <c r="G95" s="2">
        <v>0</v>
      </c>
      <c r="H95" s="2">
        <v>2</v>
      </c>
      <c r="I95" s="2">
        <v>0</v>
      </c>
    </row>
    <row r="96" spans="1:9" x14ac:dyDescent="0.2">
      <c r="A96">
        <v>92</v>
      </c>
      <c r="B96" t="s">
        <v>211</v>
      </c>
      <c r="C96" t="s">
        <v>212</v>
      </c>
      <c r="D96" t="s">
        <v>50</v>
      </c>
      <c r="F96" s="2">
        <v>0</v>
      </c>
      <c r="G96" s="2">
        <v>1</v>
      </c>
      <c r="H96" s="2">
        <v>0</v>
      </c>
      <c r="I96" s="2">
        <v>0</v>
      </c>
    </row>
    <row r="97" spans="1:9" x14ac:dyDescent="0.2">
      <c r="A97">
        <v>93</v>
      </c>
      <c r="B97" t="s">
        <v>205</v>
      </c>
      <c r="C97" t="s">
        <v>210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2">
      <c r="A98">
        <v>94</v>
      </c>
      <c r="B98" t="s">
        <v>128</v>
      </c>
      <c r="C98" t="s">
        <v>129</v>
      </c>
      <c r="F98" s="2">
        <v>18</v>
      </c>
      <c r="G98" s="2">
        <v>1</v>
      </c>
      <c r="H98" s="2">
        <v>9</v>
      </c>
      <c r="I98" s="2">
        <v>0</v>
      </c>
    </row>
    <row r="99" spans="1:9" x14ac:dyDescent="0.2">
      <c r="A99">
        <v>95</v>
      </c>
      <c r="B99" t="s">
        <v>128</v>
      </c>
      <c r="C99" t="s">
        <v>129</v>
      </c>
      <c r="D99" t="s">
        <v>51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2">
      <c r="A100">
        <v>96</v>
      </c>
      <c r="B100" t="s">
        <v>128</v>
      </c>
      <c r="C100" t="s">
        <v>129</v>
      </c>
      <c r="D100" t="s">
        <v>81</v>
      </c>
      <c r="F100" s="2">
        <v>4</v>
      </c>
      <c r="G100" s="2">
        <v>0</v>
      </c>
      <c r="H100" s="2">
        <v>0</v>
      </c>
      <c r="I100" s="2">
        <v>0</v>
      </c>
    </row>
    <row r="101" spans="1:9" x14ac:dyDescent="0.2">
      <c r="A101">
        <v>97</v>
      </c>
      <c r="B101" t="s">
        <v>130</v>
      </c>
      <c r="C101" t="s">
        <v>131</v>
      </c>
      <c r="F101" s="2">
        <v>1</v>
      </c>
      <c r="G101" s="2">
        <v>0</v>
      </c>
      <c r="H101" s="2">
        <v>17</v>
      </c>
      <c r="I101" s="2">
        <v>0</v>
      </c>
    </row>
    <row r="102" spans="1:9" x14ac:dyDescent="0.2">
      <c r="A102">
        <v>98</v>
      </c>
      <c r="B102" t="s">
        <v>130</v>
      </c>
      <c r="C102" t="s">
        <v>131</v>
      </c>
      <c r="D102" t="s">
        <v>51</v>
      </c>
      <c r="F102" s="2">
        <v>0</v>
      </c>
      <c r="G102" s="2">
        <v>0</v>
      </c>
      <c r="H102" s="2">
        <v>0</v>
      </c>
      <c r="I102" s="2">
        <v>1</v>
      </c>
    </row>
    <row r="103" spans="1:9" x14ac:dyDescent="0.2">
      <c r="A103">
        <v>99</v>
      </c>
      <c r="B103" t="s">
        <v>130</v>
      </c>
      <c r="C103" t="s">
        <v>133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2">
      <c r="A104">
        <v>100</v>
      </c>
      <c r="B104" t="s">
        <v>245</v>
      </c>
      <c r="C104" t="s">
        <v>247</v>
      </c>
      <c r="F104" s="2">
        <v>12</v>
      </c>
      <c r="G104" s="2">
        <v>0</v>
      </c>
      <c r="H104" s="2">
        <v>6</v>
      </c>
      <c r="I104" s="2">
        <v>0</v>
      </c>
    </row>
    <row r="105" spans="1:9" x14ac:dyDescent="0.2">
      <c r="A105">
        <v>101</v>
      </c>
      <c r="B105" t="s">
        <v>263</v>
      </c>
      <c r="C105" t="s">
        <v>268</v>
      </c>
      <c r="F105" s="2">
        <v>8</v>
      </c>
      <c r="G105" s="2">
        <v>0</v>
      </c>
      <c r="H105" s="2">
        <v>1</v>
      </c>
      <c r="I105" s="2">
        <v>0</v>
      </c>
    </row>
    <row r="106" spans="1:9" x14ac:dyDescent="0.2">
      <c r="A106">
        <v>102</v>
      </c>
      <c r="B106" t="s">
        <v>263</v>
      </c>
      <c r="C106" t="s">
        <v>268</v>
      </c>
      <c r="D106" t="s">
        <v>51</v>
      </c>
      <c r="F106" s="2">
        <v>0</v>
      </c>
      <c r="G106" s="2">
        <v>0</v>
      </c>
      <c r="H106" s="2">
        <v>0</v>
      </c>
      <c r="I106" s="2">
        <v>11</v>
      </c>
    </row>
    <row r="107" spans="1:9" x14ac:dyDescent="0.2">
      <c r="A107">
        <v>103</v>
      </c>
      <c r="B107" t="s">
        <v>138</v>
      </c>
      <c r="C107" t="s">
        <v>139</v>
      </c>
      <c r="F107" s="2">
        <v>10</v>
      </c>
      <c r="G107" s="2">
        <v>1</v>
      </c>
      <c r="H107" s="2">
        <v>14</v>
      </c>
      <c r="I107" s="2">
        <v>0</v>
      </c>
    </row>
    <row r="108" spans="1:9" x14ac:dyDescent="0.2">
      <c r="A108">
        <v>104</v>
      </c>
      <c r="B108" t="s">
        <v>231</v>
      </c>
      <c r="C108" t="s">
        <v>235</v>
      </c>
      <c r="F108" s="2">
        <v>22</v>
      </c>
      <c r="G108" s="2">
        <v>2</v>
      </c>
      <c r="H108" s="2">
        <v>23</v>
      </c>
      <c r="I108" s="2">
        <v>0</v>
      </c>
    </row>
    <row r="109" spans="1:9" x14ac:dyDescent="0.2">
      <c r="A109">
        <v>105</v>
      </c>
      <c r="B109" t="s">
        <v>231</v>
      </c>
      <c r="C109" t="s">
        <v>235</v>
      </c>
      <c r="D109" t="s">
        <v>51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2">
      <c r="A110">
        <v>106</v>
      </c>
      <c r="B110" t="s">
        <v>220</v>
      </c>
      <c r="C110" t="s">
        <v>226</v>
      </c>
      <c r="F110" s="2">
        <v>32</v>
      </c>
      <c r="G110" s="2">
        <v>1</v>
      </c>
      <c r="H110" s="2">
        <v>15</v>
      </c>
      <c r="I110" s="2">
        <v>0</v>
      </c>
    </row>
    <row r="111" spans="1:9" x14ac:dyDescent="0.2">
      <c r="A111">
        <v>107</v>
      </c>
      <c r="B111" t="s">
        <v>254</v>
      </c>
      <c r="C111" t="s">
        <v>256</v>
      </c>
      <c r="D111" t="s">
        <v>51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2">
      <c r="A112">
        <v>108</v>
      </c>
      <c r="B112" t="s">
        <v>190</v>
      </c>
      <c r="C112" t="s">
        <v>193</v>
      </c>
      <c r="F112" s="2">
        <v>0</v>
      </c>
      <c r="G112" s="2">
        <v>0</v>
      </c>
      <c r="H112" s="2">
        <v>0</v>
      </c>
      <c r="I112" s="2">
        <v>2</v>
      </c>
    </row>
    <row r="113" spans="1:9" x14ac:dyDescent="0.2">
      <c r="A113">
        <v>109</v>
      </c>
      <c r="B113" t="s">
        <v>239</v>
      </c>
      <c r="C113" t="s">
        <v>240</v>
      </c>
      <c r="D113" t="s">
        <v>315</v>
      </c>
      <c r="F113" s="2">
        <v>3</v>
      </c>
      <c r="G113" s="2">
        <v>0</v>
      </c>
      <c r="H113" s="2">
        <v>0</v>
      </c>
      <c r="I113" s="2">
        <v>0</v>
      </c>
    </row>
    <row r="114" spans="1:9" x14ac:dyDescent="0.2">
      <c r="A114">
        <v>110</v>
      </c>
      <c r="B114" t="s">
        <v>239</v>
      </c>
      <c r="C114" t="s">
        <v>240</v>
      </c>
      <c r="D114" t="s">
        <v>51</v>
      </c>
      <c r="F114" s="2">
        <v>0</v>
      </c>
      <c r="G114" s="2">
        <v>0</v>
      </c>
      <c r="H114" s="2">
        <v>0</v>
      </c>
      <c r="I114" s="2">
        <v>6</v>
      </c>
    </row>
    <row r="115" spans="1:9" x14ac:dyDescent="0.2">
      <c r="A115">
        <v>111</v>
      </c>
      <c r="B115" t="s">
        <v>263</v>
      </c>
      <c r="C115" t="s">
        <v>269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2">
      <c r="A116">
        <v>112</v>
      </c>
      <c r="B116" t="s">
        <v>147</v>
      </c>
      <c r="C116" t="s">
        <v>152</v>
      </c>
      <c r="F116" s="2">
        <v>67</v>
      </c>
      <c r="G116" s="2">
        <v>5</v>
      </c>
      <c r="H116" s="2">
        <v>11</v>
      </c>
      <c r="I116" s="2">
        <v>0</v>
      </c>
    </row>
    <row r="117" spans="1:9" x14ac:dyDescent="0.2">
      <c r="A117">
        <v>113</v>
      </c>
      <c r="B117" t="s">
        <v>82</v>
      </c>
      <c r="C117" t="s">
        <v>86</v>
      </c>
      <c r="F117" s="2">
        <v>0</v>
      </c>
      <c r="G117" s="2">
        <v>0</v>
      </c>
      <c r="H117" s="2">
        <v>4</v>
      </c>
      <c r="I117" s="2">
        <v>0</v>
      </c>
    </row>
    <row r="118" spans="1:9" x14ac:dyDescent="0.2">
      <c r="A118">
        <v>114</v>
      </c>
      <c r="B118" t="s">
        <v>231</v>
      </c>
      <c r="C118" t="s">
        <v>233</v>
      </c>
      <c r="F118" s="2">
        <v>0</v>
      </c>
      <c r="G118" s="2">
        <v>0</v>
      </c>
      <c r="H118" s="2">
        <v>0</v>
      </c>
      <c r="I118" s="2">
        <v>3</v>
      </c>
    </row>
    <row r="119" spans="1:9" x14ac:dyDescent="0.2">
      <c r="A119">
        <v>115</v>
      </c>
      <c r="B119" t="s">
        <v>263</v>
      </c>
      <c r="C119" t="s">
        <v>267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2">
      <c r="A120">
        <v>116</v>
      </c>
      <c r="B120" t="s">
        <v>153</v>
      </c>
      <c r="C120" t="s">
        <v>154</v>
      </c>
      <c r="F120" s="2">
        <v>22</v>
      </c>
      <c r="G120" s="2">
        <v>1</v>
      </c>
      <c r="H120" s="2">
        <v>10</v>
      </c>
      <c r="I120" s="2">
        <v>0</v>
      </c>
    </row>
    <row r="121" spans="1:9" x14ac:dyDescent="0.2">
      <c r="A121">
        <v>117</v>
      </c>
      <c r="B121" t="s">
        <v>153</v>
      </c>
      <c r="C121" t="s">
        <v>154</v>
      </c>
      <c r="D121" t="s">
        <v>51</v>
      </c>
      <c r="F121" s="2">
        <v>0</v>
      </c>
      <c r="G121" s="2">
        <v>0</v>
      </c>
      <c r="H121" s="2">
        <v>0</v>
      </c>
      <c r="I121" s="2">
        <v>8</v>
      </c>
    </row>
    <row r="122" spans="1:9" x14ac:dyDescent="0.2">
      <c r="A122">
        <v>118</v>
      </c>
      <c r="B122" t="s">
        <v>153</v>
      </c>
      <c r="C122" t="s">
        <v>154</v>
      </c>
      <c r="D122" t="s">
        <v>50</v>
      </c>
      <c r="F122" s="2">
        <v>3</v>
      </c>
      <c r="G122" s="2">
        <v>0</v>
      </c>
      <c r="H122" s="2">
        <v>2</v>
      </c>
      <c r="I122" s="2">
        <v>0</v>
      </c>
    </row>
    <row r="123" spans="1:9" x14ac:dyDescent="0.2">
      <c r="A123">
        <v>119</v>
      </c>
      <c r="B123" t="s">
        <v>245</v>
      </c>
      <c r="C123" t="s">
        <v>246</v>
      </c>
      <c r="F123" s="2">
        <v>0</v>
      </c>
      <c r="G123" s="2">
        <v>0</v>
      </c>
      <c r="H123" s="2">
        <v>0</v>
      </c>
      <c r="I123" s="2">
        <v>8</v>
      </c>
    </row>
    <row r="124" spans="1:9" x14ac:dyDescent="0.2">
      <c r="A124">
        <v>120</v>
      </c>
      <c r="B124" t="s">
        <v>227</v>
      </c>
      <c r="C124" t="s">
        <v>229</v>
      </c>
      <c r="F124" s="2">
        <v>3</v>
      </c>
      <c r="G124" s="2">
        <v>0</v>
      </c>
      <c r="H124" s="2">
        <v>1</v>
      </c>
      <c r="I124" s="2">
        <v>0</v>
      </c>
    </row>
    <row r="125" spans="1:9" x14ac:dyDescent="0.2">
      <c r="A125">
        <v>121</v>
      </c>
      <c r="B125" t="s">
        <v>155</v>
      </c>
      <c r="C125" t="s">
        <v>159</v>
      </c>
      <c r="F125" s="2">
        <v>22</v>
      </c>
      <c r="G125" s="2">
        <v>0</v>
      </c>
      <c r="H125" s="2">
        <v>14</v>
      </c>
      <c r="I125" s="2">
        <v>0</v>
      </c>
    </row>
    <row r="126" spans="1:9" x14ac:dyDescent="0.2">
      <c r="A126">
        <v>122</v>
      </c>
      <c r="B126" t="s">
        <v>155</v>
      </c>
      <c r="C126" t="s">
        <v>159</v>
      </c>
      <c r="D126" t="s">
        <v>81</v>
      </c>
      <c r="F126" s="2">
        <v>1</v>
      </c>
      <c r="G126" s="2">
        <v>0</v>
      </c>
      <c r="H126" s="2">
        <v>0</v>
      </c>
      <c r="I126" s="2">
        <v>0</v>
      </c>
    </row>
    <row r="127" spans="1:9" x14ac:dyDescent="0.2">
      <c r="A127">
        <v>123</v>
      </c>
      <c r="B127" t="s">
        <v>147</v>
      </c>
      <c r="C127" t="s">
        <v>148</v>
      </c>
      <c r="F127" s="2">
        <v>22</v>
      </c>
      <c r="G127" s="2">
        <v>3</v>
      </c>
      <c r="H127" s="2">
        <v>0</v>
      </c>
      <c r="I127" s="2">
        <v>0</v>
      </c>
    </row>
    <row r="128" spans="1:9" x14ac:dyDescent="0.2">
      <c r="A128">
        <v>124</v>
      </c>
      <c r="B128" t="s">
        <v>147</v>
      </c>
      <c r="C128" t="s">
        <v>148</v>
      </c>
      <c r="D128" t="s">
        <v>51</v>
      </c>
      <c r="F128" s="2">
        <v>0</v>
      </c>
      <c r="G128" s="2">
        <v>0</v>
      </c>
      <c r="H128" s="2">
        <v>0</v>
      </c>
      <c r="I128" s="2">
        <v>8</v>
      </c>
    </row>
    <row r="129" spans="1:9" x14ac:dyDescent="0.2">
      <c r="A129">
        <v>125</v>
      </c>
      <c r="B129" t="s">
        <v>163</v>
      </c>
      <c r="C129" t="s">
        <v>164</v>
      </c>
      <c r="D129" t="s">
        <v>51</v>
      </c>
      <c r="F129" s="2">
        <v>0</v>
      </c>
      <c r="G129" s="2">
        <v>0</v>
      </c>
      <c r="H129" s="2">
        <v>0</v>
      </c>
      <c r="I129" s="2">
        <v>13</v>
      </c>
    </row>
    <row r="130" spans="1:9" x14ac:dyDescent="0.2">
      <c r="A130">
        <v>126</v>
      </c>
      <c r="B130" t="s">
        <v>163</v>
      </c>
      <c r="C130" t="s">
        <v>164</v>
      </c>
      <c r="D130" t="s">
        <v>174</v>
      </c>
      <c r="F130" s="2">
        <v>13</v>
      </c>
      <c r="G130" s="2">
        <v>3</v>
      </c>
      <c r="H130" s="2">
        <v>2</v>
      </c>
      <c r="I130" s="2">
        <v>0</v>
      </c>
    </row>
    <row r="131" spans="1:9" x14ac:dyDescent="0.2">
      <c r="A131">
        <v>127</v>
      </c>
      <c r="B131" t="s">
        <v>163</v>
      </c>
      <c r="C131" t="s">
        <v>164</v>
      </c>
      <c r="D131" t="s">
        <v>314</v>
      </c>
      <c r="F131" s="2">
        <v>0</v>
      </c>
      <c r="G131" s="2">
        <v>0</v>
      </c>
      <c r="H131" s="2">
        <v>45</v>
      </c>
      <c r="I131" s="2">
        <v>0</v>
      </c>
    </row>
    <row r="132" spans="1:9" x14ac:dyDescent="0.2">
      <c r="A132">
        <v>128</v>
      </c>
      <c r="B132" t="s">
        <v>163</v>
      </c>
      <c r="C132" t="s">
        <v>164</v>
      </c>
      <c r="D132" t="s">
        <v>171</v>
      </c>
      <c r="F132" s="2">
        <v>0</v>
      </c>
      <c r="G132" s="2">
        <v>0</v>
      </c>
      <c r="H132" s="2">
        <v>0</v>
      </c>
      <c r="I132" s="2">
        <v>171</v>
      </c>
    </row>
    <row r="133" spans="1:9" x14ac:dyDescent="0.2">
      <c r="A133">
        <v>129</v>
      </c>
      <c r="B133" t="s">
        <v>163</v>
      </c>
      <c r="C133" t="s">
        <v>164</v>
      </c>
      <c r="D133" t="s">
        <v>172</v>
      </c>
      <c r="F133" s="2">
        <v>177</v>
      </c>
      <c r="G133" s="2">
        <v>7</v>
      </c>
      <c r="H133" s="2">
        <v>0</v>
      </c>
      <c r="I133" s="2">
        <v>0</v>
      </c>
    </row>
    <row r="134" spans="1:9" x14ac:dyDescent="0.2">
      <c r="A134">
        <v>130</v>
      </c>
      <c r="B134" t="s">
        <v>239</v>
      </c>
      <c r="C134" t="s">
        <v>164</v>
      </c>
      <c r="D134" t="s">
        <v>243</v>
      </c>
      <c r="F134" s="2">
        <v>473</v>
      </c>
      <c r="G134" s="2">
        <v>25</v>
      </c>
      <c r="H134" s="2">
        <v>0</v>
      </c>
      <c r="I134" s="2">
        <v>0</v>
      </c>
    </row>
    <row r="135" spans="1:9" x14ac:dyDescent="0.2">
      <c r="A135">
        <v>131</v>
      </c>
      <c r="B135" t="s">
        <v>163</v>
      </c>
      <c r="C135" t="s">
        <v>164</v>
      </c>
      <c r="D135" t="s">
        <v>166</v>
      </c>
      <c r="F135" s="2">
        <v>88</v>
      </c>
      <c r="G135" s="2">
        <v>4</v>
      </c>
      <c r="H135" s="2">
        <v>0</v>
      </c>
      <c r="I135" s="2">
        <v>0</v>
      </c>
    </row>
    <row r="136" spans="1:9" x14ac:dyDescent="0.2">
      <c r="A136">
        <v>132</v>
      </c>
      <c r="B136" t="s">
        <v>163</v>
      </c>
      <c r="C136" t="s">
        <v>164</v>
      </c>
      <c r="D136" t="s">
        <v>175</v>
      </c>
      <c r="F136" s="2">
        <v>46</v>
      </c>
      <c r="G136" s="2">
        <v>5</v>
      </c>
      <c r="H136" s="2">
        <v>141</v>
      </c>
      <c r="I136" s="2">
        <v>0</v>
      </c>
    </row>
    <row r="137" spans="1:9" x14ac:dyDescent="0.2">
      <c r="A137">
        <v>133</v>
      </c>
      <c r="B137" t="s">
        <v>163</v>
      </c>
      <c r="C137" t="s">
        <v>164</v>
      </c>
      <c r="D137" t="s">
        <v>173</v>
      </c>
      <c r="F137" s="2">
        <v>15</v>
      </c>
      <c r="G137" s="2">
        <v>0</v>
      </c>
      <c r="H137" s="2">
        <v>0</v>
      </c>
      <c r="I137" s="2">
        <v>0</v>
      </c>
    </row>
    <row r="138" spans="1:9" x14ac:dyDescent="0.2">
      <c r="A138">
        <v>134</v>
      </c>
      <c r="B138" t="s">
        <v>163</v>
      </c>
      <c r="C138" t="s">
        <v>164</v>
      </c>
      <c r="D138" t="s">
        <v>170</v>
      </c>
      <c r="F138" s="2">
        <v>43</v>
      </c>
      <c r="G138" s="2">
        <v>3</v>
      </c>
      <c r="H138" s="2">
        <v>0</v>
      </c>
      <c r="I138" s="2">
        <v>0</v>
      </c>
    </row>
    <row r="139" spans="1:9" x14ac:dyDescent="0.2">
      <c r="A139">
        <v>135</v>
      </c>
      <c r="B139" t="s">
        <v>163</v>
      </c>
      <c r="C139" t="s">
        <v>164</v>
      </c>
      <c r="D139" t="s">
        <v>165</v>
      </c>
      <c r="F139" s="2">
        <v>0</v>
      </c>
      <c r="G139" s="2">
        <v>0</v>
      </c>
      <c r="H139" s="2">
        <v>0</v>
      </c>
      <c r="I139" s="2">
        <v>98</v>
      </c>
    </row>
    <row r="140" spans="1:9" x14ac:dyDescent="0.2">
      <c r="A140">
        <v>136</v>
      </c>
      <c r="B140" t="s">
        <v>163</v>
      </c>
      <c r="C140" t="s">
        <v>164</v>
      </c>
      <c r="D140" t="s">
        <v>169</v>
      </c>
      <c r="F140" s="2">
        <v>0</v>
      </c>
      <c r="G140" s="2">
        <v>0</v>
      </c>
      <c r="H140" s="2">
        <v>0</v>
      </c>
      <c r="I140" s="2">
        <v>74</v>
      </c>
    </row>
    <row r="141" spans="1:9" x14ac:dyDescent="0.2">
      <c r="A141">
        <v>137</v>
      </c>
      <c r="B141" t="s">
        <v>163</v>
      </c>
      <c r="C141" t="s">
        <v>164</v>
      </c>
      <c r="D141" t="s">
        <v>168</v>
      </c>
      <c r="F141" s="2">
        <v>5</v>
      </c>
      <c r="G141" s="2">
        <v>0</v>
      </c>
      <c r="H141" s="2">
        <v>0</v>
      </c>
      <c r="I141" s="2">
        <v>0</v>
      </c>
    </row>
    <row r="142" spans="1:9" x14ac:dyDescent="0.2">
      <c r="A142">
        <v>138</v>
      </c>
      <c r="B142" t="s">
        <v>163</v>
      </c>
      <c r="C142" t="s">
        <v>164</v>
      </c>
      <c r="D142" t="s">
        <v>167</v>
      </c>
      <c r="F142" s="2">
        <v>32</v>
      </c>
      <c r="G142" s="2">
        <v>6</v>
      </c>
      <c r="H142" s="2">
        <v>11</v>
      </c>
      <c r="I142" s="2">
        <v>0</v>
      </c>
    </row>
    <row r="143" spans="1:9" x14ac:dyDescent="0.2">
      <c r="A143">
        <v>139</v>
      </c>
      <c r="B143" t="s">
        <v>82</v>
      </c>
      <c r="C143" t="s">
        <v>83</v>
      </c>
      <c r="E143" s="2" t="s">
        <v>77</v>
      </c>
      <c r="F143" s="2">
        <v>2</v>
      </c>
      <c r="G143" s="2">
        <v>0</v>
      </c>
      <c r="H143" s="2">
        <v>0</v>
      </c>
      <c r="I143" s="2">
        <v>0</v>
      </c>
    </row>
    <row r="144" spans="1:9" x14ac:dyDescent="0.2">
      <c r="A144">
        <v>140</v>
      </c>
      <c r="B144" t="s">
        <v>217</v>
      </c>
      <c r="C144" t="s">
        <v>219</v>
      </c>
      <c r="F144" s="2">
        <v>0</v>
      </c>
      <c r="G144" s="2">
        <v>0</v>
      </c>
      <c r="H144" s="2">
        <v>2</v>
      </c>
      <c r="I144" s="2">
        <v>0</v>
      </c>
    </row>
    <row r="145" spans="1:9" x14ac:dyDescent="0.2">
      <c r="A145">
        <v>141</v>
      </c>
      <c r="B145" t="s">
        <v>181</v>
      </c>
      <c r="C145" t="s">
        <v>184</v>
      </c>
      <c r="F145" s="2">
        <v>3</v>
      </c>
      <c r="G145" s="2">
        <v>0</v>
      </c>
      <c r="H145" s="2">
        <v>2</v>
      </c>
      <c r="I145" s="2">
        <v>0</v>
      </c>
    </row>
    <row r="146" spans="1:9" x14ac:dyDescent="0.2">
      <c r="A146">
        <v>142</v>
      </c>
      <c r="B146" t="s">
        <v>75</v>
      </c>
      <c r="C146" t="s">
        <v>76</v>
      </c>
      <c r="E146" s="2" t="s">
        <v>77</v>
      </c>
      <c r="F146" s="2">
        <v>1</v>
      </c>
      <c r="G146" s="2">
        <v>0</v>
      </c>
      <c r="H146" s="2">
        <v>0</v>
      </c>
      <c r="I146" s="2">
        <v>0</v>
      </c>
    </row>
    <row r="147" spans="1:9" x14ac:dyDescent="0.2">
      <c r="A147">
        <v>143</v>
      </c>
      <c r="B147" t="s">
        <v>140</v>
      </c>
      <c r="C147" t="s">
        <v>142</v>
      </c>
      <c r="F147" s="2">
        <v>15</v>
      </c>
      <c r="G147" s="2">
        <v>0</v>
      </c>
      <c r="H147" s="2">
        <v>23</v>
      </c>
      <c r="I147" s="2">
        <v>0</v>
      </c>
    </row>
    <row r="148" spans="1:9" x14ac:dyDescent="0.2">
      <c r="A148">
        <v>144</v>
      </c>
      <c r="B148" t="s">
        <v>140</v>
      </c>
      <c r="C148" t="s">
        <v>142</v>
      </c>
      <c r="D148" t="s">
        <v>51</v>
      </c>
      <c r="F148" s="2">
        <v>0</v>
      </c>
      <c r="G148" s="2">
        <v>0</v>
      </c>
      <c r="H148" s="2">
        <v>0</v>
      </c>
      <c r="I148" s="2">
        <v>13</v>
      </c>
    </row>
    <row r="149" spans="1:9" x14ac:dyDescent="0.2">
      <c r="A149">
        <v>145</v>
      </c>
      <c r="B149" t="s">
        <v>147</v>
      </c>
      <c r="C149" t="s">
        <v>151</v>
      </c>
      <c r="F149" s="2">
        <v>0</v>
      </c>
      <c r="G149" s="2">
        <v>0</v>
      </c>
      <c r="H149" s="2">
        <v>0</v>
      </c>
      <c r="I149" s="2">
        <v>11</v>
      </c>
    </row>
    <row r="150" spans="1:9" x14ac:dyDescent="0.2">
      <c r="A150">
        <v>146</v>
      </c>
      <c r="B150" t="s">
        <v>257</v>
      </c>
      <c r="C150" t="s">
        <v>259</v>
      </c>
      <c r="F150" s="2">
        <v>0</v>
      </c>
      <c r="G150" s="2">
        <v>0</v>
      </c>
      <c r="H150" s="2">
        <v>0</v>
      </c>
      <c r="I150" s="2">
        <v>4</v>
      </c>
    </row>
    <row r="151" spans="1:9" x14ac:dyDescent="0.2">
      <c r="A151">
        <v>147</v>
      </c>
      <c r="B151" t="s">
        <v>75</v>
      </c>
      <c r="C151" t="s">
        <v>80</v>
      </c>
      <c r="F151" s="2">
        <v>0</v>
      </c>
      <c r="G151" s="2">
        <v>0</v>
      </c>
      <c r="H151" s="2">
        <v>0</v>
      </c>
      <c r="I151" s="2">
        <v>5</v>
      </c>
    </row>
    <row r="152" spans="1:9" x14ac:dyDescent="0.2">
      <c r="A152">
        <v>148</v>
      </c>
      <c r="B152" t="s">
        <v>231</v>
      </c>
      <c r="C152" t="s">
        <v>238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2">
      <c r="A153">
        <v>149</v>
      </c>
      <c r="B153" t="s">
        <v>176</v>
      </c>
      <c r="C153" t="s">
        <v>177</v>
      </c>
      <c r="F153" s="2">
        <v>6</v>
      </c>
      <c r="G153" s="2">
        <v>0</v>
      </c>
      <c r="H153" s="2">
        <v>12</v>
      </c>
      <c r="I153" s="2">
        <v>0</v>
      </c>
    </row>
    <row r="154" spans="1:9" x14ac:dyDescent="0.2">
      <c r="A154">
        <v>150</v>
      </c>
      <c r="B154" t="s">
        <v>176</v>
      </c>
      <c r="C154" t="s">
        <v>177</v>
      </c>
      <c r="D154" t="s">
        <v>50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2">
      <c r="A155">
        <v>151</v>
      </c>
      <c r="B155" t="s">
        <v>179</v>
      </c>
      <c r="C155" t="s">
        <v>180</v>
      </c>
      <c r="F155" s="2">
        <v>4</v>
      </c>
      <c r="G155" s="2">
        <v>0</v>
      </c>
      <c r="H155" s="2">
        <v>3</v>
      </c>
      <c r="I155" s="2">
        <v>0</v>
      </c>
    </row>
    <row r="156" spans="1:9" x14ac:dyDescent="0.2">
      <c r="A156">
        <v>152</v>
      </c>
      <c r="B156" t="s">
        <v>179</v>
      </c>
      <c r="C156" t="s">
        <v>180</v>
      </c>
      <c r="D156" t="s">
        <v>51</v>
      </c>
      <c r="F156" s="2">
        <v>0</v>
      </c>
      <c r="G156" s="2">
        <v>0</v>
      </c>
      <c r="H156" s="2">
        <v>0</v>
      </c>
      <c r="I156" s="2">
        <v>1</v>
      </c>
    </row>
    <row r="157" spans="1:9" x14ac:dyDescent="0.2">
      <c r="A157">
        <v>153</v>
      </c>
      <c r="B157" t="s">
        <v>196</v>
      </c>
      <c r="C157" t="s">
        <v>199</v>
      </c>
      <c r="F157" s="2">
        <v>9</v>
      </c>
      <c r="G157" s="2">
        <v>1</v>
      </c>
      <c r="H157" s="2">
        <v>6</v>
      </c>
      <c r="I157" s="2">
        <v>0</v>
      </c>
    </row>
    <row r="158" spans="1:9" x14ac:dyDescent="0.2">
      <c r="A158">
        <v>154</v>
      </c>
      <c r="B158" t="s">
        <v>196</v>
      </c>
      <c r="C158" t="s">
        <v>199</v>
      </c>
      <c r="D158" t="s">
        <v>51</v>
      </c>
      <c r="F158" s="2">
        <v>0</v>
      </c>
      <c r="G158" s="2">
        <v>0</v>
      </c>
      <c r="H158" s="2">
        <v>0</v>
      </c>
      <c r="I158" s="2">
        <v>3</v>
      </c>
    </row>
    <row r="159" spans="1:9" x14ac:dyDescent="0.2">
      <c r="A159">
        <v>155</v>
      </c>
      <c r="B159" t="s">
        <v>75</v>
      </c>
      <c r="C159" t="s">
        <v>79</v>
      </c>
      <c r="F159" s="2">
        <v>2</v>
      </c>
      <c r="G159" s="2">
        <v>0</v>
      </c>
      <c r="H159" s="2">
        <v>0</v>
      </c>
      <c r="I159" s="2">
        <v>0</v>
      </c>
    </row>
    <row r="160" spans="1:9" x14ac:dyDescent="0.2">
      <c r="A160">
        <v>156</v>
      </c>
      <c r="B160" t="s">
        <v>196</v>
      </c>
      <c r="C160" t="s">
        <v>197</v>
      </c>
      <c r="F160" s="2">
        <v>13</v>
      </c>
      <c r="G160" s="2">
        <v>1</v>
      </c>
      <c r="H160" s="2">
        <v>4</v>
      </c>
      <c r="I160" s="2">
        <v>0</v>
      </c>
    </row>
    <row r="161" spans="1:9" x14ac:dyDescent="0.2">
      <c r="A161">
        <v>157</v>
      </c>
      <c r="B161" t="s">
        <v>196</v>
      </c>
      <c r="C161" t="s">
        <v>197</v>
      </c>
      <c r="D161" t="s">
        <v>200</v>
      </c>
      <c r="F161" s="2">
        <v>0</v>
      </c>
      <c r="G161" s="2">
        <v>0</v>
      </c>
      <c r="H161" s="2">
        <v>0</v>
      </c>
      <c r="I161" s="2">
        <v>1</v>
      </c>
    </row>
    <row r="162" spans="1:9" x14ac:dyDescent="0.2">
      <c r="A162">
        <v>158</v>
      </c>
      <c r="B162" t="s">
        <v>196</v>
      </c>
      <c r="C162" t="s">
        <v>197</v>
      </c>
      <c r="D162" t="s">
        <v>198</v>
      </c>
      <c r="E162" s="2" t="s">
        <v>77</v>
      </c>
      <c r="F162" s="2">
        <v>0</v>
      </c>
      <c r="G162" s="2">
        <v>0</v>
      </c>
      <c r="H162" s="2">
        <v>2</v>
      </c>
      <c r="I162" s="2">
        <v>0</v>
      </c>
    </row>
    <row r="163" spans="1:9" x14ac:dyDescent="0.2">
      <c r="A163">
        <v>159</v>
      </c>
      <c r="B163" t="s">
        <v>196</v>
      </c>
      <c r="C163" t="s">
        <v>197</v>
      </c>
      <c r="D163" t="s">
        <v>51</v>
      </c>
      <c r="F163" s="2">
        <v>0</v>
      </c>
      <c r="G163" s="2">
        <v>0</v>
      </c>
      <c r="H163" s="2">
        <v>0</v>
      </c>
      <c r="I163" s="2">
        <v>7</v>
      </c>
    </row>
    <row r="164" spans="1:9" x14ac:dyDescent="0.2">
      <c r="A164">
        <v>160</v>
      </c>
      <c r="B164" t="s">
        <v>105</v>
      </c>
      <c r="C164" t="s">
        <v>106</v>
      </c>
      <c r="F164" s="2">
        <v>0</v>
      </c>
      <c r="G164" s="2">
        <v>0</v>
      </c>
      <c r="H164" s="2">
        <v>0</v>
      </c>
      <c r="I164" s="2">
        <v>9</v>
      </c>
    </row>
    <row r="165" spans="1:9" x14ac:dyDescent="0.2">
      <c r="A165">
        <v>161</v>
      </c>
      <c r="B165" t="s">
        <v>105</v>
      </c>
      <c r="C165" t="s">
        <v>106</v>
      </c>
      <c r="D165" t="s">
        <v>110</v>
      </c>
      <c r="F165" s="2">
        <v>0</v>
      </c>
      <c r="G165" s="2">
        <v>0</v>
      </c>
      <c r="H165" s="2">
        <v>0</v>
      </c>
      <c r="I165" s="2">
        <v>0</v>
      </c>
    </row>
    <row r="166" spans="1:9" x14ac:dyDescent="0.2">
      <c r="A166">
        <v>162</v>
      </c>
      <c r="B166" t="s">
        <v>190</v>
      </c>
      <c r="C166" t="s">
        <v>194</v>
      </c>
      <c r="F166" s="2">
        <v>14</v>
      </c>
      <c r="G166" s="2">
        <v>1</v>
      </c>
      <c r="H166" s="2">
        <v>15</v>
      </c>
      <c r="I166" s="2">
        <v>0</v>
      </c>
    </row>
    <row r="167" spans="1:9" x14ac:dyDescent="0.2">
      <c r="A167">
        <v>163</v>
      </c>
      <c r="B167" t="s">
        <v>190</v>
      </c>
      <c r="C167" t="s">
        <v>194</v>
      </c>
      <c r="D167" t="s">
        <v>50</v>
      </c>
      <c r="F167" s="2">
        <v>1</v>
      </c>
      <c r="G167" s="2">
        <v>0</v>
      </c>
      <c r="H167" s="2">
        <v>0</v>
      </c>
      <c r="I167" s="2">
        <v>0</v>
      </c>
    </row>
    <row r="168" spans="1:9" x14ac:dyDescent="0.2">
      <c r="A168">
        <v>164</v>
      </c>
      <c r="B168" t="s">
        <v>181</v>
      </c>
      <c r="C168" t="s">
        <v>182</v>
      </c>
      <c r="F168" s="2">
        <v>23</v>
      </c>
      <c r="G168" s="2">
        <v>1</v>
      </c>
      <c r="H168" s="2">
        <v>29</v>
      </c>
      <c r="I168" s="2">
        <v>0</v>
      </c>
    </row>
    <row r="169" spans="1:9" x14ac:dyDescent="0.2">
      <c r="A169">
        <v>165</v>
      </c>
      <c r="B169" t="s">
        <v>181</v>
      </c>
      <c r="C169" t="s">
        <v>182</v>
      </c>
      <c r="D169" t="s">
        <v>81</v>
      </c>
      <c r="F169" s="2">
        <v>19</v>
      </c>
      <c r="G169" s="2">
        <v>0</v>
      </c>
      <c r="H169" s="2">
        <v>5</v>
      </c>
      <c r="I169" s="2">
        <v>0</v>
      </c>
    </row>
    <row r="170" spans="1:9" x14ac:dyDescent="0.2">
      <c r="A170">
        <v>166</v>
      </c>
      <c r="B170" t="s">
        <v>181</v>
      </c>
      <c r="C170" t="s">
        <v>182</v>
      </c>
      <c r="D170" t="s">
        <v>51</v>
      </c>
      <c r="F170" s="2">
        <v>0</v>
      </c>
      <c r="G170" s="2">
        <v>0</v>
      </c>
      <c r="H170" s="2">
        <v>0</v>
      </c>
      <c r="I170" s="2">
        <v>7</v>
      </c>
    </row>
    <row r="171" spans="1:9" x14ac:dyDescent="0.2">
      <c r="A171">
        <v>167</v>
      </c>
      <c r="B171" t="s">
        <v>202</v>
      </c>
      <c r="C171" t="s">
        <v>203</v>
      </c>
      <c r="F171" s="2">
        <v>12</v>
      </c>
      <c r="G171" s="2">
        <v>0</v>
      </c>
      <c r="H171" s="2">
        <v>5</v>
      </c>
      <c r="I171" s="2">
        <v>0</v>
      </c>
    </row>
    <row r="172" spans="1:9" x14ac:dyDescent="0.2">
      <c r="A172">
        <v>168</v>
      </c>
      <c r="B172" t="s">
        <v>202</v>
      </c>
      <c r="C172" t="s">
        <v>203</v>
      </c>
      <c r="D172" t="s">
        <v>51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2">
      <c r="A173">
        <v>169</v>
      </c>
      <c r="B173" t="s">
        <v>202</v>
      </c>
      <c r="C173" t="s">
        <v>203</v>
      </c>
      <c r="D173" t="s">
        <v>50</v>
      </c>
      <c r="F173" s="2">
        <v>2</v>
      </c>
      <c r="G173" s="2">
        <v>0</v>
      </c>
      <c r="H173" s="2">
        <v>0</v>
      </c>
      <c r="I173" s="2">
        <v>0</v>
      </c>
    </row>
    <row r="174" spans="1:9" x14ac:dyDescent="0.2">
      <c r="A174">
        <v>170</v>
      </c>
      <c r="B174" t="s">
        <v>215</v>
      </c>
      <c r="C174" t="s">
        <v>216</v>
      </c>
      <c r="F174" s="2">
        <v>3</v>
      </c>
      <c r="G174" s="2">
        <v>0</v>
      </c>
      <c r="H174" s="2">
        <v>1</v>
      </c>
      <c r="I174" s="2">
        <v>0</v>
      </c>
    </row>
    <row r="175" spans="1:9" x14ac:dyDescent="0.2">
      <c r="A175">
        <v>171</v>
      </c>
      <c r="B175" t="s">
        <v>122</v>
      </c>
      <c r="C175" t="s">
        <v>126</v>
      </c>
      <c r="F175" s="2">
        <v>0</v>
      </c>
      <c r="G175" s="2">
        <v>0</v>
      </c>
      <c r="H175" s="2">
        <v>0</v>
      </c>
      <c r="I175" s="2">
        <v>5</v>
      </c>
    </row>
    <row r="176" spans="1:9" x14ac:dyDescent="0.2">
      <c r="A176">
        <v>172</v>
      </c>
      <c r="B176" t="s">
        <v>190</v>
      </c>
      <c r="C176" t="s">
        <v>192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2">
      <c r="A177">
        <v>173</v>
      </c>
      <c r="B177" t="s">
        <v>205</v>
      </c>
      <c r="C177" t="s">
        <v>206</v>
      </c>
      <c r="F177" s="2">
        <v>12</v>
      </c>
      <c r="G177" s="2">
        <v>1</v>
      </c>
      <c r="H177" s="2">
        <v>4</v>
      </c>
      <c r="I177" s="2">
        <v>0</v>
      </c>
    </row>
    <row r="178" spans="1:9" x14ac:dyDescent="0.2">
      <c r="A178">
        <v>174</v>
      </c>
      <c r="B178" t="s">
        <v>205</v>
      </c>
      <c r="C178" t="s">
        <v>206</v>
      </c>
      <c r="D178" t="s">
        <v>207</v>
      </c>
      <c r="E178" s="2" t="s">
        <v>77</v>
      </c>
      <c r="F178" s="2">
        <v>0</v>
      </c>
      <c r="G178" s="2">
        <v>0</v>
      </c>
      <c r="H178" s="2">
        <v>1</v>
      </c>
      <c r="I178" s="2">
        <v>0</v>
      </c>
    </row>
    <row r="179" spans="1:9" x14ac:dyDescent="0.2">
      <c r="A179">
        <v>175</v>
      </c>
      <c r="B179" t="s">
        <v>190</v>
      </c>
      <c r="C179" t="s">
        <v>191</v>
      </c>
      <c r="F179" s="2">
        <v>1</v>
      </c>
      <c r="G179" s="2">
        <v>0</v>
      </c>
      <c r="H179" s="2">
        <v>0</v>
      </c>
      <c r="I179" s="2">
        <v>0</v>
      </c>
    </row>
    <row r="180" spans="1:9" x14ac:dyDescent="0.2">
      <c r="A180">
        <v>176</v>
      </c>
      <c r="B180" t="s">
        <v>190</v>
      </c>
      <c r="C180" t="s">
        <v>191</v>
      </c>
      <c r="D180" t="s">
        <v>51</v>
      </c>
      <c r="F180" s="2">
        <v>0</v>
      </c>
      <c r="G180" s="2">
        <v>0</v>
      </c>
      <c r="H180" s="2">
        <v>0</v>
      </c>
      <c r="I180" s="2">
        <v>1</v>
      </c>
    </row>
    <row r="181" spans="1:9" x14ac:dyDescent="0.2">
      <c r="A181">
        <v>177</v>
      </c>
      <c r="B181" t="s">
        <v>245</v>
      </c>
      <c r="C181" t="s">
        <v>248</v>
      </c>
      <c r="F181" s="2">
        <v>0</v>
      </c>
      <c r="G181" s="2">
        <v>0</v>
      </c>
      <c r="H181" s="2">
        <v>0</v>
      </c>
      <c r="I181" s="2">
        <v>2</v>
      </c>
    </row>
    <row r="182" spans="1:9" x14ac:dyDescent="0.2">
      <c r="A182">
        <v>178</v>
      </c>
      <c r="B182" t="s">
        <v>95</v>
      </c>
      <c r="C182" t="s">
        <v>97</v>
      </c>
      <c r="F182" s="2">
        <v>1</v>
      </c>
      <c r="G182" s="2">
        <v>0</v>
      </c>
      <c r="H182" s="2">
        <v>0</v>
      </c>
      <c r="I182" s="2">
        <v>0</v>
      </c>
    </row>
    <row r="183" spans="1:9" x14ac:dyDescent="0.2">
      <c r="A183">
        <v>179</v>
      </c>
      <c r="B183" t="s">
        <v>99</v>
      </c>
      <c r="C183" t="s">
        <v>100</v>
      </c>
      <c r="D183" t="s">
        <v>51</v>
      </c>
      <c r="E183" s="2" t="s">
        <v>77</v>
      </c>
      <c r="F183" s="2">
        <v>0</v>
      </c>
      <c r="G183" s="2">
        <v>0</v>
      </c>
      <c r="H183" s="2">
        <v>0</v>
      </c>
      <c r="I183" s="2">
        <v>1</v>
      </c>
    </row>
    <row r="184" spans="1:9" x14ac:dyDescent="0.2">
      <c r="A184">
        <v>180</v>
      </c>
      <c r="B184" t="s">
        <v>122</v>
      </c>
      <c r="C184" t="s">
        <v>125</v>
      </c>
      <c r="F184" s="2">
        <v>6</v>
      </c>
      <c r="G184" s="2">
        <v>0</v>
      </c>
      <c r="H184" s="2">
        <v>1</v>
      </c>
      <c r="I184" s="2">
        <v>0</v>
      </c>
    </row>
    <row r="185" spans="1:9" x14ac:dyDescent="0.2">
      <c r="A185">
        <v>181</v>
      </c>
      <c r="B185" t="s">
        <v>213</v>
      </c>
      <c r="C185" t="s">
        <v>214</v>
      </c>
      <c r="F185" s="2">
        <v>2</v>
      </c>
      <c r="G185" s="2">
        <v>0</v>
      </c>
      <c r="H185" s="2">
        <v>2</v>
      </c>
      <c r="I185" s="2">
        <v>0</v>
      </c>
    </row>
    <row r="186" spans="1:9" x14ac:dyDescent="0.2">
      <c r="A186">
        <v>182</v>
      </c>
      <c r="B186" t="s">
        <v>147</v>
      </c>
      <c r="C186" t="s">
        <v>150</v>
      </c>
      <c r="F186" s="2">
        <v>0</v>
      </c>
      <c r="G186" s="2">
        <v>0</v>
      </c>
      <c r="H186" s="2">
        <v>0</v>
      </c>
      <c r="I186" s="2">
        <v>17</v>
      </c>
    </row>
    <row r="187" spans="1:9" x14ac:dyDescent="0.2">
      <c r="A187">
        <v>183</v>
      </c>
      <c r="B187" t="s">
        <v>53</v>
      </c>
      <c r="C187" t="s">
        <v>58</v>
      </c>
      <c r="F187" s="2">
        <v>8</v>
      </c>
      <c r="G187" s="2">
        <v>1</v>
      </c>
      <c r="H187" s="2">
        <v>9</v>
      </c>
      <c r="I187" s="2">
        <v>0</v>
      </c>
    </row>
    <row r="188" spans="1:9" x14ac:dyDescent="0.2">
      <c r="A188">
        <v>184</v>
      </c>
      <c r="B188" t="s">
        <v>53</v>
      </c>
      <c r="C188" t="s">
        <v>58</v>
      </c>
      <c r="D188" t="s">
        <v>51</v>
      </c>
      <c r="F188" s="2">
        <v>0</v>
      </c>
      <c r="G188" s="2">
        <v>0</v>
      </c>
      <c r="H188" s="2">
        <v>0</v>
      </c>
      <c r="I188" s="2">
        <v>7</v>
      </c>
    </row>
    <row r="189" spans="1:9" x14ac:dyDescent="0.2">
      <c r="A189">
        <v>185</v>
      </c>
      <c r="B189" t="s">
        <v>263</v>
      </c>
      <c r="C189" t="s">
        <v>276</v>
      </c>
      <c r="F189" s="2">
        <v>6</v>
      </c>
      <c r="G189" s="2">
        <v>0</v>
      </c>
      <c r="H189" s="2">
        <v>0</v>
      </c>
      <c r="I189" s="2">
        <v>1</v>
      </c>
    </row>
    <row r="190" spans="1:9" x14ac:dyDescent="0.2">
      <c r="A190">
        <v>186</v>
      </c>
      <c r="B190" t="s">
        <v>263</v>
      </c>
      <c r="C190" t="s">
        <v>278</v>
      </c>
      <c r="F190" s="2">
        <v>3</v>
      </c>
      <c r="G190" s="2">
        <v>0</v>
      </c>
      <c r="H190" s="2">
        <v>0</v>
      </c>
      <c r="I190" s="2">
        <v>0</v>
      </c>
    </row>
    <row r="191" spans="1:9" x14ac:dyDescent="0.2">
      <c r="A191">
        <v>187</v>
      </c>
      <c r="B191" t="s">
        <v>263</v>
      </c>
      <c r="C191" t="s">
        <v>278</v>
      </c>
      <c r="D191" t="s">
        <v>50</v>
      </c>
      <c r="F191" s="2">
        <v>1</v>
      </c>
      <c r="G191" s="2">
        <v>0</v>
      </c>
      <c r="H191" s="2">
        <v>0</v>
      </c>
      <c r="I191" s="2">
        <v>1</v>
      </c>
    </row>
    <row r="192" spans="1:9" x14ac:dyDescent="0.2">
      <c r="A192">
        <v>188</v>
      </c>
      <c r="B192" t="s">
        <v>140</v>
      </c>
      <c r="C192" t="s">
        <v>146</v>
      </c>
      <c r="F192" s="2">
        <v>2</v>
      </c>
      <c r="G192" s="2">
        <v>0</v>
      </c>
      <c r="H192" s="2">
        <v>0</v>
      </c>
      <c r="I192" s="2">
        <v>0</v>
      </c>
    </row>
    <row r="193" spans="1:9" x14ac:dyDescent="0.2">
      <c r="A193">
        <v>189</v>
      </c>
      <c r="B193" t="s">
        <v>140</v>
      </c>
      <c r="C193" t="s">
        <v>141</v>
      </c>
      <c r="E193" s="2" t="s">
        <v>77</v>
      </c>
      <c r="F193" s="2">
        <v>0</v>
      </c>
      <c r="G193" s="2">
        <v>0</v>
      </c>
      <c r="H193" s="2">
        <v>1</v>
      </c>
      <c r="I193" s="2">
        <v>0</v>
      </c>
    </row>
    <row r="194" spans="1:9" x14ac:dyDescent="0.2">
      <c r="A194">
        <v>190</v>
      </c>
      <c r="B194" t="s">
        <v>89</v>
      </c>
      <c r="C194" t="s">
        <v>91</v>
      </c>
      <c r="F194" s="2">
        <v>2</v>
      </c>
      <c r="G194" s="2">
        <v>0</v>
      </c>
      <c r="H194" s="2">
        <v>2</v>
      </c>
      <c r="I194" s="2">
        <v>0</v>
      </c>
    </row>
    <row r="195" spans="1:9" x14ac:dyDescent="0.2">
      <c r="A195">
        <v>191</v>
      </c>
      <c r="B195" t="s">
        <v>130</v>
      </c>
      <c r="C195" t="s">
        <v>134</v>
      </c>
      <c r="D195" t="s">
        <v>135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2">
      <c r="A196">
        <v>192</v>
      </c>
      <c r="B196" t="s">
        <v>130</v>
      </c>
      <c r="C196" t="s">
        <v>134</v>
      </c>
      <c r="D196" t="s">
        <v>136</v>
      </c>
      <c r="F196" s="2">
        <v>0</v>
      </c>
      <c r="G196" s="2">
        <v>0</v>
      </c>
      <c r="H196" s="2">
        <v>1</v>
      </c>
      <c r="I196" s="2">
        <v>0</v>
      </c>
    </row>
    <row r="197" spans="1:9" x14ac:dyDescent="0.2">
      <c r="A197">
        <v>193</v>
      </c>
      <c r="B197" t="s">
        <v>130</v>
      </c>
      <c r="C197" t="s">
        <v>134</v>
      </c>
      <c r="D197" t="s">
        <v>51</v>
      </c>
      <c r="F197" s="2">
        <v>0</v>
      </c>
      <c r="G197" s="2">
        <v>0</v>
      </c>
      <c r="H197" s="2">
        <v>0</v>
      </c>
      <c r="I197" s="2">
        <v>3</v>
      </c>
    </row>
    <row r="198" spans="1:9" x14ac:dyDescent="0.2">
      <c r="A198">
        <v>194</v>
      </c>
      <c r="B198" t="s">
        <v>239</v>
      </c>
      <c r="C198" t="s">
        <v>242</v>
      </c>
      <c r="D198" t="s">
        <v>51</v>
      </c>
      <c r="F198" s="2">
        <v>0</v>
      </c>
      <c r="G198" s="2">
        <v>0</v>
      </c>
      <c r="H198" s="2">
        <v>0</v>
      </c>
      <c r="I198" s="2">
        <v>44</v>
      </c>
    </row>
    <row r="199" spans="1:9" x14ac:dyDescent="0.2">
      <c r="A199">
        <v>195</v>
      </c>
      <c r="B199" t="s">
        <v>257</v>
      </c>
      <c r="C199" t="s">
        <v>258</v>
      </c>
      <c r="F199" s="2">
        <v>16</v>
      </c>
      <c r="G199" s="2">
        <v>1</v>
      </c>
      <c r="H199" s="2">
        <v>15</v>
      </c>
      <c r="I199" s="2">
        <v>0</v>
      </c>
    </row>
    <row r="200" spans="1:9" x14ac:dyDescent="0.2">
      <c r="A200">
        <v>196</v>
      </c>
      <c r="B200" t="s">
        <v>257</v>
      </c>
      <c r="C200" t="s">
        <v>258</v>
      </c>
      <c r="D200" t="s">
        <v>81</v>
      </c>
      <c r="F200" s="2">
        <v>1</v>
      </c>
      <c r="G200" s="2">
        <v>0</v>
      </c>
      <c r="H200" s="2">
        <v>1</v>
      </c>
      <c r="I200" s="2">
        <v>0</v>
      </c>
    </row>
    <row r="201" spans="1:9" x14ac:dyDescent="0.2">
      <c r="A201">
        <v>197</v>
      </c>
      <c r="B201" t="s">
        <v>263</v>
      </c>
      <c r="C201" t="s">
        <v>271</v>
      </c>
      <c r="F201" s="2">
        <v>8</v>
      </c>
      <c r="G201" s="2">
        <v>0</v>
      </c>
      <c r="H201" s="2">
        <v>0</v>
      </c>
      <c r="I201" s="2">
        <v>0</v>
      </c>
    </row>
    <row r="202" spans="1:9" x14ac:dyDescent="0.2">
      <c r="A202">
        <v>198</v>
      </c>
      <c r="B202" t="s">
        <v>220</v>
      </c>
      <c r="C202" t="s">
        <v>222</v>
      </c>
      <c r="F202" s="2">
        <v>0</v>
      </c>
      <c r="G202" s="2">
        <v>0</v>
      </c>
      <c r="H202" s="2">
        <v>0</v>
      </c>
      <c r="I202" s="2">
        <v>19</v>
      </c>
    </row>
    <row r="203" spans="1:9" x14ac:dyDescent="0.2">
      <c r="A203">
        <v>199</v>
      </c>
      <c r="B203" t="s">
        <v>99</v>
      </c>
      <c r="C203" t="s">
        <v>101</v>
      </c>
      <c r="F203" s="2">
        <v>0</v>
      </c>
      <c r="G203" s="2">
        <v>0</v>
      </c>
      <c r="H203" s="2">
        <v>0</v>
      </c>
      <c r="I203" s="2">
        <v>2</v>
      </c>
    </row>
    <row r="204" spans="1:9" x14ac:dyDescent="0.2">
      <c r="A204">
        <v>200</v>
      </c>
      <c r="B204" t="s">
        <v>217</v>
      </c>
      <c r="C204" t="s">
        <v>218</v>
      </c>
      <c r="F204" s="2">
        <v>19</v>
      </c>
      <c r="G204" s="2">
        <v>4</v>
      </c>
      <c r="H204" s="2">
        <v>10</v>
      </c>
      <c r="I204" s="2">
        <v>0</v>
      </c>
    </row>
    <row r="205" spans="1:9" x14ac:dyDescent="0.2">
      <c r="A205">
        <v>201</v>
      </c>
      <c r="B205" t="s">
        <v>217</v>
      </c>
      <c r="C205" t="s">
        <v>218</v>
      </c>
      <c r="D205" t="s">
        <v>51</v>
      </c>
      <c r="F205" s="2">
        <v>0</v>
      </c>
      <c r="G205" s="2">
        <v>0</v>
      </c>
      <c r="H205" s="2">
        <v>0</v>
      </c>
      <c r="I205" s="2">
        <v>8</v>
      </c>
    </row>
    <row r="206" spans="1:9" x14ac:dyDescent="0.2">
      <c r="A206">
        <v>202</v>
      </c>
      <c r="B206" t="s">
        <v>217</v>
      </c>
      <c r="C206" t="s">
        <v>218</v>
      </c>
      <c r="D206" t="s">
        <v>50</v>
      </c>
      <c r="F206" s="2">
        <v>1</v>
      </c>
      <c r="G206" s="2">
        <v>0</v>
      </c>
      <c r="H206" s="2">
        <v>0</v>
      </c>
      <c r="I206" s="2">
        <v>8</v>
      </c>
    </row>
    <row r="207" spans="1:9" x14ac:dyDescent="0.2">
      <c r="A207">
        <v>203</v>
      </c>
      <c r="B207" t="s">
        <v>122</v>
      </c>
      <c r="C207" t="s">
        <v>124</v>
      </c>
      <c r="D207" t="s">
        <v>85</v>
      </c>
      <c r="F207" s="2">
        <v>3</v>
      </c>
      <c r="G207" s="2">
        <v>0</v>
      </c>
      <c r="H207" s="2">
        <v>0</v>
      </c>
      <c r="I207" s="2">
        <v>0</v>
      </c>
    </row>
    <row r="208" spans="1:9" x14ac:dyDescent="0.2">
      <c r="A208">
        <v>204</v>
      </c>
      <c r="B208" t="s">
        <v>122</v>
      </c>
      <c r="C208" t="s">
        <v>124</v>
      </c>
      <c r="D208" t="s">
        <v>50</v>
      </c>
      <c r="F208" s="2">
        <v>0</v>
      </c>
      <c r="G208" s="2">
        <v>0</v>
      </c>
      <c r="H208" s="2">
        <v>1</v>
      </c>
      <c r="I208" s="2">
        <v>0</v>
      </c>
    </row>
    <row r="209" spans="1:9" x14ac:dyDescent="0.2">
      <c r="A209">
        <v>205</v>
      </c>
      <c r="B209" t="s">
        <v>122</v>
      </c>
      <c r="C209" t="s">
        <v>124</v>
      </c>
      <c r="D209" t="s">
        <v>69</v>
      </c>
      <c r="F209" s="2">
        <v>0</v>
      </c>
      <c r="G209" s="2">
        <v>0</v>
      </c>
      <c r="H209" s="2">
        <v>0</v>
      </c>
      <c r="I209" s="2">
        <v>1</v>
      </c>
    </row>
    <row r="210" spans="1:9" x14ac:dyDescent="0.2">
      <c r="A210">
        <v>206</v>
      </c>
      <c r="B210" t="s">
        <v>239</v>
      </c>
      <c r="C210" t="s">
        <v>241</v>
      </c>
      <c r="F210" s="2">
        <v>20</v>
      </c>
      <c r="G210" s="2">
        <v>3</v>
      </c>
      <c r="H210" s="2">
        <v>14</v>
      </c>
      <c r="I210" s="2">
        <v>0</v>
      </c>
    </row>
    <row r="211" spans="1:9" x14ac:dyDescent="0.2">
      <c r="A211">
        <v>207</v>
      </c>
      <c r="B211" t="s">
        <v>202</v>
      </c>
      <c r="C211" t="s">
        <v>204</v>
      </c>
      <c r="F211" s="2">
        <v>0</v>
      </c>
      <c r="G211" s="2">
        <v>0</v>
      </c>
      <c r="H211" s="2">
        <v>0</v>
      </c>
      <c r="I211" s="2">
        <v>17</v>
      </c>
    </row>
    <row r="212" spans="1:9" x14ac:dyDescent="0.2">
      <c r="A212">
        <v>208</v>
      </c>
      <c r="B212" t="s">
        <v>155</v>
      </c>
      <c r="C212" t="s">
        <v>160</v>
      </c>
      <c r="F212" s="2">
        <v>0</v>
      </c>
      <c r="G212" s="2">
        <v>0</v>
      </c>
      <c r="H212" s="2">
        <v>0</v>
      </c>
      <c r="I212" s="2">
        <v>2</v>
      </c>
    </row>
    <row r="213" spans="1:9" x14ac:dyDescent="0.2">
      <c r="A213">
        <v>209</v>
      </c>
      <c r="B213" t="s">
        <v>227</v>
      </c>
      <c r="C213" t="s">
        <v>230</v>
      </c>
      <c r="F213" s="2">
        <v>40</v>
      </c>
      <c r="G213" s="2">
        <v>0</v>
      </c>
      <c r="H213" s="2">
        <v>14</v>
      </c>
      <c r="I213" s="2">
        <v>0</v>
      </c>
    </row>
    <row r="214" spans="1:9" x14ac:dyDescent="0.2">
      <c r="A214">
        <v>210</v>
      </c>
      <c r="B214" t="s">
        <v>227</v>
      </c>
      <c r="C214" t="s">
        <v>230</v>
      </c>
      <c r="D214" t="s">
        <v>51</v>
      </c>
      <c r="F214" s="2">
        <v>0</v>
      </c>
      <c r="G214" s="2">
        <v>0</v>
      </c>
      <c r="H214" s="2">
        <v>0</v>
      </c>
      <c r="I214" s="2">
        <v>9</v>
      </c>
    </row>
    <row r="215" spans="1:9" x14ac:dyDescent="0.2">
      <c r="A215">
        <v>211</v>
      </c>
      <c r="B215" t="s">
        <v>155</v>
      </c>
      <c r="C215" t="s">
        <v>156</v>
      </c>
      <c r="E215" s="2" t="s">
        <v>77</v>
      </c>
      <c r="F215" s="2">
        <v>0</v>
      </c>
      <c r="G215" s="2">
        <v>0</v>
      </c>
      <c r="H215" s="2">
        <v>2</v>
      </c>
      <c r="I215" s="2">
        <v>0</v>
      </c>
    </row>
    <row r="216" spans="1:9" x14ac:dyDescent="0.2">
      <c r="A216">
        <v>212</v>
      </c>
      <c r="B216" t="s">
        <v>181</v>
      </c>
      <c r="C216" t="s">
        <v>186</v>
      </c>
      <c r="D216" t="s">
        <v>7</v>
      </c>
      <c r="F216" s="2">
        <v>0</v>
      </c>
      <c r="G216" s="2">
        <v>0</v>
      </c>
      <c r="H216" s="2">
        <v>0</v>
      </c>
      <c r="I216" s="2">
        <v>10</v>
      </c>
    </row>
    <row r="217" spans="1:9" x14ac:dyDescent="0.2">
      <c r="A217">
        <v>213</v>
      </c>
      <c r="B217" t="s">
        <v>220</v>
      </c>
      <c r="C217" t="s">
        <v>221</v>
      </c>
      <c r="F217" s="2">
        <v>0</v>
      </c>
      <c r="G217" s="2">
        <v>0</v>
      </c>
      <c r="H217" s="2">
        <v>0</v>
      </c>
      <c r="I217" s="2">
        <v>10</v>
      </c>
    </row>
    <row r="218" spans="1:9" x14ac:dyDescent="0.2">
      <c r="A218">
        <v>214</v>
      </c>
      <c r="B218" t="s">
        <v>220</v>
      </c>
      <c r="C218" t="s">
        <v>221</v>
      </c>
      <c r="D218" t="s">
        <v>50</v>
      </c>
      <c r="E218" s="2" t="s">
        <v>77</v>
      </c>
      <c r="F218" s="2">
        <v>0</v>
      </c>
      <c r="G218" s="2">
        <v>0</v>
      </c>
      <c r="H218" s="2">
        <v>0</v>
      </c>
      <c r="I218" s="2">
        <v>2</v>
      </c>
    </row>
    <row r="219" spans="1:9" x14ac:dyDescent="0.2">
      <c r="A219">
        <v>215</v>
      </c>
      <c r="B219" t="s">
        <v>205</v>
      </c>
      <c r="C219" t="s">
        <v>208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2">
      <c r="A220">
        <v>216</v>
      </c>
      <c r="B220" t="s">
        <v>181</v>
      </c>
      <c r="C220" t="s">
        <v>188</v>
      </c>
      <c r="F220" s="2">
        <v>0</v>
      </c>
      <c r="G220" s="2">
        <v>0</v>
      </c>
      <c r="H220" s="2">
        <v>1</v>
      </c>
      <c r="I220" s="2">
        <v>0</v>
      </c>
    </row>
    <row r="221" spans="1:9" x14ac:dyDescent="0.2">
      <c r="A221">
        <v>217</v>
      </c>
      <c r="B221" t="s">
        <v>263</v>
      </c>
      <c r="C221" t="s">
        <v>279</v>
      </c>
      <c r="F221" s="2">
        <v>0</v>
      </c>
      <c r="G221" s="2">
        <v>0</v>
      </c>
      <c r="H221" s="2">
        <v>0</v>
      </c>
      <c r="I221" s="2">
        <v>2</v>
      </c>
    </row>
    <row r="222" spans="1:9" x14ac:dyDescent="0.2">
      <c r="A222">
        <v>218</v>
      </c>
      <c r="B222" t="s">
        <v>95</v>
      </c>
      <c r="C222" t="s">
        <v>96</v>
      </c>
      <c r="E222" s="2" t="s">
        <v>77</v>
      </c>
      <c r="F222" s="2">
        <v>0</v>
      </c>
      <c r="G222" s="2">
        <v>0</v>
      </c>
      <c r="H222" s="2">
        <v>0</v>
      </c>
      <c r="I222" s="2">
        <v>5</v>
      </c>
    </row>
    <row r="223" spans="1:9" x14ac:dyDescent="0.2">
      <c r="A223">
        <v>219</v>
      </c>
      <c r="B223" t="s">
        <v>176</v>
      </c>
      <c r="C223" t="s">
        <v>178</v>
      </c>
      <c r="F223" s="2">
        <v>0</v>
      </c>
      <c r="G223" s="2">
        <v>0</v>
      </c>
      <c r="H223" s="2">
        <v>0</v>
      </c>
      <c r="I223" s="2">
        <v>7</v>
      </c>
    </row>
    <row r="224" spans="1:9" x14ac:dyDescent="0.2">
      <c r="A224">
        <v>220</v>
      </c>
      <c r="B224" t="s">
        <v>263</v>
      </c>
      <c r="C224" t="s">
        <v>277</v>
      </c>
      <c r="F224" s="2">
        <v>0</v>
      </c>
      <c r="G224" s="2">
        <v>0</v>
      </c>
      <c r="H224" s="2">
        <v>0</v>
      </c>
      <c r="I224" s="2">
        <v>20</v>
      </c>
    </row>
    <row r="225" spans="1:9" x14ac:dyDescent="0.2">
      <c r="A225">
        <v>221</v>
      </c>
      <c r="B225" t="s">
        <v>181</v>
      </c>
      <c r="C225" t="s">
        <v>189</v>
      </c>
      <c r="F225" s="2">
        <v>0</v>
      </c>
      <c r="G225" s="2">
        <v>0</v>
      </c>
      <c r="H225" s="2">
        <v>0</v>
      </c>
      <c r="I225" s="2">
        <v>2</v>
      </c>
    </row>
    <row r="226" spans="1:9" x14ac:dyDescent="0.2">
      <c r="A226">
        <v>222</v>
      </c>
      <c r="B226" t="s">
        <v>249</v>
      </c>
      <c r="C226" t="s">
        <v>252</v>
      </c>
      <c r="F226" s="2">
        <v>21</v>
      </c>
      <c r="G226" s="2">
        <v>1</v>
      </c>
      <c r="H226" s="2">
        <v>28</v>
      </c>
      <c r="I226" s="2">
        <v>0</v>
      </c>
    </row>
    <row r="227" spans="1:9" x14ac:dyDescent="0.2">
      <c r="A227">
        <v>223</v>
      </c>
      <c r="B227" t="s">
        <v>249</v>
      </c>
      <c r="C227" t="s">
        <v>252</v>
      </c>
      <c r="D227" t="s">
        <v>51</v>
      </c>
      <c r="F227" s="2">
        <v>0</v>
      </c>
      <c r="G227" s="2">
        <v>0</v>
      </c>
      <c r="H227" s="2">
        <v>0</v>
      </c>
      <c r="I227" s="2">
        <v>12</v>
      </c>
    </row>
    <row r="228" spans="1:9" x14ac:dyDescent="0.2">
      <c r="A228">
        <v>224</v>
      </c>
      <c r="B228" t="s">
        <v>117</v>
      </c>
      <c r="C228" t="s">
        <v>120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2">
      <c r="A229">
        <v>225</v>
      </c>
      <c r="B229" t="s">
        <v>122</v>
      </c>
      <c r="C229" t="s">
        <v>123</v>
      </c>
      <c r="F229" s="2">
        <v>12</v>
      </c>
      <c r="G229" s="2">
        <v>0</v>
      </c>
      <c r="H229" s="2">
        <v>26</v>
      </c>
      <c r="I229" s="2">
        <v>0</v>
      </c>
    </row>
    <row r="230" spans="1:9" x14ac:dyDescent="0.2">
      <c r="A230">
        <v>226</v>
      </c>
      <c r="B230" t="s">
        <v>122</v>
      </c>
      <c r="C230" t="s">
        <v>123</v>
      </c>
      <c r="D230" t="s">
        <v>51</v>
      </c>
      <c r="F230" s="2">
        <v>0</v>
      </c>
      <c r="G230" s="2">
        <v>0</v>
      </c>
      <c r="H230" s="2">
        <v>0</v>
      </c>
      <c r="I230" s="2">
        <v>11</v>
      </c>
    </row>
    <row r="231" spans="1:9" x14ac:dyDescent="0.2">
      <c r="A231">
        <v>227</v>
      </c>
      <c r="B231" t="s">
        <v>122</v>
      </c>
      <c r="C231" t="s">
        <v>123</v>
      </c>
      <c r="D231" t="s">
        <v>50</v>
      </c>
      <c r="E231" s="2" t="s">
        <v>77</v>
      </c>
      <c r="F231" s="2">
        <v>1</v>
      </c>
      <c r="G231" s="2">
        <v>0</v>
      </c>
      <c r="H231" s="2">
        <v>0</v>
      </c>
      <c r="I231" s="2">
        <v>0</v>
      </c>
    </row>
    <row r="232" spans="1:9" x14ac:dyDescent="0.2">
      <c r="A232">
        <v>228</v>
      </c>
      <c r="B232" t="s">
        <v>53</v>
      </c>
      <c r="C232" t="s">
        <v>54</v>
      </c>
      <c r="D232" t="s">
        <v>57</v>
      </c>
      <c r="F232" s="2">
        <v>1</v>
      </c>
      <c r="G232" s="2">
        <v>0</v>
      </c>
      <c r="H232" s="2">
        <v>0</v>
      </c>
      <c r="I232" s="2">
        <v>0</v>
      </c>
    </row>
    <row r="233" spans="1:9" x14ac:dyDescent="0.2">
      <c r="A233">
        <v>229</v>
      </c>
      <c r="B233" t="s">
        <v>53</v>
      </c>
      <c r="C233" t="s">
        <v>54</v>
      </c>
      <c r="D233" t="s">
        <v>50</v>
      </c>
      <c r="F233" s="2">
        <v>0</v>
      </c>
      <c r="G233" s="2">
        <v>0</v>
      </c>
      <c r="H233" s="2">
        <v>1</v>
      </c>
      <c r="I233" s="2">
        <v>0</v>
      </c>
    </row>
    <row r="234" spans="1:9" x14ac:dyDescent="0.2">
      <c r="A234">
        <v>230</v>
      </c>
      <c r="B234" t="s">
        <v>66</v>
      </c>
      <c r="C234" t="s">
        <v>70</v>
      </c>
      <c r="F234" s="2">
        <v>1</v>
      </c>
      <c r="G234" s="2">
        <v>1</v>
      </c>
      <c r="H234" s="2">
        <v>0</v>
      </c>
      <c r="I234" s="2">
        <v>7</v>
      </c>
    </row>
    <row r="235" spans="1:9" x14ac:dyDescent="0.2">
      <c r="A235">
        <v>231</v>
      </c>
      <c r="B235" t="s">
        <v>205</v>
      </c>
      <c r="C235" t="s">
        <v>209</v>
      </c>
      <c r="F235" s="2">
        <v>0</v>
      </c>
      <c r="G235" s="2">
        <v>0</v>
      </c>
      <c r="H235" s="2">
        <v>0</v>
      </c>
      <c r="I235" s="2">
        <v>2</v>
      </c>
    </row>
    <row r="236" spans="1:9" x14ac:dyDescent="0.2">
      <c r="A236">
        <v>232</v>
      </c>
      <c r="B236" t="s">
        <v>227</v>
      </c>
      <c r="C236" t="s">
        <v>228</v>
      </c>
      <c r="F236" s="2">
        <v>0</v>
      </c>
      <c r="G236" s="2">
        <v>0</v>
      </c>
      <c r="H236" s="2">
        <v>0</v>
      </c>
      <c r="I236" s="2">
        <v>1</v>
      </c>
    </row>
    <row r="237" spans="1:9" x14ac:dyDescent="0.2">
      <c r="A237">
        <v>233</v>
      </c>
      <c r="B237" t="s">
        <v>231</v>
      </c>
      <c r="C237" t="s">
        <v>234</v>
      </c>
      <c r="F237" s="2">
        <v>0</v>
      </c>
      <c r="G237" s="2">
        <v>0</v>
      </c>
      <c r="H237" s="2">
        <v>0</v>
      </c>
      <c r="I237" s="2">
        <v>0</v>
      </c>
    </row>
    <row r="238" spans="1:9" x14ac:dyDescent="0.2">
      <c r="A238">
        <v>234</v>
      </c>
      <c r="B238" t="s">
        <v>261</v>
      </c>
      <c r="C238" t="s">
        <v>262</v>
      </c>
      <c r="F238" s="2">
        <v>18</v>
      </c>
      <c r="G238" s="2">
        <v>1</v>
      </c>
      <c r="H238" s="2">
        <v>8</v>
      </c>
      <c r="I238" s="2">
        <v>6</v>
      </c>
    </row>
    <row r="239" spans="1:9" x14ac:dyDescent="0.2">
      <c r="A239">
        <v>235</v>
      </c>
      <c r="B239" t="s">
        <v>261</v>
      </c>
      <c r="C239" t="s">
        <v>262</v>
      </c>
      <c r="D239" t="s">
        <v>51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2">
      <c r="A240">
        <v>236</v>
      </c>
      <c r="B240" t="s">
        <v>261</v>
      </c>
      <c r="C240" t="s">
        <v>262</v>
      </c>
      <c r="D240" t="s">
        <v>81</v>
      </c>
      <c r="F240" s="2">
        <v>5</v>
      </c>
      <c r="G240" s="2">
        <v>1</v>
      </c>
      <c r="H240" s="2">
        <v>4</v>
      </c>
      <c r="I240" s="2">
        <v>2</v>
      </c>
    </row>
    <row r="241" spans="1:9" x14ac:dyDescent="0.2">
      <c r="A241">
        <v>237</v>
      </c>
      <c r="B241" t="s">
        <v>89</v>
      </c>
      <c r="C241" t="s">
        <v>90</v>
      </c>
      <c r="F241" s="2">
        <v>0</v>
      </c>
      <c r="G241" s="2">
        <v>0</v>
      </c>
      <c r="H241" s="2">
        <v>0</v>
      </c>
      <c r="I241" s="2">
        <v>5</v>
      </c>
    </row>
    <row r="242" spans="1:9" x14ac:dyDescent="0.2">
      <c r="A242">
        <v>238</v>
      </c>
      <c r="B242" t="s">
        <v>181</v>
      </c>
      <c r="C242" t="s">
        <v>183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2">
      <c r="A243">
        <v>239</v>
      </c>
      <c r="B243" t="s">
        <v>181</v>
      </c>
      <c r="C243" t="s">
        <v>185</v>
      </c>
      <c r="F243" s="2">
        <v>4</v>
      </c>
      <c r="G243" s="2">
        <v>0</v>
      </c>
      <c r="H243" s="2">
        <v>4</v>
      </c>
      <c r="I243" s="2">
        <v>0</v>
      </c>
    </row>
    <row r="244" spans="1:9" x14ac:dyDescent="0.2">
      <c r="A244">
        <v>240</v>
      </c>
      <c r="B244" t="s">
        <v>181</v>
      </c>
      <c r="C244" t="s">
        <v>185</v>
      </c>
      <c r="D244" t="s">
        <v>51</v>
      </c>
      <c r="F244" s="2">
        <v>0</v>
      </c>
      <c r="G244" s="2">
        <v>0</v>
      </c>
      <c r="H244" s="2">
        <v>0</v>
      </c>
      <c r="I244" s="2">
        <v>0</v>
      </c>
    </row>
    <row r="245" spans="1:9" x14ac:dyDescent="0.2">
      <c r="A245">
        <v>241</v>
      </c>
      <c r="B245" t="s">
        <v>263</v>
      </c>
      <c r="C245" t="s">
        <v>265</v>
      </c>
      <c r="F245" s="2">
        <v>64</v>
      </c>
      <c r="G245" s="2">
        <v>9</v>
      </c>
      <c r="H245" s="2">
        <v>16</v>
      </c>
      <c r="I245" s="2">
        <v>0</v>
      </c>
    </row>
    <row r="246" spans="1:9" x14ac:dyDescent="0.2">
      <c r="A246">
        <v>242</v>
      </c>
      <c r="B246" t="s">
        <v>263</v>
      </c>
      <c r="C246" t="s">
        <v>265</v>
      </c>
      <c r="D246" t="s">
        <v>81</v>
      </c>
      <c r="F246" s="2">
        <v>9</v>
      </c>
      <c r="G246" s="2">
        <v>3</v>
      </c>
      <c r="H246" s="2">
        <v>2</v>
      </c>
      <c r="I246" s="2">
        <v>0</v>
      </c>
    </row>
    <row r="247" spans="1:9" x14ac:dyDescent="0.2">
      <c r="A247">
        <v>243</v>
      </c>
      <c r="B247" t="s">
        <v>263</v>
      </c>
      <c r="C247" t="s">
        <v>265</v>
      </c>
      <c r="D247" t="s">
        <v>266</v>
      </c>
      <c r="F247" s="2">
        <v>5</v>
      </c>
      <c r="G247" s="2">
        <v>0</v>
      </c>
      <c r="H247" s="2">
        <v>1</v>
      </c>
      <c r="I247" s="2">
        <v>0</v>
      </c>
    </row>
    <row r="248" spans="1:9" x14ac:dyDescent="0.2">
      <c r="A248">
        <v>244</v>
      </c>
      <c r="B248" t="s">
        <v>263</v>
      </c>
      <c r="C248" t="s">
        <v>265</v>
      </c>
      <c r="D248" t="s">
        <v>51</v>
      </c>
      <c r="F248" s="2">
        <v>0</v>
      </c>
      <c r="G248" s="2">
        <v>0</v>
      </c>
      <c r="H248" s="2">
        <v>0</v>
      </c>
      <c r="I248" s="2">
        <v>8</v>
      </c>
    </row>
    <row r="250" spans="1:9" x14ac:dyDescent="0.2">
      <c r="C250" t="s">
        <v>2</v>
      </c>
      <c r="D250" t="s">
        <v>2</v>
      </c>
      <c r="F250" s="2">
        <f>SUM(F5:F248)</f>
        <v>1965</v>
      </c>
      <c r="G250" s="2">
        <f>SUM(G5:G248)</f>
        <v>119</v>
      </c>
      <c r="H250" s="2">
        <f>SUM(H5:H248)</f>
        <v>804</v>
      </c>
      <c r="I250" s="2">
        <f>SUM(I5:I248)</f>
        <v>925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C1" workbookViewId="0">
      <selection activeCell="L1" sqref="L1:L3"/>
    </sheetView>
  </sheetViews>
  <sheetFormatPr defaultRowHeight="12.75" x14ac:dyDescent="0.2"/>
  <cols>
    <col min="3" max="3" width="18.85546875" customWidth="1"/>
    <col min="4" max="4" width="11.5703125" customWidth="1"/>
    <col min="5" max="5" width="9.85546875" customWidth="1"/>
    <col min="6" max="8" width="11.5703125" customWidth="1"/>
    <col min="10" max="10" width="11.140625" customWidth="1"/>
    <col min="11" max="11" width="4.28515625" customWidth="1"/>
    <col min="12" max="12" width="35.28515625" customWidth="1"/>
  </cols>
  <sheetData>
    <row r="1" spans="1:12" x14ac:dyDescent="0.2">
      <c r="C1" s="36" t="s">
        <v>317</v>
      </c>
      <c r="D1" s="36"/>
      <c r="E1" s="36"/>
      <c r="F1" s="36"/>
      <c r="G1" s="36"/>
      <c r="L1" t="s">
        <v>319</v>
      </c>
    </row>
    <row r="2" spans="1:12" x14ac:dyDescent="0.2">
      <c r="L2" t="s">
        <v>320</v>
      </c>
    </row>
    <row r="3" spans="1:12" x14ac:dyDescent="0.2">
      <c r="L3" t="s">
        <v>321</v>
      </c>
    </row>
    <row r="4" spans="1:12" ht="25.5" x14ac:dyDescent="0.2">
      <c r="A4" t="s">
        <v>280</v>
      </c>
      <c r="B4" t="s">
        <v>281</v>
      </c>
      <c r="C4" t="s">
        <v>41</v>
      </c>
      <c r="D4" s="3" t="s">
        <v>282</v>
      </c>
      <c r="E4" s="3" t="s">
        <v>10</v>
      </c>
      <c r="F4" s="3" t="s">
        <v>11</v>
      </c>
      <c r="G4" s="3" t="s">
        <v>5</v>
      </c>
      <c r="H4" s="3" t="s">
        <v>6</v>
      </c>
      <c r="I4" s="3" t="s">
        <v>12</v>
      </c>
      <c r="J4" s="3" t="s">
        <v>283</v>
      </c>
      <c r="L4" s="8" t="s">
        <v>9</v>
      </c>
    </row>
    <row r="5" spans="1:12" x14ac:dyDescent="0.2">
      <c r="A5" t="s">
        <v>284</v>
      </c>
      <c r="B5" t="s">
        <v>285</v>
      </c>
      <c r="C5" t="s">
        <v>92</v>
      </c>
      <c r="D5" s="1">
        <v>131751.878705457</v>
      </c>
      <c r="E5" s="1">
        <v>12</v>
      </c>
      <c r="F5" s="1">
        <v>0</v>
      </c>
      <c r="G5" s="1">
        <v>6</v>
      </c>
      <c r="H5" s="1">
        <v>1</v>
      </c>
      <c r="I5" s="9">
        <f t="shared" ref="I5:I43" si="0">SUM(E5:H5)</f>
        <v>19</v>
      </c>
      <c r="J5" s="10">
        <f t="shared" ref="J5:J43" si="1">I5*100000/D5</f>
        <v>14.421046733212954</v>
      </c>
      <c r="L5" t="s">
        <v>286</v>
      </c>
    </row>
    <row r="6" spans="1:12" x14ac:dyDescent="0.2">
      <c r="A6" t="s">
        <v>284</v>
      </c>
      <c r="B6" t="s">
        <v>285</v>
      </c>
      <c r="C6" t="s">
        <v>153</v>
      </c>
      <c r="D6" s="1">
        <v>111037.706759173</v>
      </c>
      <c r="E6" s="1">
        <v>25</v>
      </c>
      <c r="F6" s="1">
        <v>1</v>
      </c>
      <c r="G6" s="1">
        <v>12</v>
      </c>
      <c r="H6" s="1">
        <v>8</v>
      </c>
      <c r="I6" s="9">
        <f t="shared" si="0"/>
        <v>46</v>
      </c>
      <c r="J6" s="10">
        <f t="shared" si="1"/>
        <v>41.427368542263117</v>
      </c>
    </row>
    <row r="7" spans="1:12" x14ac:dyDescent="0.2">
      <c r="A7" t="s">
        <v>284</v>
      </c>
      <c r="B7" t="s">
        <v>285</v>
      </c>
      <c r="C7" t="s">
        <v>202</v>
      </c>
      <c r="D7" s="1">
        <v>109497.00303571</v>
      </c>
      <c r="E7" s="1">
        <v>14</v>
      </c>
      <c r="F7" s="1">
        <v>0</v>
      </c>
      <c r="G7" s="1">
        <v>5</v>
      </c>
      <c r="H7" s="1">
        <v>17</v>
      </c>
      <c r="I7" s="9">
        <f t="shared" si="0"/>
        <v>36</v>
      </c>
      <c r="J7" s="10">
        <f t="shared" si="1"/>
        <v>32.877612173786531</v>
      </c>
      <c r="L7" t="s">
        <v>287</v>
      </c>
    </row>
    <row r="8" spans="1:12" x14ac:dyDescent="0.2">
      <c r="A8" t="s">
        <v>284</v>
      </c>
      <c r="B8" t="s">
        <v>288</v>
      </c>
      <c r="C8" t="s">
        <v>138</v>
      </c>
      <c r="D8" s="1">
        <v>36829.466606125898</v>
      </c>
      <c r="E8" s="1">
        <v>10</v>
      </c>
      <c r="F8" s="1">
        <v>1</v>
      </c>
      <c r="G8" s="1">
        <v>14</v>
      </c>
      <c r="H8" s="1">
        <v>0</v>
      </c>
      <c r="I8" s="9">
        <f t="shared" si="0"/>
        <v>25</v>
      </c>
      <c r="J8" s="10">
        <f t="shared" si="1"/>
        <v>67.880429188300312</v>
      </c>
      <c r="L8" s="11">
        <f>QUARTILE(J5:J43,1)</f>
        <v>25.766362506565731</v>
      </c>
    </row>
    <row r="9" spans="1:12" x14ac:dyDescent="0.2">
      <c r="A9" t="s">
        <v>284</v>
      </c>
      <c r="B9" t="s">
        <v>288</v>
      </c>
      <c r="C9" t="s">
        <v>215</v>
      </c>
      <c r="D9" s="1">
        <v>15618.2129380926</v>
      </c>
      <c r="E9" s="1">
        <v>3</v>
      </c>
      <c r="F9" s="1">
        <v>0</v>
      </c>
      <c r="G9" s="1">
        <v>1</v>
      </c>
      <c r="H9" s="1">
        <v>0</v>
      </c>
      <c r="I9" s="9">
        <f t="shared" si="0"/>
        <v>4</v>
      </c>
      <c r="J9" s="10">
        <f t="shared" si="1"/>
        <v>25.611124754510527</v>
      </c>
      <c r="L9" s="11">
        <f>QUARTILE(J5:J43,2)</f>
        <v>32.78775648602268</v>
      </c>
    </row>
    <row r="10" spans="1:12" x14ac:dyDescent="0.2">
      <c r="A10" t="s">
        <v>284</v>
      </c>
      <c r="B10" t="s">
        <v>289</v>
      </c>
      <c r="C10" t="s">
        <v>205</v>
      </c>
      <c r="D10" s="1">
        <v>101597.780480298</v>
      </c>
      <c r="E10" s="1">
        <v>12</v>
      </c>
      <c r="F10" s="1">
        <v>1</v>
      </c>
      <c r="G10" s="1">
        <v>5</v>
      </c>
      <c r="H10" s="1">
        <v>2</v>
      </c>
      <c r="I10" s="9">
        <f t="shared" si="0"/>
        <v>20</v>
      </c>
      <c r="J10" s="10">
        <f t="shared" si="1"/>
        <v>19.685469412275626</v>
      </c>
      <c r="L10" s="11">
        <f>QUARTILE(J5:J43,3)</f>
        <v>41.932513100504707</v>
      </c>
    </row>
    <row r="11" spans="1:12" x14ac:dyDescent="0.2">
      <c r="A11" t="s">
        <v>284</v>
      </c>
      <c r="B11" t="s">
        <v>289</v>
      </c>
      <c r="C11" t="s">
        <v>249</v>
      </c>
      <c r="D11" s="1">
        <v>175120.838602806</v>
      </c>
      <c r="E11" s="1">
        <v>27</v>
      </c>
      <c r="F11" s="1">
        <v>1</v>
      </c>
      <c r="G11" s="1">
        <v>32</v>
      </c>
      <c r="H11" s="1">
        <v>21</v>
      </c>
      <c r="I11" s="9">
        <f t="shared" si="0"/>
        <v>81</v>
      </c>
      <c r="J11" s="10">
        <f t="shared" si="1"/>
        <v>46.253775762070909</v>
      </c>
    </row>
    <row r="12" spans="1:12" x14ac:dyDescent="0.2">
      <c r="A12" t="s">
        <v>284</v>
      </c>
      <c r="B12" t="s">
        <v>290</v>
      </c>
      <c r="C12" t="s">
        <v>47</v>
      </c>
      <c r="D12" s="1">
        <v>56625.534837297899</v>
      </c>
      <c r="E12" s="1">
        <v>7</v>
      </c>
      <c r="F12" s="1">
        <v>0</v>
      </c>
      <c r="G12" s="1">
        <v>2</v>
      </c>
      <c r="H12" s="1">
        <v>2</v>
      </c>
      <c r="I12" s="9">
        <f t="shared" si="0"/>
        <v>11</v>
      </c>
      <c r="J12" s="10">
        <f t="shared" si="1"/>
        <v>19.425865082963526</v>
      </c>
    </row>
    <row r="13" spans="1:12" x14ac:dyDescent="0.2">
      <c r="A13" t="s">
        <v>284</v>
      </c>
      <c r="B13" t="s">
        <v>290</v>
      </c>
      <c r="C13" t="s">
        <v>62</v>
      </c>
      <c r="D13" s="1">
        <v>100031.643792716</v>
      </c>
      <c r="E13" s="1">
        <v>6</v>
      </c>
      <c r="F13" s="1">
        <v>0</v>
      </c>
      <c r="G13" s="1">
        <v>12</v>
      </c>
      <c r="H13" s="1">
        <v>3</v>
      </c>
      <c r="I13" s="9">
        <f t="shared" si="0"/>
        <v>21</v>
      </c>
      <c r="J13" s="10">
        <f t="shared" si="1"/>
        <v>20.993356905656643</v>
      </c>
      <c r="L13" t="s">
        <v>291</v>
      </c>
    </row>
    <row r="14" spans="1:12" x14ac:dyDescent="0.2">
      <c r="A14" t="s">
        <v>284</v>
      </c>
      <c r="B14" t="s">
        <v>290</v>
      </c>
      <c r="C14" t="s">
        <v>190</v>
      </c>
      <c r="D14" s="1">
        <v>133444.12427694499</v>
      </c>
      <c r="E14" s="1">
        <v>18</v>
      </c>
      <c r="F14" s="1">
        <v>1</v>
      </c>
      <c r="G14" s="1">
        <v>15</v>
      </c>
      <c r="H14" s="1">
        <v>3</v>
      </c>
      <c r="I14" s="9">
        <f t="shared" si="0"/>
        <v>37</v>
      </c>
      <c r="J14" s="10">
        <f t="shared" si="1"/>
        <v>27.726960778888678</v>
      </c>
      <c r="L14" t="s">
        <v>292</v>
      </c>
    </row>
    <row r="15" spans="1:12" x14ac:dyDescent="0.2">
      <c r="A15" t="s">
        <v>284</v>
      </c>
      <c r="B15" t="s">
        <v>293</v>
      </c>
      <c r="C15" t="s">
        <v>117</v>
      </c>
      <c r="D15" s="1">
        <v>228093.76326510301</v>
      </c>
      <c r="E15" s="1">
        <v>16</v>
      </c>
      <c r="F15" s="1">
        <v>1</v>
      </c>
      <c r="G15" s="1">
        <v>25</v>
      </c>
      <c r="H15" s="1">
        <v>6</v>
      </c>
      <c r="I15" s="9">
        <f t="shared" si="0"/>
        <v>48</v>
      </c>
      <c r="J15" s="10">
        <f t="shared" si="1"/>
        <v>21.043977403368011</v>
      </c>
    </row>
    <row r="16" spans="1:12" x14ac:dyDescent="0.2">
      <c r="A16" t="s">
        <v>284</v>
      </c>
      <c r="B16" t="s">
        <v>293</v>
      </c>
      <c r="C16" t="s">
        <v>128</v>
      </c>
      <c r="D16" s="1">
        <v>88390.714170712396</v>
      </c>
      <c r="E16" s="1">
        <v>22</v>
      </c>
      <c r="F16" s="1">
        <v>1</v>
      </c>
      <c r="G16" s="1">
        <v>9</v>
      </c>
      <c r="H16" s="1">
        <v>0</v>
      </c>
      <c r="I16" s="9">
        <f t="shared" si="0"/>
        <v>32</v>
      </c>
      <c r="J16" s="10">
        <f t="shared" si="1"/>
        <v>36.202897895130889</v>
      </c>
    </row>
    <row r="17" spans="1:10" x14ac:dyDescent="0.2">
      <c r="A17" t="s">
        <v>284</v>
      </c>
      <c r="B17" t="s">
        <v>293</v>
      </c>
      <c r="C17" t="s">
        <v>261</v>
      </c>
      <c r="D17" s="1">
        <v>129416.971202247</v>
      </c>
      <c r="E17" s="1">
        <v>23</v>
      </c>
      <c r="F17" s="1">
        <v>2</v>
      </c>
      <c r="G17" s="1">
        <v>12</v>
      </c>
      <c r="H17" s="1">
        <v>8</v>
      </c>
      <c r="I17" s="9">
        <f t="shared" si="0"/>
        <v>45</v>
      </c>
      <c r="J17" s="10">
        <f t="shared" si="1"/>
        <v>34.771328352041273</v>
      </c>
    </row>
    <row r="18" spans="1:10" x14ac:dyDescent="0.2">
      <c r="A18" t="s">
        <v>284</v>
      </c>
      <c r="B18" t="s">
        <v>294</v>
      </c>
      <c r="C18" t="s">
        <v>227</v>
      </c>
      <c r="D18" s="1">
        <v>188181.51039326601</v>
      </c>
      <c r="E18" s="1">
        <v>43</v>
      </c>
      <c r="F18" s="1">
        <v>0</v>
      </c>
      <c r="G18" s="1">
        <v>15</v>
      </c>
      <c r="H18" s="1">
        <v>10</v>
      </c>
      <c r="I18" s="9">
        <f t="shared" si="0"/>
        <v>68</v>
      </c>
      <c r="J18" s="10">
        <f t="shared" si="1"/>
        <v>36.135324803107409</v>
      </c>
    </row>
    <row r="19" spans="1:10" x14ac:dyDescent="0.2">
      <c r="A19" t="s">
        <v>284</v>
      </c>
      <c r="B19" t="s">
        <v>295</v>
      </c>
      <c r="C19" t="s">
        <v>66</v>
      </c>
      <c r="D19" s="1">
        <v>82686.281129815499</v>
      </c>
      <c r="E19" s="1">
        <v>29</v>
      </c>
      <c r="F19" s="1">
        <v>2</v>
      </c>
      <c r="G19" s="1">
        <v>5</v>
      </c>
      <c r="H19" s="1">
        <v>22</v>
      </c>
      <c r="I19" s="9">
        <f t="shared" si="0"/>
        <v>58</v>
      </c>
      <c r="J19" s="10">
        <f t="shared" si="1"/>
        <v>70.144646980726321</v>
      </c>
    </row>
    <row r="20" spans="1:10" x14ac:dyDescent="0.2">
      <c r="A20" t="s">
        <v>284</v>
      </c>
      <c r="B20" t="s">
        <v>295</v>
      </c>
      <c r="C20" t="s">
        <v>155</v>
      </c>
      <c r="D20" s="1">
        <v>192859.12111031101</v>
      </c>
      <c r="E20" s="1">
        <v>23</v>
      </c>
      <c r="F20" s="1">
        <v>0</v>
      </c>
      <c r="G20" s="1">
        <v>18</v>
      </c>
      <c r="H20" s="1">
        <v>4</v>
      </c>
      <c r="I20" s="9">
        <f t="shared" si="0"/>
        <v>45</v>
      </c>
      <c r="J20" s="10">
        <f t="shared" si="1"/>
        <v>23.33309399157794</v>
      </c>
    </row>
    <row r="21" spans="1:10" x14ac:dyDescent="0.2">
      <c r="A21" t="s">
        <v>284</v>
      </c>
      <c r="B21" t="s">
        <v>295</v>
      </c>
      <c r="C21" t="s">
        <v>181</v>
      </c>
      <c r="D21" s="1">
        <v>257398.63761014599</v>
      </c>
      <c r="E21" s="1">
        <v>49</v>
      </c>
      <c r="F21" s="1">
        <v>1</v>
      </c>
      <c r="G21" s="1">
        <v>41</v>
      </c>
      <c r="H21" s="1">
        <v>23</v>
      </c>
      <c r="I21" s="9">
        <f t="shared" si="0"/>
        <v>114</v>
      </c>
      <c r="J21" s="10">
        <f t="shared" si="1"/>
        <v>44.289278707319163</v>
      </c>
    </row>
    <row r="22" spans="1:10" x14ac:dyDescent="0.2">
      <c r="A22" t="s">
        <v>284</v>
      </c>
      <c r="B22" t="s">
        <v>295</v>
      </c>
      <c r="C22" t="s">
        <v>231</v>
      </c>
      <c r="D22" s="1">
        <v>192736.42408838501</v>
      </c>
      <c r="E22" s="1">
        <v>40</v>
      </c>
      <c r="F22" s="1">
        <v>2</v>
      </c>
      <c r="G22" s="1">
        <v>28</v>
      </c>
      <c r="H22" s="1">
        <v>15</v>
      </c>
      <c r="I22" s="9">
        <f t="shared" si="0"/>
        <v>85</v>
      </c>
      <c r="J22" s="10">
        <f t="shared" si="1"/>
        <v>44.101679483801526</v>
      </c>
    </row>
    <row r="23" spans="1:10" x14ac:dyDescent="0.2">
      <c r="A23" t="s">
        <v>284</v>
      </c>
      <c r="B23" t="s">
        <v>296</v>
      </c>
      <c r="C23" t="s">
        <v>263</v>
      </c>
      <c r="D23" s="1">
        <v>722856.63734827098</v>
      </c>
      <c r="E23" s="1">
        <v>140</v>
      </c>
      <c r="F23" s="1">
        <v>14</v>
      </c>
      <c r="G23" s="1">
        <v>20</v>
      </c>
      <c r="H23" s="1">
        <v>44</v>
      </c>
      <c r="I23" s="9">
        <f t="shared" si="0"/>
        <v>218</v>
      </c>
      <c r="J23" s="10">
        <f t="shared" si="1"/>
        <v>30.158123856994898</v>
      </c>
    </row>
    <row r="24" spans="1:10" x14ac:dyDescent="0.2">
      <c r="A24" t="s">
        <v>284</v>
      </c>
      <c r="B24" t="s">
        <v>297</v>
      </c>
      <c r="C24" t="s">
        <v>104</v>
      </c>
      <c r="D24" s="1">
        <v>137246.35297686001</v>
      </c>
      <c r="E24" s="1">
        <v>12</v>
      </c>
      <c r="F24" s="1">
        <v>2</v>
      </c>
      <c r="G24" s="1">
        <v>22</v>
      </c>
      <c r="H24" s="1">
        <v>9</v>
      </c>
      <c r="I24" s="9">
        <f t="shared" si="0"/>
        <v>45</v>
      </c>
      <c r="J24" s="10">
        <f t="shared" si="1"/>
        <v>32.78775648602268</v>
      </c>
    </row>
    <row r="25" spans="1:10" x14ac:dyDescent="0.2">
      <c r="A25" t="s">
        <v>284</v>
      </c>
      <c r="B25" t="s">
        <v>297</v>
      </c>
      <c r="C25" t="s">
        <v>196</v>
      </c>
      <c r="D25" s="1">
        <v>143295.24301876299</v>
      </c>
      <c r="E25" s="1">
        <v>24</v>
      </c>
      <c r="F25" s="1">
        <v>2</v>
      </c>
      <c r="G25" s="1">
        <v>12</v>
      </c>
      <c r="H25" s="1">
        <v>11</v>
      </c>
      <c r="I25" s="9">
        <f t="shared" si="0"/>
        <v>49</v>
      </c>
      <c r="J25" s="10">
        <f t="shared" si="1"/>
        <v>34.195133744658897</v>
      </c>
    </row>
    <row r="26" spans="1:10" x14ac:dyDescent="0.2">
      <c r="A26" t="s">
        <v>284</v>
      </c>
      <c r="B26" t="s">
        <v>298</v>
      </c>
      <c r="C26" t="s">
        <v>87</v>
      </c>
      <c r="D26" s="1">
        <v>102591.392356132</v>
      </c>
      <c r="E26" s="1">
        <v>34</v>
      </c>
      <c r="F26" s="1">
        <v>1</v>
      </c>
      <c r="G26" s="1">
        <v>21</v>
      </c>
      <c r="H26" s="1">
        <v>0</v>
      </c>
      <c r="I26" s="9">
        <f t="shared" si="0"/>
        <v>56</v>
      </c>
      <c r="J26" s="10">
        <f t="shared" si="1"/>
        <v>54.585476143655065</v>
      </c>
    </row>
    <row r="27" spans="1:10" x14ac:dyDescent="0.2">
      <c r="A27" t="s">
        <v>284</v>
      </c>
      <c r="B27" t="s">
        <v>298</v>
      </c>
      <c r="C27" t="s">
        <v>254</v>
      </c>
      <c r="D27" s="1">
        <v>38306.567834870199</v>
      </c>
      <c r="E27" s="1">
        <v>7</v>
      </c>
      <c r="F27" s="1">
        <v>1</v>
      </c>
      <c r="G27" s="1">
        <v>2</v>
      </c>
      <c r="H27" s="1">
        <v>0</v>
      </c>
      <c r="I27" s="9">
        <f t="shared" si="0"/>
        <v>10</v>
      </c>
      <c r="J27" s="10">
        <f t="shared" si="1"/>
        <v>26.105183954635244</v>
      </c>
    </row>
    <row r="28" spans="1:10" x14ac:dyDescent="0.2">
      <c r="A28" t="s">
        <v>284</v>
      </c>
      <c r="B28" t="s">
        <v>299</v>
      </c>
      <c r="C28" t="s">
        <v>53</v>
      </c>
      <c r="D28" s="1">
        <v>105312.634281739</v>
      </c>
      <c r="E28" s="1">
        <v>10</v>
      </c>
      <c r="F28" s="1">
        <v>1</v>
      </c>
      <c r="G28" s="1">
        <v>10</v>
      </c>
      <c r="H28" s="1">
        <v>10</v>
      </c>
      <c r="I28" s="9">
        <f t="shared" si="0"/>
        <v>31</v>
      </c>
      <c r="J28" s="10">
        <f t="shared" si="1"/>
        <v>29.436164246985644</v>
      </c>
    </row>
    <row r="29" spans="1:10" x14ac:dyDescent="0.2">
      <c r="A29" t="s">
        <v>284</v>
      </c>
      <c r="B29" t="s">
        <v>299</v>
      </c>
      <c r="C29" t="s">
        <v>122</v>
      </c>
      <c r="D29" s="1">
        <v>199419.61030221399</v>
      </c>
      <c r="E29" s="1">
        <v>22</v>
      </c>
      <c r="F29" s="1">
        <v>0</v>
      </c>
      <c r="G29" s="1">
        <v>28</v>
      </c>
      <c r="H29" s="1">
        <v>26</v>
      </c>
      <c r="I29" s="9">
        <f t="shared" si="0"/>
        <v>76</v>
      </c>
      <c r="J29" s="10">
        <f t="shared" si="1"/>
        <v>38.110594983524663</v>
      </c>
    </row>
    <row r="30" spans="1:10" x14ac:dyDescent="0.2">
      <c r="A30" t="s">
        <v>284</v>
      </c>
      <c r="B30" t="s">
        <v>299</v>
      </c>
      <c r="C30" t="s">
        <v>257</v>
      </c>
      <c r="D30" s="1">
        <v>195372.74683205801</v>
      </c>
      <c r="E30" s="1">
        <v>18</v>
      </c>
      <c r="F30" s="1">
        <v>1</v>
      </c>
      <c r="G30" s="1">
        <v>16</v>
      </c>
      <c r="H30" s="1">
        <v>18</v>
      </c>
      <c r="I30" s="9">
        <f t="shared" si="0"/>
        <v>53</v>
      </c>
      <c r="J30" s="10">
        <f t="shared" si="1"/>
        <v>27.127632108053785</v>
      </c>
    </row>
    <row r="31" spans="1:10" x14ac:dyDescent="0.2">
      <c r="A31" t="s">
        <v>284</v>
      </c>
      <c r="B31" t="s">
        <v>300</v>
      </c>
      <c r="C31" t="s">
        <v>140</v>
      </c>
      <c r="D31" s="1">
        <v>255273.680517967</v>
      </c>
      <c r="E31" s="1">
        <v>23</v>
      </c>
      <c r="F31" s="1">
        <v>0</v>
      </c>
      <c r="G31" s="1">
        <v>27</v>
      </c>
      <c r="H31" s="1">
        <v>22</v>
      </c>
      <c r="I31" s="9">
        <f t="shared" si="0"/>
        <v>72</v>
      </c>
      <c r="J31" s="10">
        <f t="shared" si="1"/>
        <v>28.205022881288539</v>
      </c>
    </row>
    <row r="32" spans="1:10" x14ac:dyDescent="0.2">
      <c r="A32" t="s">
        <v>284</v>
      </c>
      <c r="B32" t="s">
        <v>300</v>
      </c>
      <c r="C32" t="s">
        <v>163</v>
      </c>
      <c r="D32" s="1">
        <v>668790.21160493104</v>
      </c>
      <c r="E32" s="1">
        <v>419</v>
      </c>
      <c r="F32" s="1">
        <v>28</v>
      </c>
      <c r="G32" s="1">
        <v>199</v>
      </c>
      <c r="H32" s="1">
        <v>356</v>
      </c>
      <c r="I32" s="9">
        <f t="shared" si="0"/>
        <v>1002</v>
      </c>
      <c r="J32" s="10">
        <f t="shared" si="1"/>
        <v>149.8227669324657</v>
      </c>
    </row>
    <row r="33" spans="1:10" x14ac:dyDescent="0.2">
      <c r="A33" t="s">
        <v>284</v>
      </c>
      <c r="B33" t="s">
        <v>301</v>
      </c>
      <c r="C33" t="s">
        <v>105</v>
      </c>
      <c r="D33" s="1">
        <v>207362.99988004501</v>
      </c>
      <c r="E33" s="1">
        <v>34</v>
      </c>
      <c r="F33" s="1">
        <v>0</v>
      </c>
      <c r="G33" s="1">
        <v>11</v>
      </c>
      <c r="H33" s="1">
        <v>43</v>
      </c>
      <c r="I33" s="9">
        <f t="shared" si="0"/>
        <v>88</v>
      </c>
      <c r="J33" s="10">
        <f t="shared" si="1"/>
        <v>42.437657658746296</v>
      </c>
    </row>
    <row r="34" spans="1:10" x14ac:dyDescent="0.2">
      <c r="A34" t="s">
        <v>284</v>
      </c>
      <c r="B34" t="s">
        <v>301</v>
      </c>
      <c r="C34" t="s">
        <v>130</v>
      </c>
      <c r="D34" s="1">
        <v>96444.662947402598</v>
      </c>
      <c r="E34" s="1">
        <v>1</v>
      </c>
      <c r="F34" s="1">
        <v>0</v>
      </c>
      <c r="G34" s="1">
        <v>18</v>
      </c>
      <c r="H34" s="1">
        <v>6</v>
      </c>
      <c r="I34" s="9">
        <f t="shared" si="0"/>
        <v>25</v>
      </c>
      <c r="J34" s="10">
        <f t="shared" si="1"/>
        <v>25.921600258620934</v>
      </c>
    </row>
    <row r="35" spans="1:10" x14ac:dyDescent="0.2">
      <c r="A35" t="s">
        <v>284</v>
      </c>
      <c r="B35" t="s">
        <v>302</v>
      </c>
      <c r="C35" t="s">
        <v>239</v>
      </c>
      <c r="D35" s="1">
        <v>197025.71948392599</v>
      </c>
      <c r="E35" s="1">
        <v>496</v>
      </c>
      <c r="F35" s="1">
        <v>28</v>
      </c>
      <c r="G35" s="1">
        <v>14</v>
      </c>
      <c r="H35" s="1">
        <v>53</v>
      </c>
      <c r="I35" s="9">
        <f t="shared" si="0"/>
        <v>591</v>
      </c>
      <c r="J35" s="10">
        <f t="shared" si="1"/>
        <v>299.96083838598327</v>
      </c>
    </row>
    <row r="36" spans="1:10" x14ac:dyDescent="0.2">
      <c r="A36" t="s">
        <v>284</v>
      </c>
      <c r="B36" t="s">
        <v>302</v>
      </c>
      <c r="C36" t="s">
        <v>245</v>
      </c>
      <c r="D36" s="1">
        <v>122461.340030757</v>
      </c>
      <c r="E36" s="1">
        <v>12</v>
      </c>
      <c r="F36" s="1">
        <v>0</v>
      </c>
      <c r="G36" s="1">
        <v>6</v>
      </c>
      <c r="H36" s="1">
        <v>10</v>
      </c>
      <c r="I36" s="9">
        <f t="shared" si="0"/>
        <v>28</v>
      </c>
      <c r="J36" s="10">
        <f t="shared" si="1"/>
        <v>22.864358656346248</v>
      </c>
    </row>
    <row r="37" spans="1:10" x14ac:dyDescent="0.2">
      <c r="A37" t="s">
        <v>284</v>
      </c>
      <c r="B37" t="s">
        <v>303</v>
      </c>
      <c r="C37" t="s">
        <v>99</v>
      </c>
      <c r="D37" s="1">
        <v>103092.894290589</v>
      </c>
      <c r="E37" s="1">
        <v>15</v>
      </c>
      <c r="F37" s="1">
        <v>0</v>
      </c>
      <c r="G37" s="1">
        <v>6</v>
      </c>
      <c r="H37" s="1">
        <v>3</v>
      </c>
      <c r="I37" s="9">
        <f t="shared" si="0"/>
        <v>24</v>
      </c>
      <c r="J37" s="10">
        <f t="shared" si="1"/>
        <v>23.279974982903237</v>
      </c>
    </row>
    <row r="38" spans="1:10" x14ac:dyDescent="0.2">
      <c r="A38" t="s">
        <v>284</v>
      </c>
      <c r="B38" t="s">
        <v>304</v>
      </c>
      <c r="C38" t="s">
        <v>82</v>
      </c>
      <c r="D38" s="1">
        <v>155415.935848483</v>
      </c>
      <c r="E38" s="1">
        <v>14</v>
      </c>
      <c r="F38" s="1">
        <v>1</v>
      </c>
      <c r="G38" s="1">
        <v>4</v>
      </c>
      <c r="H38" s="1">
        <v>13</v>
      </c>
      <c r="I38" s="9">
        <f t="shared" si="0"/>
        <v>32</v>
      </c>
      <c r="J38" s="10">
        <f t="shared" si="1"/>
        <v>20.589909152686385</v>
      </c>
    </row>
    <row r="39" spans="1:10" x14ac:dyDescent="0.2">
      <c r="A39" t="s">
        <v>284</v>
      </c>
      <c r="B39" t="s">
        <v>304</v>
      </c>
      <c r="C39" t="s">
        <v>95</v>
      </c>
      <c r="D39" s="1">
        <v>323414.55601745797</v>
      </c>
      <c r="E39" s="1">
        <v>38</v>
      </c>
      <c r="F39" s="1">
        <v>1</v>
      </c>
      <c r="G39" s="1">
        <v>35</v>
      </c>
      <c r="H39" s="1">
        <v>32</v>
      </c>
      <c r="I39" s="9">
        <f t="shared" si="0"/>
        <v>106</v>
      </c>
      <c r="J39" s="10">
        <f t="shared" si="1"/>
        <v>32.775271869420159</v>
      </c>
    </row>
    <row r="40" spans="1:10" x14ac:dyDescent="0.2">
      <c r="A40" t="s">
        <v>284</v>
      </c>
      <c r="B40" t="s">
        <v>305</v>
      </c>
      <c r="C40" t="s">
        <v>220</v>
      </c>
      <c r="D40" s="1">
        <v>248795.13855832501</v>
      </c>
      <c r="E40" s="1">
        <v>83</v>
      </c>
      <c r="F40" s="1">
        <v>7</v>
      </c>
      <c r="G40" s="1">
        <v>24</v>
      </c>
      <c r="H40" s="1">
        <v>46</v>
      </c>
      <c r="I40" s="9">
        <f t="shared" si="0"/>
        <v>160</v>
      </c>
      <c r="J40" s="10">
        <f t="shared" si="1"/>
        <v>64.309938259702463</v>
      </c>
    </row>
    <row r="41" spans="1:10" x14ac:dyDescent="0.2">
      <c r="A41" t="s">
        <v>284</v>
      </c>
      <c r="B41" t="s">
        <v>306</v>
      </c>
      <c r="C41" t="s">
        <v>75</v>
      </c>
      <c r="D41" s="1">
        <v>167272.04272374301</v>
      </c>
      <c r="E41" s="1">
        <v>27</v>
      </c>
      <c r="F41" s="1">
        <v>2</v>
      </c>
      <c r="G41" s="1">
        <v>9</v>
      </c>
      <c r="H41" s="1">
        <v>6</v>
      </c>
      <c r="I41" s="9">
        <f t="shared" si="0"/>
        <v>44</v>
      </c>
      <c r="J41" s="10">
        <f t="shared" si="1"/>
        <v>26.304455474766872</v>
      </c>
    </row>
    <row r="42" spans="1:10" x14ac:dyDescent="0.2">
      <c r="A42" t="s">
        <v>284</v>
      </c>
      <c r="B42" t="s">
        <v>306</v>
      </c>
      <c r="C42" t="s">
        <v>217</v>
      </c>
      <c r="D42" s="1">
        <v>147425.34935636999</v>
      </c>
      <c r="E42" s="1">
        <v>20</v>
      </c>
      <c r="F42" s="1">
        <v>4</v>
      </c>
      <c r="G42" s="1">
        <v>12</v>
      </c>
      <c r="H42" s="1">
        <v>16</v>
      </c>
      <c r="I42" s="9">
        <f t="shared" si="0"/>
        <v>52</v>
      </c>
      <c r="J42" s="10">
        <f t="shared" si="1"/>
        <v>35.272088705925917</v>
      </c>
    </row>
    <row r="43" spans="1:10" x14ac:dyDescent="0.2">
      <c r="A43" t="s">
        <v>284</v>
      </c>
      <c r="B43" t="s">
        <v>307</v>
      </c>
      <c r="C43" t="s">
        <v>147</v>
      </c>
      <c r="D43" s="1">
        <v>415526.63171681802</v>
      </c>
      <c r="E43" s="1">
        <v>89</v>
      </c>
      <c r="F43" s="1">
        <v>8</v>
      </c>
      <c r="G43" s="1">
        <v>11</v>
      </c>
      <c r="H43" s="1">
        <v>41</v>
      </c>
      <c r="I43" s="9">
        <f t="shared" si="0"/>
        <v>149</v>
      </c>
      <c r="J43" s="10">
        <f t="shared" si="1"/>
        <v>35.858110798911127</v>
      </c>
    </row>
    <row r="44" spans="1:10" x14ac:dyDescent="0.2">
      <c r="A44" t="s">
        <v>308</v>
      </c>
      <c r="B44" t="s">
        <v>309</v>
      </c>
      <c r="C44" t="s">
        <v>179</v>
      </c>
      <c r="D44" s="1"/>
      <c r="E44" s="1">
        <v>4</v>
      </c>
      <c r="F44" s="1">
        <v>0</v>
      </c>
      <c r="G44" s="1">
        <v>3</v>
      </c>
      <c r="H44" s="1">
        <v>1</v>
      </c>
    </row>
    <row r="45" spans="1:10" x14ac:dyDescent="0.2">
      <c r="A45" t="s">
        <v>308</v>
      </c>
      <c r="B45" t="s">
        <v>310</v>
      </c>
      <c r="C45" t="s">
        <v>161</v>
      </c>
      <c r="D45" s="1"/>
      <c r="E45" s="1">
        <v>3</v>
      </c>
      <c r="F45" s="1">
        <v>0</v>
      </c>
      <c r="G45" s="1">
        <v>2</v>
      </c>
      <c r="H45" s="1">
        <v>0</v>
      </c>
    </row>
    <row r="46" spans="1:10" x14ac:dyDescent="0.2">
      <c r="A46" t="s">
        <v>308</v>
      </c>
      <c r="B46" t="s">
        <v>289</v>
      </c>
      <c r="C46" t="s">
        <v>60</v>
      </c>
      <c r="D46" s="1"/>
      <c r="E46" s="1">
        <v>3</v>
      </c>
      <c r="F46" s="1">
        <v>0</v>
      </c>
      <c r="G46" s="1">
        <v>3</v>
      </c>
      <c r="H46" s="1">
        <v>0</v>
      </c>
    </row>
    <row r="47" spans="1:10" x14ac:dyDescent="0.2">
      <c r="A47" t="s">
        <v>308</v>
      </c>
      <c r="B47" t="s">
        <v>295</v>
      </c>
      <c r="C47" t="s">
        <v>213</v>
      </c>
      <c r="D47" s="1"/>
      <c r="E47" s="1">
        <v>2</v>
      </c>
      <c r="F47" s="1">
        <v>0</v>
      </c>
      <c r="G47" s="1">
        <v>2</v>
      </c>
      <c r="H47" s="1">
        <v>0</v>
      </c>
    </row>
    <row r="48" spans="1:10" x14ac:dyDescent="0.2">
      <c r="A48" t="s">
        <v>308</v>
      </c>
      <c r="B48" t="s">
        <v>297</v>
      </c>
      <c r="C48" t="s">
        <v>89</v>
      </c>
      <c r="D48" s="1"/>
      <c r="E48" s="1">
        <v>2</v>
      </c>
      <c r="F48" s="1">
        <v>0</v>
      </c>
      <c r="G48" s="1">
        <v>2</v>
      </c>
      <c r="H48" s="1">
        <v>5</v>
      </c>
    </row>
    <row r="49" spans="1:8" x14ac:dyDescent="0.2">
      <c r="A49" t="s">
        <v>308</v>
      </c>
      <c r="B49" t="s">
        <v>297</v>
      </c>
      <c r="C49" t="s">
        <v>112</v>
      </c>
      <c r="D49" s="1"/>
      <c r="E49" s="1">
        <v>1</v>
      </c>
      <c r="F49" s="1">
        <v>0</v>
      </c>
      <c r="G49" s="1">
        <v>3</v>
      </c>
      <c r="H49" s="1">
        <v>0</v>
      </c>
    </row>
    <row r="50" spans="1:8" x14ac:dyDescent="0.2">
      <c r="A50" t="s">
        <v>308</v>
      </c>
      <c r="B50" t="s">
        <v>298</v>
      </c>
      <c r="C50" t="s">
        <v>45</v>
      </c>
      <c r="D50" s="1"/>
      <c r="E50" s="1">
        <v>4</v>
      </c>
      <c r="F50" s="1">
        <v>0</v>
      </c>
      <c r="G50" s="1">
        <v>1</v>
      </c>
      <c r="H50" s="1">
        <v>0</v>
      </c>
    </row>
    <row r="51" spans="1:8" x14ac:dyDescent="0.2">
      <c r="A51" t="s">
        <v>308</v>
      </c>
      <c r="B51" t="s">
        <v>298</v>
      </c>
      <c r="C51" t="s">
        <v>64</v>
      </c>
      <c r="D51" s="1"/>
      <c r="E51" s="1">
        <v>5</v>
      </c>
      <c r="F51" s="1">
        <v>0</v>
      </c>
      <c r="G51" s="1">
        <v>1</v>
      </c>
      <c r="H51" s="1">
        <v>0</v>
      </c>
    </row>
    <row r="52" spans="1:8" x14ac:dyDescent="0.2">
      <c r="A52" t="s">
        <v>308</v>
      </c>
      <c r="B52" t="s">
        <v>299</v>
      </c>
      <c r="C52" t="s">
        <v>114</v>
      </c>
      <c r="D52" s="1"/>
      <c r="E52" s="1">
        <v>3</v>
      </c>
      <c r="F52" s="1">
        <v>1</v>
      </c>
      <c r="G52" s="1">
        <v>0</v>
      </c>
      <c r="H52" s="1">
        <v>2</v>
      </c>
    </row>
    <row r="53" spans="1:8" x14ac:dyDescent="0.2">
      <c r="A53" t="s">
        <v>308</v>
      </c>
      <c r="B53" t="s">
        <v>300</v>
      </c>
      <c r="C53" t="s">
        <v>176</v>
      </c>
      <c r="D53" s="1"/>
      <c r="E53" s="1">
        <v>6</v>
      </c>
      <c r="F53" s="1">
        <v>0</v>
      </c>
      <c r="G53" s="1">
        <v>12</v>
      </c>
      <c r="H53" s="1">
        <v>7</v>
      </c>
    </row>
    <row r="54" spans="1:8" x14ac:dyDescent="0.2">
      <c r="A54" t="s">
        <v>308</v>
      </c>
      <c r="B54" t="s">
        <v>304</v>
      </c>
      <c r="C54" t="s">
        <v>211</v>
      </c>
      <c r="D54" s="1"/>
      <c r="E54" s="1">
        <v>1</v>
      </c>
      <c r="F54" s="1">
        <v>1</v>
      </c>
      <c r="G54" s="1">
        <v>2</v>
      </c>
      <c r="H54" s="1">
        <v>0</v>
      </c>
    </row>
    <row r="55" spans="1:8" x14ac:dyDescent="0.2">
      <c r="A55" t="s">
        <v>308</v>
      </c>
      <c r="B55" t="s">
        <v>305</v>
      </c>
      <c r="C55" t="s">
        <v>73</v>
      </c>
      <c r="D55" s="1"/>
      <c r="E55" s="1">
        <v>13</v>
      </c>
      <c r="F55" s="1">
        <v>1</v>
      </c>
      <c r="G55" s="1">
        <v>9</v>
      </c>
      <c r="H55" s="1">
        <v>0</v>
      </c>
    </row>
    <row r="56" spans="1:8" x14ac:dyDescent="0.2">
      <c r="A56" t="s">
        <v>308</v>
      </c>
      <c r="B56" t="s">
        <v>306</v>
      </c>
      <c r="C56" t="s">
        <v>71</v>
      </c>
      <c r="D56" s="1"/>
      <c r="E56" s="1">
        <v>1</v>
      </c>
      <c r="F56" s="1">
        <v>1</v>
      </c>
      <c r="G56" s="1">
        <v>0</v>
      </c>
      <c r="H56" s="1">
        <v>0</v>
      </c>
    </row>
    <row r="57" spans="1:8" x14ac:dyDescent="0.2">
      <c r="D57" s="1"/>
      <c r="E57" s="1"/>
      <c r="F57" s="1"/>
      <c r="G57" s="1"/>
      <c r="H57" s="1"/>
    </row>
    <row r="58" spans="1:8" x14ac:dyDescent="0.2">
      <c r="D58" s="1">
        <f>SUM(D5:D56)</f>
        <v>7084019.9609323284</v>
      </c>
      <c r="E58" s="1">
        <f>SUM(E5:E56)</f>
        <v>1965</v>
      </c>
      <c r="F58" s="1">
        <f>SUM(F5:F56)</f>
        <v>119</v>
      </c>
      <c r="G58" s="1">
        <f>SUM(G5:G56)</f>
        <v>804</v>
      </c>
      <c r="H58" s="1">
        <f>SUM(H5:H56)</f>
        <v>925</v>
      </c>
    </row>
  </sheetData>
  <mergeCells count="1">
    <mergeCell ref="C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summary-1776-1787</vt:lpstr>
      <vt:lpstr>prisons-1779</vt:lpstr>
      <vt:lpstr>county-totals-1779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2014-10-19T21:41:30Z</dcterms:created>
  <dcterms:modified xsi:type="dcterms:W3CDTF">2014-10-19T21:41:38Z</dcterms:modified>
</cp:coreProperties>
</file>