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525" windowWidth="17595" windowHeight="9465"/>
  </bookViews>
  <sheets>
    <sheet name="prisoners 1800" sheetId="1" r:id="rId1"/>
  </sheets>
  <calcPr calcId="145621"/>
</workbook>
</file>

<file path=xl/calcChain.xml><?xml version="1.0" encoding="utf-8"?>
<calcChain xmlns="http://schemas.openxmlformats.org/spreadsheetml/2006/main">
  <c r="E37" i="1" l="1"/>
  <c r="D37" i="1"/>
  <c r="D38" i="1"/>
  <c r="C36" i="1"/>
  <c r="E36" i="1"/>
  <c r="B36" i="1"/>
  <c r="C35" i="1"/>
  <c r="C40" i="1"/>
  <c r="B35" i="1"/>
  <c r="B40" i="1"/>
  <c r="B22" i="1"/>
  <c r="D22" i="1"/>
  <c r="D20" i="1"/>
  <c r="F8" i="1"/>
  <c r="C14" i="1"/>
  <c r="C6" i="1"/>
  <c r="D6" i="1"/>
  <c r="E6" i="1"/>
  <c r="D21" i="1"/>
  <c r="F6" i="1"/>
  <c r="C12" i="1"/>
  <c r="D23" i="1"/>
  <c r="E40" i="1"/>
  <c r="D36" i="1"/>
  <c r="E35" i="1"/>
  <c r="B20" i="1"/>
  <c r="D35" i="1"/>
  <c r="D40" i="1"/>
  <c r="C20" i="1"/>
  <c r="B21" i="1"/>
  <c r="B23" i="1"/>
  <c r="C21" i="1"/>
  <c r="C23" i="1"/>
  <c r="E23" i="1"/>
</calcChain>
</file>

<file path=xl/sharedStrings.xml><?xml version="1.0" encoding="utf-8"?>
<sst xmlns="http://schemas.openxmlformats.org/spreadsheetml/2006/main" count="50" uniqueCount="41">
  <si>
    <t>total</t>
  </si>
  <si>
    <t>debtors in prison</t>
  </si>
  <si>
    <t>in hulks</t>
  </si>
  <si>
    <t>debtor commitments</t>
  </si>
  <si>
    <t>year</t>
  </si>
  <si>
    <t/>
  </si>
  <si>
    <t>males</t>
  </si>
  <si>
    <t>females</t>
  </si>
  <si>
    <t>debtors</t>
  </si>
  <si>
    <t>sex ratio</t>
  </si>
  <si>
    <t>non-debtor in prison</t>
  </si>
  <si>
    <t>prisoner estimates by sex for 1800</t>
  </si>
  <si>
    <t>source and notes</t>
  </si>
  <si>
    <t>sex ratio among persons transported, 1798-1802</t>
  </si>
  <si>
    <t>sex ratio among persons transported, 1808-1812</t>
  </si>
  <si>
    <t>sex ratio among persons commited to trial, 1805</t>
  </si>
  <si>
    <t>sex ratio among persons commited to trial, 1810</t>
  </si>
  <si>
    <t>for sex ratio data for debtors, see</t>
  </si>
  <si>
    <t>prisoners-debtors-england-wales</t>
  </si>
  <si>
    <t>sex ratio for non-debtors based on data below</t>
  </si>
  <si>
    <t>Estimated number of prisoners in England and Wales about 1800</t>
  </si>
  <si>
    <t>non-debtors not in hulks</t>
  </si>
  <si>
    <t>hulk share of total</t>
  </si>
  <si>
    <t>for debtors commitments, see</t>
  </si>
  <si>
    <t>prisoners-england-wales-1810</t>
  </si>
  <si>
    <t>for debtors and non-debtors in custody in 1810, see</t>
  </si>
  <si>
    <t>non-debtor commitments</t>
  </si>
  <si>
    <t>for non-debtor (criminal) commitments in 1800 and 1810, see</t>
  </si>
  <si>
    <t>for hulks, see</t>
  </si>
  <si>
    <t>prisoners-england-wales-hulks</t>
  </si>
  <si>
    <t>prisoners-england-wales-long-run</t>
  </si>
  <si>
    <t>convict prisoners in England and Wales, 1797</t>
  </si>
  <si>
    <t>PP 1810 (348) 28th Report from the Select Committee on Finance, &amp; Police, including convict establishments</t>
  </si>
  <si>
    <t>England</t>
  </si>
  <si>
    <t>Wales</t>
  </si>
  <si>
    <t>Scotland</t>
  </si>
  <si>
    <t>hulks</t>
  </si>
  <si>
    <t>England &amp; Wales, non-hulk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</si>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</sst>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49" fontId="2" fillId="0" borderId="0" xfId="0" applyNumberFormat="1" applyFont="1"/>
    <xf numFmtId="9" fontId="0" fillId="0" borderId="0" xfId="1" applyFont="1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sqref="A1:F1"/>
    </sheetView>
  </sheetViews>
  <sheetFormatPr defaultRowHeight="12.75" x14ac:dyDescent="0.2"/>
  <cols>
    <col min="1" max="1" width="15.42578125" customWidth="1"/>
    <col min="2" max="2" width="12.5703125" customWidth="1"/>
    <col min="3" max="3" width="11.7109375" customWidth="1"/>
    <col min="4" max="4" width="13.42578125" customWidth="1"/>
    <col min="5" max="6" width="11.7109375" customWidth="1"/>
    <col min="7" max="7" width="3" customWidth="1"/>
    <col min="8" max="8" width="57.42578125" customWidth="1"/>
  </cols>
  <sheetData>
    <row r="1" spans="1:16" x14ac:dyDescent="0.2">
      <c r="A1" s="7" t="s">
        <v>20</v>
      </c>
      <c r="B1" s="7"/>
      <c r="C1" s="7"/>
      <c r="D1" s="7"/>
      <c r="E1" s="7"/>
      <c r="F1" s="7"/>
      <c r="H1" t="s">
        <v>38</v>
      </c>
    </row>
    <row r="2" spans="1:16" x14ac:dyDescent="0.2">
      <c r="H2" t="s">
        <v>39</v>
      </c>
    </row>
    <row r="3" spans="1:16" x14ac:dyDescent="0.2">
      <c r="H3" t="s">
        <v>40</v>
      </c>
    </row>
    <row r="4" spans="1:16" x14ac:dyDescent="0.2">
      <c r="A4" s="4" t="s">
        <v>5</v>
      </c>
      <c r="B4" s="2"/>
    </row>
    <row r="5" spans="1:16" ht="25.5" x14ac:dyDescent="0.2">
      <c r="A5" t="s">
        <v>4</v>
      </c>
      <c r="B5" s="6" t="s">
        <v>3</v>
      </c>
      <c r="C5" s="6" t="s">
        <v>1</v>
      </c>
      <c r="D5" s="6" t="s">
        <v>26</v>
      </c>
      <c r="E5" s="6" t="s">
        <v>10</v>
      </c>
      <c r="F5" s="6" t="s">
        <v>0</v>
      </c>
      <c r="H5" t="s">
        <v>12</v>
      </c>
    </row>
    <row r="6" spans="1:16" x14ac:dyDescent="0.2">
      <c r="A6">
        <v>1800</v>
      </c>
      <c r="B6" s="1">
        <v>4338</v>
      </c>
      <c r="C6" s="1">
        <f>C8*B6/B8</f>
        <v>2298.0761447436116</v>
      </c>
      <c r="D6" s="1">
        <f>D7*D7/D8</f>
        <v>4120.8754372328021</v>
      </c>
      <c r="E6" s="1">
        <f>E8*D6/D8</f>
        <v>3937.4940779000563</v>
      </c>
      <c r="F6" s="1">
        <f>C6+E6</f>
        <v>6235.5702226436679</v>
      </c>
      <c r="H6" t="s">
        <v>23</v>
      </c>
      <c r="I6" s="1"/>
      <c r="N6" s="1"/>
      <c r="O6" s="1"/>
      <c r="P6" s="1"/>
    </row>
    <row r="7" spans="1:16" x14ac:dyDescent="0.2">
      <c r="A7">
        <v>1805</v>
      </c>
      <c r="B7" s="1"/>
      <c r="C7" s="1"/>
      <c r="D7" s="1">
        <v>4605</v>
      </c>
      <c r="E7" s="1"/>
      <c r="F7" s="1"/>
      <c r="H7" t="s">
        <v>18</v>
      </c>
    </row>
    <row r="8" spans="1:16" x14ac:dyDescent="0.2">
      <c r="A8">
        <v>1810</v>
      </c>
      <c r="B8" s="1">
        <v>5831</v>
      </c>
      <c r="C8" s="1">
        <v>3089</v>
      </c>
      <c r="D8" s="1">
        <v>5146</v>
      </c>
      <c r="E8" s="1">
        <v>4917</v>
      </c>
      <c r="F8" s="1">
        <f>C8+E8</f>
        <v>8006</v>
      </c>
      <c r="H8" t="s">
        <v>25</v>
      </c>
      <c r="I8" s="1"/>
    </row>
    <row r="9" spans="1:16" x14ac:dyDescent="0.2">
      <c r="H9" t="s">
        <v>24</v>
      </c>
    </row>
    <row r="10" spans="1:16" x14ac:dyDescent="0.2">
      <c r="H10" t="s">
        <v>27</v>
      </c>
    </row>
    <row r="11" spans="1:16" x14ac:dyDescent="0.2">
      <c r="A11" t="s">
        <v>4</v>
      </c>
      <c r="B11" t="s">
        <v>2</v>
      </c>
      <c r="C11" t="s">
        <v>22</v>
      </c>
      <c r="H11" t="s">
        <v>30</v>
      </c>
    </row>
    <row r="12" spans="1:16" x14ac:dyDescent="0.2">
      <c r="A12">
        <v>1800</v>
      </c>
      <c r="B12" s="1">
        <v>1215</v>
      </c>
      <c r="C12" s="3">
        <f>B12/F6</f>
        <v>0.19484986242122404</v>
      </c>
    </row>
    <row r="13" spans="1:16" x14ac:dyDescent="0.2">
      <c r="A13">
        <v>1805</v>
      </c>
      <c r="B13" s="1"/>
      <c r="C13" s="3"/>
      <c r="H13" t="s">
        <v>28</v>
      </c>
    </row>
    <row r="14" spans="1:16" x14ac:dyDescent="0.2">
      <c r="A14">
        <v>1810</v>
      </c>
      <c r="B14" s="1">
        <v>2003</v>
      </c>
      <c r="C14" s="3">
        <f>B14/F8</f>
        <v>0.25018735948038973</v>
      </c>
      <c r="H14" t="s">
        <v>29</v>
      </c>
    </row>
    <row r="17" spans="1:8" x14ac:dyDescent="0.2">
      <c r="A17" t="s">
        <v>11</v>
      </c>
    </row>
    <row r="19" spans="1:8" x14ac:dyDescent="0.2">
      <c r="B19" t="s">
        <v>6</v>
      </c>
      <c r="C19" t="s">
        <v>7</v>
      </c>
      <c r="D19" t="s">
        <v>0</v>
      </c>
      <c r="E19" t="s">
        <v>9</v>
      </c>
    </row>
    <row r="20" spans="1:8" x14ac:dyDescent="0.2">
      <c r="A20" t="s">
        <v>8</v>
      </c>
      <c r="B20" s="1">
        <f>E20*D20/(1+E20)</f>
        <v>2154.4463856971361</v>
      </c>
      <c r="C20" s="1">
        <f>D20-B20</f>
        <v>143.62975904647556</v>
      </c>
      <c r="D20" s="1">
        <f>C6</f>
        <v>2298.0761447436116</v>
      </c>
      <c r="E20">
        <v>15</v>
      </c>
      <c r="H20" t="s">
        <v>17</v>
      </c>
    </row>
    <row r="21" spans="1:8" x14ac:dyDescent="0.2">
      <c r="A21" t="s">
        <v>21</v>
      </c>
      <c r="B21" s="1">
        <f>E21*D21/(1+E21)</f>
        <v>2041.8705584250422</v>
      </c>
      <c r="C21" s="1">
        <f>D21-B21</f>
        <v>680.62351947501406</v>
      </c>
      <c r="D21" s="1">
        <f>E6-B12</f>
        <v>2722.4940779000563</v>
      </c>
      <c r="E21">
        <v>3</v>
      </c>
      <c r="H21" t="s">
        <v>18</v>
      </c>
    </row>
    <row r="22" spans="1:8" x14ac:dyDescent="0.2">
      <c r="A22" t="s">
        <v>2</v>
      </c>
      <c r="B22" s="1">
        <f>B12</f>
        <v>1215</v>
      </c>
      <c r="C22" s="1">
        <v>0</v>
      </c>
      <c r="D22" s="1">
        <f>SUM(B22:C22)</f>
        <v>1215</v>
      </c>
    </row>
    <row r="23" spans="1:8" x14ac:dyDescent="0.2">
      <c r="A23" t="s">
        <v>0</v>
      </c>
      <c r="B23" s="1">
        <f>SUM(B20:B22)</f>
        <v>5411.316944122178</v>
      </c>
      <c r="C23" s="1">
        <f>SUM(C20:C22)</f>
        <v>824.25327852148962</v>
      </c>
      <c r="D23" s="1">
        <f>SUM(D20:D22)</f>
        <v>6235.5702226436679</v>
      </c>
      <c r="E23" s="5">
        <f>B23/C23</f>
        <v>6.5651142496257551</v>
      </c>
      <c r="H23" t="s">
        <v>19</v>
      </c>
    </row>
    <row r="26" spans="1:8" x14ac:dyDescent="0.2">
      <c r="A26" t="s">
        <v>13</v>
      </c>
      <c r="E26">
        <v>3.3</v>
      </c>
    </row>
    <row r="27" spans="1:8" x14ac:dyDescent="0.2">
      <c r="A27" t="s">
        <v>14</v>
      </c>
      <c r="E27">
        <v>2.4</v>
      </c>
    </row>
    <row r="29" spans="1:8" x14ac:dyDescent="0.2">
      <c r="A29" t="s">
        <v>15</v>
      </c>
      <c r="E29">
        <v>2.4</v>
      </c>
    </row>
    <row r="30" spans="1:8" x14ac:dyDescent="0.2">
      <c r="A30" t="s">
        <v>16</v>
      </c>
      <c r="E30">
        <v>2.6</v>
      </c>
    </row>
    <row r="33" spans="1:8" x14ac:dyDescent="0.2">
      <c r="A33" t="s">
        <v>31</v>
      </c>
      <c r="H33" t="s">
        <v>32</v>
      </c>
    </row>
    <row r="34" spans="1:8" x14ac:dyDescent="0.2">
      <c r="B34" t="s">
        <v>6</v>
      </c>
      <c r="C34" t="s">
        <v>7</v>
      </c>
      <c r="D34" t="s">
        <v>0</v>
      </c>
      <c r="E34" t="s">
        <v>9</v>
      </c>
    </row>
    <row r="35" spans="1:8" x14ac:dyDescent="0.2">
      <c r="A35" t="s">
        <v>33</v>
      </c>
      <c r="B35">
        <f>289+29</f>
        <v>318</v>
      </c>
      <c r="C35">
        <f>63+5</f>
        <v>68</v>
      </c>
      <c r="D35">
        <f>B35+C35</f>
        <v>386</v>
      </c>
      <c r="E35" s="5">
        <f>B35/C35</f>
        <v>4.6764705882352944</v>
      </c>
    </row>
    <row r="36" spans="1:8" x14ac:dyDescent="0.2">
      <c r="A36" t="s">
        <v>34</v>
      </c>
      <c r="B36">
        <f>1+6</f>
        <v>7</v>
      </c>
      <c r="C36">
        <f>4+3</f>
        <v>7</v>
      </c>
      <c r="D36">
        <f>B36+C36</f>
        <v>14</v>
      </c>
      <c r="E36" s="5">
        <f>B36/C36</f>
        <v>1</v>
      </c>
    </row>
    <row r="37" spans="1:8" x14ac:dyDescent="0.2">
      <c r="A37" t="s">
        <v>35</v>
      </c>
      <c r="B37">
        <v>13</v>
      </c>
      <c r="C37">
        <v>2</v>
      </c>
      <c r="D37">
        <f>B37+C37</f>
        <v>15</v>
      </c>
      <c r="E37" s="5">
        <f>B37/C37</f>
        <v>6.5</v>
      </c>
    </row>
    <row r="38" spans="1:8" x14ac:dyDescent="0.2">
      <c r="A38" t="s">
        <v>36</v>
      </c>
      <c r="B38">
        <v>1449</v>
      </c>
      <c r="C38">
        <v>0</v>
      </c>
      <c r="D38">
        <f>B38+C38</f>
        <v>1449</v>
      </c>
    </row>
    <row r="40" spans="1:8" x14ac:dyDescent="0.2">
      <c r="A40" t="s">
        <v>37</v>
      </c>
      <c r="B40">
        <f>SUM(B35:B37)</f>
        <v>338</v>
      </c>
      <c r="C40">
        <f>SUM(C35:C37)</f>
        <v>77</v>
      </c>
      <c r="D40">
        <f>SUM(D35:D37)</f>
        <v>415</v>
      </c>
      <c r="E40" s="5">
        <f>B40/C40</f>
        <v>4.3896103896103895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prisoners 1800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2014-10-19T21:41:50Z</dcterms:created>
  <dcterms:modified xsi:type="dcterms:W3CDTF">2014-10-19T21:42:01Z</dcterms:modified>
</cp:coreProperties>
</file>