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720" yWindow="375" windowWidth="14955" windowHeight="8955"/>
  </bookViews>
  <sheets>
    <sheet name="summary" sheetId="3" r:id="rId1"/>
    <sheet name="sex ratio - non-debtors" sheetId="2" r:id="rId2"/>
    <sheet name="prison populations" sheetId="6" r:id="rId3"/>
  </sheets>
  <calcPr calcId="145621"/>
</workbook>
</file>

<file path=xl/calcChain.xml><?xml version="1.0" encoding="utf-8"?>
<calcChain xmlns="http://schemas.openxmlformats.org/spreadsheetml/2006/main">
  <c r="K140" i="6" l="1"/>
  <c r="D15" i="3"/>
  <c r="D36" i="3"/>
  <c r="D34" i="3"/>
  <c r="D19" i="3"/>
  <c r="A18" i="2"/>
  <c r="A19" i="2"/>
  <c r="A23" i="2"/>
  <c r="A24" i="2"/>
  <c r="A26" i="2"/>
  <c r="B6" i="2"/>
  <c r="B7" i="2"/>
  <c r="B8" i="2"/>
  <c r="B9" i="2"/>
  <c r="B10" i="2"/>
  <c r="C8" i="2"/>
  <c r="C7" i="2"/>
  <c r="E21" i="2"/>
  <c r="E20" i="2"/>
  <c r="C6" i="2"/>
  <c r="C9" i="2"/>
  <c r="C10" i="2"/>
  <c r="K9" i="6"/>
  <c r="K172" i="6"/>
  <c r="K159" i="6"/>
  <c r="K225" i="6"/>
  <c r="K226" i="6"/>
  <c r="K40" i="6"/>
  <c r="K15" i="6"/>
  <c r="K184" i="6"/>
  <c r="K60" i="6"/>
  <c r="K47" i="6"/>
  <c r="K191" i="6"/>
  <c r="K213" i="6"/>
  <c r="K5" i="6"/>
  <c r="K6" i="6"/>
  <c r="K201" i="6"/>
  <c r="K7" i="6"/>
  <c r="K173" i="6"/>
  <c r="K233" i="6"/>
  <c r="K234" i="6"/>
  <c r="K218" i="6"/>
  <c r="K219" i="6"/>
  <c r="K220" i="6"/>
  <c r="K32" i="6"/>
  <c r="K207" i="6"/>
  <c r="K127" i="6"/>
  <c r="K202" i="6"/>
  <c r="K235" i="6"/>
  <c r="K14" i="6"/>
  <c r="K137" i="6"/>
  <c r="K138" i="6"/>
  <c r="K192" i="6"/>
  <c r="K193" i="6"/>
  <c r="K194" i="6"/>
  <c r="K195" i="6"/>
  <c r="K16" i="6"/>
  <c r="K236" i="6"/>
  <c r="K25" i="6"/>
  <c r="K17" i="6"/>
  <c r="K18" i="6"/>
  <c r="K19" i="6"/>
  <c r="K20" i="6"/>
  <c r="K105" i="6"/>
  <c r="K106" i="6"/>
  <c r="K107" i="6"/>
  <c r="K92" i="6"/>
  <c r="K93" i="6"/>
  <c r="K70" i="6"/>
  <c r="K24" i="6"/>
  <c r="K35" i="6"/>
  <c r="K61" i="6"/>
  <c r="K62" i="6"/>
  <c r="K26" i="6"/>
  <c r="K27" i="6"/>
  <c r="K41" i="6"/>
  <c r="K42" i="6"/>
  <c r="K214" i="6"/>
  <c r="K139" i="6"/>
  <c r="K63" i="6"/>
  <c r="K64" i="6"/>
  <c r="K141" i="6"/>
  <c r="K142" i="6"/>
  <c r="K208" i="6"/>
  <c r="K221" i="6"/>
  <c r="K222" i="6"/>
  <c r="K71" i="6"/>
  <c r="K108" i="6"/>
  <c r="K73" i="6"/>
  <c r="K43" i="6"/>
  <c r="K44" i="6"/>
  <c r="K228" i="6"/>
  <c r="K136" i="6"/>
  <c r="K237" i="6"/>
  <c r="K56" i="6"/>
  <c r="K109" i="6"/>
  <c r="K110" i="6"/>
  <c r="K59" i="6"/>
  <c r="K111" i="6"/>
  <c r="K21" i="6"/>
  <c r="K22" i="6"/>
  <c r="K48" i="6"/>
  <c r="K49" i="6"/>
  <c r="K50" i="6"/>
  <c r="K51" i="6"/>
  <c r="K143" i="6"/>
  <c r="K144" i="6"/>
  <c r="K69" i="6"/>
  <c r="K128" i="6"/>
  <c r="K145" i="6"/>
  <c r="K74" i="6"/>
  <c r="K75" i="6"/>
  <c r="K79" i="6"/>
  <c r="K129" i="6"/>
  <c r="K112" i="6"/>
  <c r="K209" i="6"/>
  <c r="K238" i="6"/>
  <c r="K65" i="6"/>
  <c r="K66" i="6"/>
  <c r="K67" i="6"/>
  <c r="K187" i="6"/>
  <c r="K87" i="6"/>
  <c r="K88" i="6"/>
  <c r="K89" i="6"/>
  <c r="K90" i="6"/>
  <c r="K113" i="6"/>
  <c r="K76" i="6"/>
  <c r="K215" i="6"/>
  <c r="K239" i="6"/>
  <c r="K240" i="6"/>
  <c r="K102" i="6"/>
  <c r="K103" i="6"/>
  <c r="K196" i="6"/>
  <c r="K203" i="6"/>
  <c r="K204" i="6"/>
  <c r="K205" i="6"/>
  <c r="K227" i="6"/>
  <c r="K146" i="6"/>
  <c r="K210" i="6"/>
  <c r="K211" i="6"/>
  <c r="K130" i="6"/>
  <c r="K118" i="6"/>
  <c r="K33" i="6"/>
  <c r="K94" i="6"/>
  <c r="K95" i="6"/>
  <c r="K241" i="6"/>
  <c r="K124" i="6"/>
  <c r="K125" i="6"/>
  <c r="K126" i="6"/>
  <c r="K216" i="6"/>
  <c r="K131" i="6"/>
  <c r="K132" i="6"/>
  <c r="K119" i="6"/>
  <c r="K120" i="6"/>
  <c r="K121" i="6"/>
  <c r="K133" i="6"/>
  <c r="K147" i="6"/>
  <c r="K160" i="6"/>
  <c r="K28" i="6"/>
  <c r="K114" i="6"/>
  <c r="K115" i="6"/>
  <c r="K122" i="6"/>
  <c r="K229" i="6"/>
  <c r="K148" i="6"/>
  <c r="K29" i="6"/>
  <c r="K156" i="6"/>
  <c r="K157" i="6"/>
  <c r="K158" i="6"/>
  <c r="K174" i="6"/>
  <c r="K175" i="6"/>
  <c r="K30" i="6"/>
  <c r="K179" i="6"/>
  <c r="K10" i="6"/>
  <c r="K11" i="6"/>
  <c r="K176" i="6"/>
  <c r="K177" i="6"/>
  <c r="K149" i="6"/>
  <c r="K150" i="6"/>
  <c r="K68" i="6"/>
  <c r="K104" i="6"/>
  <c r="K242" i="6"/>
  <c r="K169" i="6"/>
  <c r="K77" i="6"/>
  <c r="K161" i="6"/>
  <c r="K162" i="6"/>
  <c r="K163" i="6"/>
  <c r="K180" i="6"/>
  <c r="K181" i="6"/>
  <c r="K182" i="6"/>
  <c r="K189" i="6"/>
  <c r="K185" i="6"/>
  <c r="K186" i="6"/>
  <c r="K170" i="6"/>
  <c r="K171" i="6"/>
  <c r="K217" i="6"/>
  <c r="K52" i="6"/>
  <c r="K53" i="6"/>
  <c r="K243" i="6"/>
  <c r="K57" i="6"/>
  <c r="K58" i="6"/>
  <c r="K96" i="6"/>
  <c r="K97" i="6"/>
  <c r="K80" i="6"/>
  <c r="K151" i="6"/>
  <c r="K188" i="6"/>
  <c r="K123" i="6"/>
  <c r="K98" i="6"/>
  <c r="K12" i="6"/>
  <c r="K13" i="6"/>
  <c r="K99" i="6"/>
  <c r="K100" i="6"/>
  <c r="K244" i="6"/>
  <c r="K245" i="6"/>
  <c r="K246" i="6"/>
  <c r="K247" i="6"/>
  <c r="K116" i="6"/>
  <c r="K117" i="6"/>
  <c r="K248" i="6"/>
  <c r="K37" i="6"/>
  <c r="K38" i="6"/>
  <c r="K91" i="6"/>
  <c r="K78" i="6"/>
  <c r="K230" i="6"/>
  <c r="K152" i="6"/>
  <c r="K249" i="6"/>
  <c r="K250" i="6"/>
  <c r="K251" i="6"/>
  <c r="K197" i="6"/>
  <c r="K190" i="6"/>
  <c r="K81" i="6"/>
  <c r="K82" i="6"/>
  <c r="K83" i="6"/>
  <c r="K183" i="6"/>
  <c r="K134" i="6"/>
  <c r="K199" i="6"/>
  <c r="K135" i="6"/>
  <c r="K31" i="6"/>
  <c r="K212" i="6"/>
  <c r="K164" i="6"/>
  <c r="K72" i="6"/>
  <c r="K198" i="6"/>
  <c r="K153" i="6"/>
  <c r="K45" i="6"/>
  <c r="K54" i="6"/>
  <c r="K55" i="6"/>
  <c r="K154" i="6"/>
  <c r="K155" i="6"/>
  <c r="K34" i="6"/>
  <c r="K178" i="6"/>
  <c r="K252" i="6"/>
  <c r="K165" i="6"/>
  <c r="K223" i="6"/>
  <c r="K224" i="6"/>
  <c r="K36" i="6"/>
  <c r="K84" i="6"/>
  <c r="K85" i="6"/>
  <c r="K86" i="6"/>
  <c r="K46" i="6"/>
  <c r="K23" i="6"/>
  <c r="K200" i="6"/>
  <c r="K206" i="6"/>
  <c r="K231" i="6"/>
  <c r="K232" i="6"/>
  <c r="K39" i="6"/>
  <c r="K166" i="6"/>
  <c r="K167" i="6"/>
  <c r="K168" i="6"/>
  <c r="K253" i="6"/>
  <c r="K254" i="6"/>
  <c r="K255" i="6"/>
  <c r="K256" i="6"/>
  <c r="K101" i="6"/>
  <c r="K8" i="6"/>
  <c r="E19" i="3"/>
  <c r="E20" i="3"/>
  <c r="B7" i="3"/>
  <c r="B8" i="3"/>
  <c r="B9" i="3"/>
  <c r="B10" i="3"/>
  <c r="C7" i="3"/>
  <c r="C8" i="3"/>
  <c r="C9" i="3"/>
  <c r="B11" i="3"/>
  <c r="E26" i="2"/>
  <c r="E25" i="2"/>
  <c r="E24" i="2"/>
  <c r="E23" i="2"/>
  <c r="E22" i="2"/>
  <c r="E19" i="2"/>
  <c r="E18" i="2"/>
  <c r="E17" i="2"/>
  <c r="C12" i="2"/>
  <c r="D12" i="2"/>
  <c r="E12" i="2"/>
  <c r="E10" i="2"/>
  <c r="E9" i="2"/>
  <c r="E8" i="2"/>
  <c r="E7" i="2"/>
  <c r="E6" i="2"/>
  <c r="D20" i="3"/>
  <c r="D13" i="3"/>
  <c r="D37" i="3"/>
  <c r="D21" i="3"/>
  <c r="B19" i="3"/>
  <c r="B13" i="3"/>
  <c r="C19" i="3"/>
  <c r="D14" i="3"/>
  <c r="B20" i="3"/>
  <c r="B14" i="3"/>
  <c r="C20" i="3"/>
  <c r="C14" i="3"/>
  <c r="E14" i="3"/>
  <c r="C21" i="3"/>
  <c r="C13" i="3"/>
  <c r="E13" i="3"/>
  <c r="B21" i="3"/>
  <c r="B6" i="3"/>
  <c r="C6" i="3"/>
  <c r="C15" i="3"/>
  <c r="E6" i="3"/>
  <c r="B15" i="3"/>
  <c r="E15" i="3"/>
</calcChain>
</file>

<file path=xl/sharedStrings.xml><?xml version="1.0" encoding="utf-8"?>
<sst xmlns="http://schemas.openxmlformats.org/spreadsheetml/2006/main" count="772" uniqueCount="373">
  <si>
    <t>males</t>
  </si>
  <si>
    <t>females</t>
  </si>
  <si>
    <t>total</t>
  </si>
  <si>
    <t>sr</t>
  </si>
  <si>
    <t>debtors</t>
  </si>
  <si>
    <t>non-hulk felons</t>
  </si>
  <si>
    <t>petty offenders</t>
  </si>
  <si>
    <t>hulks</t>
  </si>
  <si>
    <t>military</t>
  </si>
  <si>
    <t>debtor share</t>
  </si>
  <si>
    <t>sex ratio</t>
  </si>
  <si>
    <t>Chelmsford Bridewell</t>
  </si>
  <si>
    <t>Folkingham House of Correction</t>
  </si>
  <si>
    <t>Southwell, Nott. House of Corrections</t>
  </si>
  <si>
    <t>Warwick, County Bridewell</t>
  </si>
  <si>
    <t>Wakefield, York. House of Corrections</t>
  </si>
  <si>
    <t>total prisoners</t>
  </si>
  <si>
    <t>date</t>
  </si>
  <si>
    <t>11/12/1808</t>
  </si>
  <si>
    <t>8/4/1809</t>
  </si>
  <si>
    <t>9/26/1810</t>
  </si>
  <si>
    <t>8/20/1803</t>
  </si>
  <si>
    <t>7/31/1808</t>
  </si>
  <si>
    <t>8/19/1809</t>
  </si>
  <si>
    <t>8/15/1802</t>
  </si>
  <si>
    <t>12/28/1804</t>
  </si>
  <si>
    <t>undifferentiated</t>
  </si>
  <si>
    <t>prisoner type</t>
  </si>
  <si>
    <t>prisons</t>
  </si>
  <si>
    <t>felons</t>
  </si>
  <si>
    <t>prisoners by type</t>
  </si>
  <si>
    <t>total prisoners in type-differentiated prisons</t>
  </si>
  <si>
    <t>prisons containing debtors and other types of prisoners, where types are explicitly differentiated</t>
  </si>
  <si>
    <t>among undifferentiated prisoners</t>
  </si>
  <si>
    <t>estimated debtors</t>
  </si>
  <si>
    <t>estimate non-debtors</t>
  </si>
  <si>
    <t>total undifferentiated</t>
  </si>
  <si>
    <t>lid</t>
  </si>
  <si>
    <t>recmod</t>
  </si>
  <si>
    <t>city</t>
  </si>
  <si>
    <t>prison-type</t>
  </si>
  <si>
    <t>deserters-military</t>
  </si>
  <si>
    <t>Abingdon</t>
  </si>
  <si>
    <t>Berkshire</t>
  </si>
  <si>
    <t>County Bridewell</t>
  </si>
  <si>
    <t>Town Gaol</t>
  </si>
  <si>
    <t>Alnwick</t>
  </si>
  <si>
    <t>Northumberland</t>
  </si>
  <si>
    <t>house of corrections</t>
  </si>
  <si>
    <t>Alyesham</t>
  </si>
  <si>
    <t>Norfolk</t>
  </si>
  <si>
    <t>bridewell</t>
  </si>
  <si>
    <t>Appleby</t>
  </si>
  <si>
    <t>Westmorland</t>
  </si>
  <si>
    <t>County Gaol</t>
  </si>
  <si>
    <t>Ashbourne</t>
  </si>
  <si>
    <t>Derbyshire</t>
  </si>
  <si>
    <t>Aylesbury</t>
  </si>
  <si>
    <t>Buckinghamshire</t>
  </si>
  <si>
    <t>Banbury</t>
  </si>
  <si>
    <t>Oxfordshire</t>
  </si>
  <si>
    <t>Barking</t>
  </si>
  <si>
    <t>Essex</t>
  </si>
  <si>
    <t>Barnstaple</t>
  </si>
  <si>
    <t>Devon</t>
  </si>
  <si>
    <t>Bath</t>
  </si>
  <si>
    <t>Somerset</t>
  </si>
  <si>
    <t>Battel</t>
  </si>
  <si>
    <t>Sussex</t>
  </si>
  <si>
    <t>Beaumaris</t>
  </si>
  <si>
    <t>Anglesey</t>
  </si>
  <si>
    <t>Beccles</t>
  </si>
  <si>
    <t>Suffolk</t>
  </si>
  <si>
    <t>Bedford</t>
  </si>
  <si>
    <t>Bedfordshire</t>
  </si>
  <si>
    <t>County Gaol and House of Correction</t>
  </si>
  <si>
    <t>Berwick-upon-Tweed</t>
  </si>
  <si>
    <t>Beverly</t>
  </si>
  <si>
    <t>Yorkshire</t>
  </si>
  <si>
    <t>Town and Liberty Gaol</t>
  </si>
  <si>
    <t>House of Correction</t>
  </si>
  <si>
    <t>Birmingham</t>
  </si>
  <si>
    <t>Warwickshire</t>
  </si>
  <si>
    <t>Court Prison</t>
  </si>
  <si>
    <t>Aston Gaol</t>
  </si>
  <si>
    <t>Bodmin</t>
  </si>
  <si>
    <t>Cornwall</t>
  </si>
  <si>
    <t>Borough Compter</t>
  </si>
  <si>
    <t>Surrey</t>
  </si>
  <si>
    <t>Boston</t>
  </si>
  <si>
    <t>Lincolnshire</t>
  </si>
  <si>
    <t>Bottesdale</t>
  </si>
  <si>
    <t>Bradford</t>
  </si>
  <si>
    <t>Brecon</t>
  </si>
  <si>
    <t>Brecknockshire</t>
  </si>
  <si>
    <t>x</t>
  </si>
  <si>
    <t>Bridewell, London</t>
  </si>
  <si>
    <t>Middlesex</t>
  </si>
  <si>
    <t>i</t>
  </si>
  <si>
    <t>Bridgewater</t>
  </si>
  <si>
    <t>Bristol</t>
  </si>
  <si>
    <t>City and County Gaol</t>
  </si>
  <si>
    <t>Lawford's Gate, County Bridewell</t>
  </si>
  <si>
    <t>Buckingham</t>
  </si>
  <si>
    <t>Bury St. Edmund's</t>
  </si>
  <si>
    <t>Caermarthen</t>
  </si>
  <si>
    <t>Carmarthenshire</t>
  </si>
  <si>
    <t>Caernarvon</t>
  </si>
  <si>
    <t>Caernarfonshire</t>
  </si>
  <si>
    <t>Cambridge</t>
  </si>
  <si>
    <t>Cambridgeshire</t>
  </si>
  <si>
    <t>Town Bridewell</t>
  </si>
  <si>
    <t>County Gaol and Bridewell</t>
  </si>
  <si>
    <t>Canterbury</t>
  </si>
  <si>
    <t>Kent</t>
  </si>
  <si>
    <t>Gaol and House of Correction</t>
  </si>
  <si>
    <t>City Bridewell</t>
  </si>
  <si>
    <t>City Gaol</t>
  </si>
  <si>
    <t>Captivity Hulk</t>
  </si>
  <si>
    <t>hulk</t>
  </si>
  <si>
    <t>Cardiff</t>
  </si>
  <si>
    <t>Glamorgan</t>
  </si>
  <si>
    <t>Cardigan</t>
  </si>
  <si>
    <t>Cardiganshire</t>
  </si>
  <si>
    <t>county gaol and bridewell</t>
  </si>
  <si>
    <t>Carlisle</t>
  </si>
  <si>
    <t>Cumberland</t>
  </si>
  <si>
    <t>city and county gaol</t>
  </si>
  <si>
    <t>Chelmsford</t>
  </si>
  <si>
    <t xml:space="preserve">Chester  </t>
  </si>
  <si>
    <t>Cheshire</t>
  </si>
  <si>
    <t>new city gaol and bridewell</t>
  </si>
  <si>
    <t>Chester Castle</t>
  </si>
  <si>
    <t>Chesterfield</t>
  </si>
  <si>
    <t>Bridewell</t>
  </si>
  <si>
    <t>Chichester</t>
  </si>
  <si>
    <t>Clerkenwell</t>
  </si>
  <si>
    <t>Colchester</t>
  </si>
  <si>
    <t>Castle Bridewell</t>
  </si>
  <si>
    <t>Borough Gaol and Bridewell</t>
  </si>
  <si>
    <t>Cold Bath Fields</t>
  </si>
  <si>
    <t>County Gaol and Bridewell, Horsemonger Lane</t>
  </si>
  <si>
    <t>Coventy</t>
  </si>
  <si>
    <t>Cowbridge</t>
  </si>
  <si>
    <t>Dartford</t>
  </si>
  <si>
    <t>Dean</t>
  </si>
  <si>
    <t>Gloucestershire</t>
  </si>
  <si>
    <t>Derby</t>
  </si>
  <si>
    <t>County Jail and House of Correction</t>
  </si>
  <si>
    <t>Town or Borough Gaol</t>
  </si>
  <si>
    <t>Devizes</t>
  </si>
  <si>
    <t>Wiltshire</t>
  </si>
  <si>
    <t>Dolgelly</t>
  </si>
  <si>
    <t>Merioneth</t>
  </si>
  <si>
    <t>Doncaster</t>
  </si>
  <si>
    <t>Dorchester</t>
  </si>
  <si>
    <t>Dorset</t>
  </si>
  <si>
    <t>Dover Castle</t>
  </si>
  <si>
    <t>Cinque Port Debtors</t>
  </si>
  <si>
    <t>Town Gaol and Bridewell</t>
  </si>
  <si>
    <t>Durham</t>
  </si>
  <si>
    <t>Dymchurch</t>
  </si>
  <si>
    <t>Ely</t>
  </si>
  <si>
    <t>Exeter</t>
  </si>
  <si>
    <t>County High Gaol for Felons</t>
  </si>
  <si>
    <t>South Gate, City and County Gaol</t>
  </si>
  <si>
    <t>County Prison for Debtors</t>
  </si>
  <si>
    <t>County House of Correction</t>
  </si>
  <si>
    <t>Fleet Prison</t>
  </si>
  <si>
    <t>Flint</t>
  </si>
  <si>
    <t>Flintshire</t>
  </si>
  <si>
    <t xml:space="preserve"> </t>
  </si>
  <si>
    <t>Folkingham</t>
  </si>
  <si>
    <t>Gilt-Spur-Street Compter</t>
  </si>
  <si>
    <t>Gloucester</t>
  </si>
  <si>
    <t>County Gaol and Penitentiary House</t>
  </si>
  <si>
    <t>City Gaol and Bridewell</t>
  </si>
  <si>
    <t>Gosport</t>
  </si>
  <si>
    <t>Hampshire</t>
  </si>
  <si>
    <t>Grantham</t>
  </si>
  <si>
    <t>Greenwich</t>
  </si>
  <si>
    <t>Guildford</t>
  </si>
  <si>
    <t>Halifax</t>
  </si>
  <si>
    <t>Halsted</t>
  </si>
  <si>
    <t>Harwich</t>
  </si>
  <si>
    <t>Haverford-West</t>
  </si>
  <si>
    <t>Pembrokeshire</t>
  </si>
  <si>
    <t>Hereford</t>
  </si>
  <si>
    <t>Herefordshire</t>
  </si>
  <si>
    <t>Hertford</t>
  </si>
  <si>
    <t>Hertfordshire</t>
  </si>
  <si>
    <t>Hitchin</t>
  </si>
  <si>
    <t>Hithe</t>
  </si>
  <si>
    <t>Horseley</t>
  </si>
  <si>
    <t>Horsham</t>
  </si>
  <si>
    <t>Hull</t>
  </si>
  <si>
    <t>Town and County Gaol</t>
  </si>
  <si>
    <t>Huntingdon</t>
  </si>
  <si>
    <t>Huntingdonshire</t>
  </si>
  <si>
    <t>Ilchester</t>
  </si>
  <si>
    <t>Ipswich</t>
  </si>
  <si>
    <t>Town and Borough Gaol</t>
  </si>
  <si>
    <t>Kendal</t>
  </si>
  <si>
    <t>King's Bench</t>
  </si>
  <si>
    <t>Kingston-upon-Thames</t>
  </si>
  <si>
    <t>Kirkton</t>
  </si>
  <si>
    <t>Lancaster</t>
  </si>
  <si>
    <t>Lancashire</t>
  </si>
  <si>
    <t xml:space="preserve">Castle, County Gaol and Bridewell  </t>
  </si>
  <si>
    <t>Launceston</t>
  </si>
  <si>
    <t>County Gaol for Felons</t>
  </si>
  <si>
    <t>Laurel Hulk</t>
  </si>
  <si>
    <t>Leeds</t>
  </si>
  <si>
    <t>Leicester</t>
  </si>
  <si>
    <t>Leicestershire</t>
  </si>
  <si>
    <t>Lewes</t>
  </si>
  <si>
    <t>Lincoln Castle</t>
  </si>
  <si>
    <t>City Gaol and House of Correction</t>
  </si>
  <si>
    <t>Liverpool</t>
  </si>
  <si>
    <t>Borough Gaol</t>
  </si>
  <si>
    <t>Louth</t>
  </si>
  <si>
    <t>Ludgate</t>
  </si>
  <si>
    <t>Lynn Regis</t>
  </si>
  <si>
    <t>Macclesfield</t>
  </si>
  <si>
    <t>Maidstone</t>
  </si>
  <si>
    <t>Manchester</t>
  </si>
  <si>
    <t>Marlborough</t>
  </si>
  <si>
    <t>Marshalsea</t>
  </si>
  <si>
    <t>Middlewich</t>
  </si>
  <si>
    <t>Monmouth</t>
  </si>
  <si>
    <t>Monmouthshire</t>
  </si>
  <si>
    <t>Montgomery</t>
  </si>
  <si>
    <t>Montgomeryshire</t>
  </si>
  <si>
    <t>Morpeth</t>
  </si>
  <si>
    <t>Nantwich</t>
  </si>
  <si>
    <t>Newark-upon-Trent</t>
  </si>
  <si>
    <t>Nottinghamshire</t>
  </si>
  <si>
    <t>Newbury</t>
  </si>
  <si>
    <t>Corporation Gaol</t>
  </si>
  <si>
    <t>Newcastle-upon-Tyne</t>
  </si>
  <si>
    <t>Newgate, London</t>
  </si>
  <si>
    <t>Newport</t>
  </si>
  <si>
    <t>Isle of Wight</t>
  </si>
  <si>
    <t>Northallerton</t>
  </si>
  <si>
    <t>Northampton</t>
  </si>
  <si>
    <t>Northamptonshire</t>
  </si>
  <si>
    <t>Northlech</t>
  </si>
  <si>
    <t>Norwich Castle</t>
  </si>
  <si>
    <t>Nottingham</t>
  </si>
  <si>
    <t>Oakham</t>
  </si>
  <si>
    <t>Rutland</t>
  </si>
  <si>
    <t>Oxford</t>
  </si>
  <si>
    <t>Castle Gaol and County Bridewell</t>
  </si>
  <si>
    <t>Peterborough</t>
  </si>
  <si>
    <t>Soke Liberty Gaol</t>
  </si>
  <si>
    <t>Petworth</t>
  </si>
  <si>
    <t>Plymouth</t>
  </si>
  <si>
    <t>Dock Gaol</t>
  </si>
  <si>
    <t>Pontefract</t>
  </si>
  <si>
    <t>Poole</t>
  </si>
  <si>
    <t>Portland Hulk</t>
  </si>
  <si>
    <t>Portsmouth</t>
  </si>
  <si>
    <t>Poultry Compter, London</t>
  </si>
  <si>
    <t>Presteign</t>
  </si>
  <si>
    <t>Radnorshire</t>
  </si>
  <si>
    <t>Preston</t>
  </si>
  <si>
    <t>Prudential Hulk</t>
  </si>
  <si>
    <t>Reading</t>
  </si>
  <si>
    <t>Retribution Hulk</t>
  </si>
  <si>
    <t>Richmond</t>
  </si>
  <si>
    <t>Liberty Gaol for Debtors</t>
  </si>
  <si>
    <t>Corporation or Borough Gaol</t>
  </si>
  <si>
    <t>Ripon</t>
  </si>
  <si>
    <t>Liberty Gaol</t>
  </si>
  <si>
    <t>Court Gaol and House of Correction</t>
  </si>
  <si>
    <t>Rochester</t>
  </si>
  <si>
    <t>Romney</t>
  </si>
  <si>
    <t>Rothwell</t>
  </si>
  <si>
    <t>Ruthin</t>
  </si>
  <si>
    <t>Denbighshire</t>
  </si>
  <si>
    <t>Saint Alban's</t>
  </si>
  <si>
    <t>Saint Briavel's</t>
  </si>
  <si>
    <t>Salisbury</t>
  </si>
  <si>
    <t>Savoy</t>
  </si>
  <si>
    <t>Scarborough</t>
  </si>
  <si>
    <t>Sheffield</t>
  </si>
  <si>
    <t>Eccleshall Gaol</t>
  </si>
  <si>
    <t>Debtor's Gaol</t>
  </si>
  <si>
    <t>Shepton-Mallet</t>
  </si>
  <si>
    <t>Shrewsbury</t>
  </si>
  <si>
    <t>Shropshire</t>
  </si>
  <si>
    <t>Southhampton</t>
  </si>
  <si>
    <t>Town Gaol for Debtors</t>
  </si>
  <si>
    <t>Felons Gaol</t>
  </si>
  <si>
    <t>Southwell</t>
  </si>
  <si>
    <t>Spalding</t>
  </si>
  <si>
    <t>Stafford</t>
  </si>
  <si>
    <t>Staffordshire</t>
  </si>
  <si>
    <t>Stamford</t>
  </si>
  <si>
    <t>Stockport</t>
  </si>
  <si>
    <t>Bridewell, St. George's Fields</t>
  </si>
  <si>
    <t>Swaffham</t>
  </si>
  <si>
    <t>Swansea</t>
  </si>
  <si>
    <t>Taunton</t>
  </si>
  <si>
    <t>The Tower</t>
  </si>
  <si>
    <t>Tideswell</t>
  </si>
  <si>
    <t>Tiverton</t>
  </si>
  <si>
    <t>Tothill-Fields</t>
  </si>
  <si>
    <t>Truro</t>
  </si>
  <si>
    <t>Tynemouth</t>
  </si>
  <si>
    <t>Wakefield</t>
  </si>
  <si>
    <t>Walsingham</t>
  </si>
  <si>
    <t>Warwick</t>
  </si>
  <si>
    <t>Whitehaven</t>
  </si>
  <si>
    <t>Winchester</t>
  </si>
  <si>
    <t>Wirksworth</t>
  </si>
  <si>
    <t>Wisbeach</t>
  </si>
  <si>
    <t>Wolverhampton</t>
  </si>
  <si>
    <t>Woodbridge</t>
  </si>
  <si>
    <t>Worcester</t>
  </si>
  <si>
    <t>Worcestershire</t>
  </si>
  <si>
    <t>Castle Gaol and Bridewell</t>
  </si>
  <si>
    <t>Wrexham</t>
  </si>
  <si>
    <t>Wymondham</t>
  </si>
  <si>
    <t>Yarmouth</t>
  </si>
  <si>
    <t>York</t>
  </si>
  <si>
    <t>St. Peter's Gaol</t>
  </si>
  <si>
    <t>City and Ainsty Gaol</t>
  </si>
  <si>
    <t>York Castle</t>
  </si>
  <si>
    <t>Zealand Hulk</t>
  </si>
  <si>
    <t>prison listing specifying at least one debtor and at least one non-debtor</t>
  </si>
  <si>
    <t>source and notes</t>
  </si>
  <si>
    <t>total prisoners summed from prison population listing</t>
  </si>
  <si>
    <t>prisoners-debtors-england-wales</t>
  </si>
  <si>
    <t>for debtor sex-ratio data, see</t>
  </si>
  <si>
    <t>Neild, James (1812). State of the prisons in England, Scotland, and Wales</t>
  </si>
  <si>
    <t>Population figures here are the Neil figures closest to 1810.</t>
  </si>
  <si>
    <t>Few figures are prior to 1807, but some counts for small prisons are no more recent than 1803.</t>
  </si>
  <si>
    <t>prisoners-london-1779-1850</t>
  </si>
  <si>
    <t>recmod x/i indicates records excluded (x) or included (i) in sums</t>
  </si>
  <si>
    <t>London prison populations figures have been revised (recmod i) using additional data.  See</t>
  </si>
  <si>
    <t xml:space="preserve">For the Hertford, Hertfordshire entry,  15 felons and petty offenders were reported together.  </t>
  </si>
  <si>
    <t>These were separated as 7 felons, 8 petty offenders.</t>
  </si>
  <si>
    <t xml:space="preserve">Neild visited most of the larger prisons in 1810. </t>
  </si>
  <si>
    <t>Neild reported on prisons in Scotland.  These are not included here.</t>
  </si>
  <si>
    <t>Prisoners for which Neild doesn't report prisoner population are not included here.</t>
  </si>
  <si>
    <t>Prisoners in England and Wales about 1810</t>
  </si>
  <si>
    <t>filtered and summed for Neild dataset</t>
  </si>
  <si>
    <t>Inserted data for hulks are from</t>
  </si>
  <si>
    <t>Committee on Laws Relating to Penitentiary Houses, 3’rd Rep., App. D, P.P. 1813-14, IV</t>
  </si>
  <si>
    <t>data reported on ad-hoc basis</t>
  </si>
  <si>
    <t>Summary (figures dated nearest to 1810)</t>
  </si>
  <si>
    <t>9/4/1809</t>
  </si>
  <si>
    <t>9/1/1809</t>
  </si>
  <si>
    <t>Southwell, Nottinghamshire, House of Corrections</t>
  </si>
  <si>
    <t>All data</t>
  </si>
  <si>
    <t>convicts transported to England and Wales, 1808-1812</t>
  </si>
  <si>
    <t>convicts transported to Engladn and Wales, 1836-1840</t>
  </si>
  <si>
    <t>persons committed to trial or bailed, 1808-1812</t>
  </si>
  <si>
    <t>persons committed to trial or bailed, 1836-1840</t>
  </si>
  <si>
    <t>non-debtors in prison, 1838</t>
  </si>
  <si>
    <t>P.P., Criminal Offenders in England and Wales.  These returns begin in 1805.</t>
  </si>
  <si>
    <t>total debtors</t>
  </si>
  <si>
    <t>note that some debtors are held in debtor-only prisons</t>
  </si>
  <si>
    <t>debtor share of non-hulk prisoners</t>
  </si>
  <si>
    <t>non-hulk prisoners</t>
  </si>
  <si>
    <t>total criminals</t>
  </si>
  <si>
    <t>county</t>
  </si>
  <si>
    <t>Sex ratio among non-debtor prisoners in England and Wales about 1810</t>
  </si>
  <si>
    <t>Prisoners in individual prisons in England and Wales in 1810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</si>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</sst>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9" fontId="0" fillId="0" borderId="0" xfId="1" applyFont="1"/>
    <xf numFmtId="1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sqref="A1:B1"/>
    </sheetView>
  </sheetViews>
  <sheetFormatPr defaultRowHeight="12.75" x14ac:dyDescent="0.2"/>
  <cols>
    <col min="1" max="1" width="28.140625" customWidth="1"/>
    <col min="6" max="6" width="69" customWidth="1"/>
  </cols>
  <sheetData>
    <row r="1" spans="1:6" x14ac:dyDescent="0.2">
      <c r="A1" s="5" t="s">
        <v>346</v>
      </c>
      <c r="B1" s="5"/>
      <c r="F1" t="s">
        <v>370</v>
      </c>
    </row>
    <row r="2" spans="1:6" x14ac:dyDescent="0.2">
      <c r="F2" t="s">
        <v>371</v>
      </c>
    </row>
    <row r="3" spans="1:6" x14ac:dyDescent="0.2">
      <c r="F3" t="s">
        <v>372</v>
      </c>
    </row>
    <row r="5" spans="1:6" x14ac:dyDescent="0.2">
      <c r="A5" t="s">
        <v>27</v>
      </c>
      <c r="B5" t="s">
        <v>0</v>
      </c>
      <c r="C5" t="s">
        <v>1</v>
      </c>
      <c r="D5" t="s">
        <v>2</v>
      </c>
      <c r="E5" t="s">
        <v>3</v>
      </c>
      <c r="F5" t="s">
        <v>331</v>
      </c>
    </row>
    <row r="6" spans="1:6" x14ac:dyDescent="0.2">
      <c r="A6" t="s">
        <v>26</v>
      </c>
      <c r="B6" s="1">
        <f>B21</f>
        <v>1401.8176927529678</v>
      </c>
      <c r="C6" s="1">
        <f>D6-B6</f>
        <v>344.18230724703221</v>
      </c>
      <c r="D6">
        <v>1746</v>
      </c>
      <c r="E6" s="2">
        <f>B6/C6</f>
        <v>4.0728929501504911</v>
      </c>
      <c r="F6" t="s">
        <v>332</v>
      </c>
    </row>
    <row r="7" spans="1:6" x14ac:dyDescent="0.2">
      <c r="A7" t="s">
        <v>4</v>
      </c>
      <c r="B7" s="1">
        <f>D7*(E7/(1+E7))</f>
        <v>2247.1875</v>
      </c>
      <c r="C7" s="1">
        <f>D7-B7</f>
        <v>149.8125</v>
      </c>
      <c r="D7">
        <v>2397</v>
      </c>
      <c r="E7" s="2">
        <v>15</v>
      </c>
      <c r="F7" t="s">
        <v>334</v>
      </c>
    </row>
    <row r="8" spans="1:6" x14ac:dyDescent="0.2">
      <c r="A8" t="s">
        <v>5</v>
      </c>
      <c r="B8" s="1">
        <f>D8*(E8/(1+E8))</f>
        <v>1194.3529411764707</v>
      </c>
      <c r="C8" s="1">
        <f>D8-B8</f>
        <v>497.64705882352928</v>
      </c>
      <c r="D8">
        <v>1692</v>
      </c>
      <c r="E8" s="2">
        <v>2.4</v>
      </c>
      <c r="F8" t="s">
        <v>333</v>
      </c>
    </row>
    <row r="9" spans="1:6" x14ac:dyDescent="0.2">
      <c r="A9" t="s">
        <v>6</v>
      </c>
      <c r="B9" s="1">
        <f>D9*(E9/(1+E9))</f>
        <v>170.5</v>
      </c>
      <c r="C9" s="1">
        <f>D9-B9</f>
        <v>77.5</v>
      </c>
      <c r="D9">
        <v>248</v>
      </c>
      <c r="E9" s="2">
        <v>2.2000000000000002</v>
      </c>
    </row>
    <row r="10" spans="1:6" x14ac:dyDescent="0.2">
      <c r="A10" t="s">
        <v>7</v>
      </c>
      <c r="B10" s="1">
        <f>D10</f>
        <v>2003</v>
      </c>
      <c r="C10" s="1">
        <v>0</v>
      </c>
      <c r="D10" s="1">
        <v>2003</v>
      </c>
      <c r="E10" s="2"/>
    </row>
    <row r="11" spans="1:6" x14ac:dyDescent="0.2">
      <c r="A11" t="s">
        <v>8</v>
      </c>
      <c r="B11" s="1">
        <f>D11</f>
        <v>35</v>
      </c>
      <c r="C11" s="1">
        <v>0</v>
      </c>
      <c r="D11">
        <v>35</v>
      </c>
      <c r="E11" s="2"/>
      <c r="F11" s="1"/>
    </row>
    <row r="12" spans="1:6" x14ac:dyDescent="0.2">
      <c r="B12" s="1"/>
      <c r="C12" s="1"/>
      <c r="E12" s="2"/>
      <c r="F12" s="1"/>
    </row>
    <row r="13" spans="1:6" x14ac:dyDescent="0.2">
      <c r="A13" t="s">
        <v>362</v>
      </c>
      <c r="B13" s="1">
        <f>B7+B19</f>
        <v>2941.7066461267605</v>
      </c>
      <c r="C13" s="1">
        <f>C7+C19</f>
        <v>196.11377640845069</v>
      </c>
      <c r="D13" s="1">
        <f>D7+D19</f>
        <v>3137.820422535211</v>
      </c>
      <c r="E13" s="2">
        <f>B13/C13</f>
        <v>15</v>
      </c>
      <c r="F13" s="1"/>
    </row>
    <row r="14" spans="1:6" x14ac:dyDescent="0.2">
      <c r="A14" t="s">
        <v>366</v>
      </c>
      <c r="B14" s="1">
        <f>SUM(B8:B11)+B20</f>
        <v>4110.1514878026783</v>
      </c>
      <c r="C14" s="1">
        <f>SUM(C8:C11)+C20</f>
        <v>873.0280896621108</v>
      </c>
      <c r="D14" s="1">
        <f>SUM(D8:D11)+D20</f>
        <v>4983.179577464789</v>
      </c>
      <c r="E14" s="2">
        <f>B14/C14</f>
        <v>4.7079258233185088</v>
      </c>
      <c r="F14" s="1"/>
    </row>
    <row r="15" spans="1:6" x14ac:dyDescent="0.2">
      <c r="A15" t="s">
        <v>16</v>
      </c>
      <c r="B15" s="1">
        <f>SUM(B6:B11)</f>
        <v>7051.8581339294378</v>
      </c>
      <c r="C15" s="1">
        <f>SUM(C6:C11)</f>
        <v>1069.1418660705615</v>
      </c>
      <c r="D15" s="1">
        <f>SUM(D6:D11)</f>
        <v>8121</v>
      </c>
      <c r="E15" s="2">
        <f>B15/C15</f>
        <v>6.5958114238358965</v>
      </c>
      <c r="F15" s="1"/>
    </row>
    <row r="16" spans="1:6" x14ac:dyDescent="0.2">
      <c r="B16" s="1"/>
      <c r="C16" s="1"/>
      <c r="D16" s="1"/>
      <c r="E16" s="2"/>
      <c r="F16" s="1"/>
    </row>
    <row r="17" spans="1:6" x14ac:dyDescent="0.2">
      <c r="B17" s="1"/>
      <c r="C17" s="1"/>
      <c r="D17" s="1"/>
      <c r="E17" s="2"/>
    </row>
    <row r="18" spans="1:6" x14ac:dyDescent="0.2">
      <c r="A18" t="s">
        <v>33</v>
      </c>
    </row>
    <row r="19" spans="1:6" x14ac:dyDescent="0.2">
      <c r="A19" t="s">
        <v>34</v>
      </c>
      <c r="B19" s="1">
        <f>D19*(E19/(1+E19))</f>
        <v>694.51914612676057</v>
      </c>
      <c r="C19" s="1">
        <f>D19-B19</f>
        <v>46.30127640845069</v>
      </c>
      <c r="D19" s="4">
        <f>D6*D34</f>
        <v>740.82042253521126</v>
      </c>
      <c r="E19" s="2">
        <f>E7</f>
        <v>15</v>
      </c>
    </row>
    <row r="20" spans="1:6" x14ac:dyDescent="0.2">
      <c r="A20" t="s">
        <v>35</v>
      </c>
      <c r="B20" s="1">
        <f>D20*(E20/(1+E20))</f>
        <v>707.29854662620721</v>
      </c>
      <c r="C20" s="1">
        <f>D20-B20</f>
        <v>297.88103083858152</v>
      </c>
      <c r="D20" s="4">
        <f>D6-D19</f>
        <v>1005.1795774647887</v>
      </c>
      <c r="E20" s="2">
        <f>SUMPRODUCT(D8:D9,E8:E9)/SUM(D8:D9)</f>
        <v>2.3744329896907215</v>
      </c>
    </row>
    <row r="21" spans="1:6" x14ac:dyDescent="0.2">
      <c r="A21" t="s">
        <v>36</v>
      </c>
      <c r="B21" s="1">
        <f>B19+B20</f>
        <v>1401.8176927529678</v>
      </c>
      <c r="C21" s="1">
        <f>C19+C20</f>
        <v>344.18230724703221</v>
      </c>
      <c r="D21" s="4">
        <f>D19+D20</f>
        <v>1746</v>
      </c>
    </row>
    <row r="25" spans="1:6" x14ac:dyDescent="0.2">
      <c r="A25" t="s">
        <v>32</v>
      </c>
    </row>
    <row r="26" spans="1:6" x14ac:dyDescent="0.2">
      <c r="A26" t="s">
        <v>28</v>
      </c>
      <c r="D26">
        <v>119</v>
      </c>
      <c r="F26" t="s">
        <v>330</v>
      </c>
    </row>
    <row r="27" spans="1:6" x14ac:dyDescent="0.2">
      <c r="A27" t="s">
        <v>30</v>
      </c>
      <c r="F27" t="s">
        <v>347</v>
      </c>
    </row>
    <row r="28" spans="1:6" x14ac:dyDescent="0.2">
      <c r="A28" t="s">
        <v>4</v>
      </c>
      <c r="D28">
        <v>1446</v>
      </c>
    </row>
    <row r="29" spans="1:6" x14ac:dyDescent="0.2">
      <c r="A29" t="s">
        <v>29</v>
      </c>
      <c r="D29">
        <v>1692</v>
      </c>
      <c r="F29" t="s">
        <v>363</v>
      </c>
    </row>
    <row r="30" spans="1:6" x14ac:dyDescent="0.2">
      <c r="A30" t="s">
        <v>6</v>
      </c>
      <c r="D30">
        <v>247</v>
      </c>
    </row>
    <row r="31" spans="1:6" x14ac:dyDescent="0.2">
      <c r="A31" t="s">
        <v>8</v>
      </c>
      <c r="D31">
        <v>23</v>
      </c>
    </row>
    <row r="33" spans="1:4" x14ac:dyDescent="0.2">
      <c r="A33" t="s">
        <v>31</v>
      </c>
      <c r="D33">
        <v>3408</v>
      </c>
    </row>
    <row r="34" spans="1:4" x14ac:dyDescent="0.2">
      <c r="A34" t="s">
        <v>9</v>
      </c>
      <c r="D34" s="3">
        <f>D28/D33</f>
        <v>0.42429577464788731</v>
      </c>
    </row>
    <row r="36" spans="1:4" x14ac:dyDescent="0.2">
      <c r="A36" t="s">
        <v>365</v>
      </c>
      <c r="D36" s="1">
        <f>SUM(D6:D11)-D10</f>
        <v>6118</v>
      </c>
    </row>
    <row r="37" spans="1:4" x14ac:dyDescent="0.2">
      <c r="A37" t="s">
        <v>364</v>
      </c>
      <c r="D37" s="3">
        <f>D13/SUM(D6:D9)</f>
        <v>0.51583436175163755</v>
      </c>
    </row>
  </sheetData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sqref="A1:C1"/>
    </sheetView>
  </sheetViews>
  <sheetFormatPr defaultRowHeight="12.75" x14ac:dyDescent="0.2"/>
  <cols>
    <col min="1" max="1" width="47" customWidth="1"/>
    <col min="2" max="2" width="11.28515625" customWidth="1"/>
    <col min="6" max="6" width="3.28515625" customWidth="1"/>
    <col min="7" max="7" width="70.7109375" customWidth="1"/>
  </cols>
  <sheetData>
    <row r="1" spans="1:7" x14ac:dyDescent="0.2">
      <c r="A1" s="6" t="s">
        <v>368</v>
      </c>
      <c r="B1" s="5"/>
      <c r="C1" s="5"/>
      <c r="G1" t="s">
        <v>370</v>
      </c>
    </row>
    <row r="2" spans="1:7" x14ac:dyDescent="0.2">
      <c r="G2" t="s">
        <v>371</v>
      </c>
    </row>
    <row r="3" spans="1:7" x14ac:dyDescent="0.2">
      <c r="G3" t="s">
        <v>372</v>
      </c>
    </row>
    <row r="4" spans="1:7" x14ac:dyDescent="0.2">
      <c r="A4" t="s">
        <v>351</v>
      </c>
    </row>
    <row r="5" spans="1:7" x14ac:dyDescent="0.2">
      <c r="B5" t="s">
        <v>17</v>
      </c>
      <c r="C5" t="s">
        <v>0</v>
      </c>
      <c r="D5" t="s">
        <v>1</v>
      </c>
      <c r="E5" t="s">
        <v>10</v>
      </c>
      <c r="G5" t="s">
        <v>331</v>
      </c>
    </row>
    <row r="6" spans="1:7" x14ac:dyDescent="0.2">
      <c r="A6" t="s">
        <v>11</v>
      </c>
      <c r="B6" t="str">
        <f t="shared" ref="B6:C8" si="0">B19</f>
        <v>9/26/1810</v>
      </c>
      <c r="C6">
        <f t="shared" si="0"/>
        <v>54</v>
      </c>
      <c r="D6">
        <v>14</v>
      </c>
      <c r="E6" s="2">
        <f t="shared" ref="E6:E12" si="1">C6/D6</f>
        <v>3.8571428571428572</v>
      </c>
      <c r="G6" t="s">
        <v>335</v>
      </c>
    </row>
    <row r="7" spans="1:7" x14ac:dyDescent="0.2">
      <c r="A7" t="s">
        <v>12</v>
      </c>
      <c r="B7" t="str">
        <f t="shared" si="0"/>
        <v>9/4/1809</v>
      </c>
      <c r="C7">
        <f t="shared" si="0"/>
        <v>16</v>
      </c>
      <c r="D7">
        <v>6</v>
      </c>
      <c r="E7" s="2">
        <f t="shared" si="1"/>
        <v>2.6666666666666665</v>
      </c>
      <c r="G7" t="s">
        <v>350</v>
      </c>
    </row>
    <row r="8" spans="1:7" x14ac:dyDescent="0.2">
      <c r="A8" t="s">
        <v>13</v>
      </c>
      <c r="B8" t="str">
        <f t="shared" si="0"/>
        <v>9/1/1809</v>
      </c>
      <c r="C8">
        <f t="shared" si="0"/>
        <v>21</v>
      </c>
      <c r="D8">
        <v>5</v>
      </c>
      <c r="E8" s="2">
        <f t="shared" si="1"/>
        <v>4.2</v>
      </c>
    </row>
    <row r="9" spans="1:7" x14ac:dyDescent="0.2">
      <c r="A9" t="s">
        <v>14</v>
      </c>
      <c r="B9" t="str">
        <f>B24</f>
        <v>8/19/1809</v>
      </c>
      <c r="C9">
        <f>C24</f>
        <v>45</v>
      </c>
      <c r="D9">
        <v>31</v>
      </c>
      <c r="E9" s="2">
        <f t="shared" si="1"/>
        <v>1.4516129032258065</v>
      </c>
    </row>
    <row r="10" spans="1:7" x14ac:dyDescent="0.2">
      <c r="A10" t="s">
        <v>15</v>
      </c>
      <c r="B10" t="str">
        <f>B26</f>
        <v>12/28/1804</v>
      </c>
      <c r="C10">
        <f>C26</f>
        <v>56</v>
      </c>
      <c r="D10">
        <v>30</v>
      </c>
      <c r="E10" s="2">
        <f t="shared" si="1"/>
        <v>1.8666666666666667</v>
      </c>
    </row>
    <row r="11" spans="1:7" x14ac:dyDescent="0.2">
      <c r="E11" s="2"/>
    </row>
    <row r="12" spans="1:7" x14ac:dyDescent="0.2">
      <c r="A12" t="s">
        <v>16</v>
      </c>
      <c r="C12">
        <f>SUM(C6:C10)</f>
        <v>192</v>
      </c>
      <c r="D12">
        <f>SUM(D6:D10)</f>
        <v>86</v>
      </c>
      <c r="E12" s="2">
        <f t="shared" si="1"/>
        <v>2.2325581395348837</v>
      </c>
    </row>
    <row r="15" spans="1:7" x14ac:dyDescent="0.2">
      <c r="A15" t="s">
        <v>355</v>
      </c>
    </row>
    <row r="16" spans="1:7" x14ac:dyDescent="0.2">
      <c r="B16" t="s">
        <v>17</v>
      </c>
      <c r="C16" t="s">
        <v>0</v>
      </c>
      <c r="D16" t="s">
        <v>1</v>
      </c>
      <c r="E16" t="s">
        <v>10</v>
      </c>
    </row>
    <row r="17" spans="1:5" x14ac:dyDescent="0.2">
      <c r="A17" t="s">
        <v>11</v>
      </c>
      <c r="B17" t="s">
        <v>18</v>
      </c>
      <c r="C17">
        <v>34</v>
      </c>
      <c r="D17">
        <v>10</v>
      </c>
      <c r="E17" s="2">
        <f t="shared" ref="E17:E26" si="2">C17/D17</f>
        <v>3.4</v>
      </c>
    </row>
    <row r="18" spans="1:5" x14ac:dyDescent="0.2">
      <c r="A18" t="str">
        <f>A17</f>
        <v>Chelmsford Bridewell</v>
      </c>
      <c r="B18" t="s">
        <v>19</v>
      </c>
      <c r="C18">
        <v>30</v>
      </c>
      <c r="D18">
        <v>6</v>
      </c>
      <c r="E18" s="2">
        <f t="shared" si="2"/>
        <v>5</v>
      </c>
    </row>
    <row r="19" spans="1:5" x14ac:dyDescent="0.2">
      <c r="A19" t="str">
        <f>A18</f>
        <v>Chelmsford Bridewell</v>
      </c>
      <c r="B19" t="s">
        <v>20</v>
      </c>
      <c r="C19">
        <v>54</v>
      </c>
      <c r="D19">
        <v>14</v>
      </c>
      <c r="E19" s="2">
        <f t="shared" si="2"/>
        <v>3.8571428571428572</v>
      </c>
    </row>
    <row r="20" spans="1:5" x14ac:dyDescent="0.2">
      <c r="A20" t="s">
        <v>172</v>
      </c>
      <c r="B20" t="s">
        <v>352</v>
      </c>
      <c r="C20">
        <v>16</v>
      </c>
      <c r="D20">
        <v>6</v>
      </c>
      <c r="E20" s="2">
        <f t="shared" si="2"/>
        <v>2.6666666666666665</v>
      </c>
    </row>
    <row r="21" spans="1:5" x14ac:dyDescent="0.2">
      <c r="A21" t="s">
        <v>354</v>
      </c>
      <c r="B21" t="s">
        <v>353</v>
      </c>
      <c r="C21">
        <v>21</v>
      </c>
      <c r="D21">
        <v>5</v>
      </c>
      <c r="E21" s="2">
        <f t="shared" si="2"/>
        <v>4.2</v>
      </c>
    </row>
    <row r="22" spans="1:5" x14ac:dyDescent="0.2">
      <c r="A22" t="s">
        <v>14</v>
      </c>
      <c r="B22" t="s">
        <v>21</v>
      </c>
      <c r="C22">
        <v>54</v>
      </c>
      <c r="D22">
        <v>19</v>
      </c>
      <c r="E22" s="2">
        <f t="shared" si="2"/>
        <v>2.8421052631578947</v>
      </c>
    </row>
    <row r="23" spans="1:5" x14ac:dyDescent="0.2">
      <c r="A23" t="str">
        <f>A22</f>
        <v>Warwick, County Bridewell</v>
      </c>
      <c r="B23" t="s">
        <v>22</v>
      </c>
      <c r="C23">
        <v>34</v>
      </c>
      <c r="D23">
        <v>21</v>
      </c>
      <c r="E23" s="2">
        <f t="shared" si="2"/>
        <v>1.6190476190476191</v>
      </c>
    </row>
    <row r="24" spans="1:5" x14ac:dyDescent="0.2">
      <c r="A24" t="str">
        <f>A23</f>
        <v>Warwick, County Bridewell</v>
      </c>
      <c r="B24" t="s">
        <v>23</v>
      </c>
      <c r="C24">
        <v>45</v>
      </c>
      <c r="D24">
        <v>31</v>
      </c>
      <c r="E24" s="2">
        <f t="shared" si="2"/>
        <v>1.4516129032258065</v>
      </c>
    </row>
    <row r="25" spans="1:5" x14ac:dyDescent="0.2">
      <c r="A25" t="s">
        <v>15</v>
      </c>
      <c r="B25" t="s">
        <v>24</v>
      </c>
      <c r="C25">
        <v>50</v>
      </c>
      <c r="D25">
        <v>29</v>
      </c>
      <c r="E25" s="2">
        <f t="shared" si="2"/>
        <v>1.7241379310344827</v>
      </c>
    </row>
    <row r="26" spans="1:5" x14ac:dyDescent="0.2">
      <c r="A26" t="str">
        <f>A25</f>
        <v>Wakefield, York. House of Corrections</v>
      </c>
      <c r="B26" t="s">
        <v>25</v>
      </c>
      <c r="C26">
        <v>56</v>
      </c>
      <c r="D26">
        <v>30</v>
      </c>
      <c r="E26" s="2">
        <f t="shared" si="2"/>
        <v>1.8666666666666667</v>
      </c>
    </row>
    <row r="30" spans="1:5" x14ac:dyDescent="0.2">
      <c r="A30" t="s">
        <v>356</v>
      </c>
      <c r="E30">
        <v>2.4</v>
      </c>
    </row>
    <row r="31" spans="1:5" x14ac:dyDescent="0.2">
      <c r="A31" t="s">
        <v>357</v>
      </c>
      <c r="E31">
        <v>7.1</v>
      </c>
    </row>
    <row r="33" spans="1:7" x14ac:dyDescent="0.2">
      <c r="A33" t="s">
        <v>358</v>
      </c>
      <c r="E33">
        <v>2.6</v>
      </c>
      <c r="G33" t="s">
        <v>361</v>
      </c>
    </row>
    <row r="34" spans="1:7" x14ac:dyDescent="0.2">
      <c r="A34" t="s">
        <v>359</v>
      </c>
      <c r="E34">
        <v>7.1</v>
      </c>
    </row>
    <row r="36" spans="1:7" x14ac:dyDescent="0.2">
      <c r="A36" t="s">
        <v>360</v>
      </c>
      <c r="E36">
        <v>4.4000000000000004</v>
      </c>
    </row>
  </sheetData>
  <mergeCells count="1">
    <mergeCell ref="A1:C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workbookViewId="0">
      <selection sqref="A1:E1"/>
    </sheetView>
  </sheetViews>
  <sheetFormatPr defaultRowHeight="12.75" x14ac:dyDescent="0.2"/>
  <cols>
    <col min="1" max="1" width="4.85546875" customWidth="1"/>
    <col min="2" max="2" width="5.42578125" customWidth="1"/>
    <col min="3" max="3" width="18.140625" customWidth="1"/>
    <col min="4" max="4" width="16.7109375" customWidth="1"/>
    <col min="5" max="5" width="26.5703125" customWidth="1"/>
    <col min="12" max="12" width="81.42578125" customWidth="1"/>
  </cols>
  <sheetData>
    <row r="1" spans="1:12" x14ac:dyDescent="0.2">
      <c r="A1" s="6" t="s">
        <v>369</v>
      </c>
      <c r="B1" s="6"/>
      <c r="C1" s="6"/>
      <c r="D1" s="6"/>
      <c r="E1" s="6"/>
      <c r="L1" t="s">
        <v>370</v>
      </c>
    </row>
    <row r="2" spans="1:12" x14ac:dyDescent="0.2">
      <c r="L2" t="s">
        <v>371</v>
      </c>
    </row>
    <row r="3" spans="1:12" x14ac:dyDescent="0.2">
      <c r="L3" t="s">
        <v>372</v>
      </c>
    </row>
    <row r="4" spans="1:12" x14ac:dyDescent="0.2">
      <c r="A4" t="s">
        <v>37</v>
      </c>
      <c r="B4" t="s">
        <v>38</v>
      </c>
      <c r="C4" t="s">
        <v>367</v>
      </c>
      <c r="D4" t="s">
        <v>39</v>
      </c>
      <c r="E4" t="s">
        <v>40</v>
      </c>
      <c r="F4" t="s">
        <v>26</v>
      </c>
      <c r="G4" t="s">
        <v>4</v>
      </c>
      <c r="H4" t="s">
        <v>29</v>
      </c>
      <c r="I4" t="s">
        <v>6</v>
      </c>
      <c r="J4" t="s">
        <v>41</v>
      </c>
      <c r="K4" t="s">
        <v>16</v>
      </c>
      <c r="L4" t="s">
        <v>331</v>
      </c>
    </row>
    <row r="5" spans="1:12" x14ac:dyDescent="0.2">
      <c r="A5">
        <v>14</v>
      </c>
      <c r="C5" t="s">
        <v>70</v>
      </c>
      <c r="D5" t="s">
        <v>69</v>
      </c>
      <c r="E5" t="s">
        <v>54</v>
      </c>
      <c r="G5">
        <v>5</v>
      </c>
      <c r="H5">
        <v>1</v>
      </c>
      <c r="I5">
        <v>3</v>
      </c>
      <c r="K5">
        <f t="shared" ref="K5:K68" si="0">SUM(F5:J5)</f>
        <v>9</v>
      </c>
      <c r="L5" t="s">
        <v>335</v>
      </c>
    </row>
    <row r="6" spans="1:12" x14ac:dyDescent="0.2">
      <c r="A6">
        <v>15</v>
      </c>
      <c r="C6" t="s">
        <v>70</v>
      </c>
      <c r="D6" t="s">
        <v>69</v>
      </c>
      <c r="E6" t="s">
        <v>45</v>
      </c>
      <c r="J6">
        <v>3</v>
      </c>
      <c r="K6">
        <f t="shared" si="0"/>
        <v>3</v>
      </c>
      <c r="L6" t="s">
        <v>336</v>
      </c>
    </row>
    <row r="7" spans="1:12" x14ac:dyDescent="0.2">
      <c r="A7">
        <v>17</v>
      </c>
      <c r="C7" t="s">
        <v>74</v>
      </c>
      <c r="D7" t="s">
        <v>73</v>
      </c>
      <c r="E7" t="s">
        <v>75</v>
      </c>
      <c r="G7">
        <v>11</v>
      </c>
      <c r="H7">
        <v>6</v>
      </c>
      <c r="I7">
        <v>4</v>
      </c>
      <c r="K7">
        <f t="shared" si="0"/>
        <v>21</v>
      </c>
      <c r="L7" t="s">
        <v>343</v>
      </c>
    </row>
    <row r="8" spans="1:12" x14ac:dyDescent="0.2">
      <c r="A8">
        <v>1</v>
      </c>
      <c r="C8" t="s">
        <v>43</v>
      </c>
      <c r="D8" t="s">
        <v>42</v>
      </c>
      <c r="E8" t="s">
        <v>44</v>
      </c>
      <c r="F8">
        <v>6</v>
      </c>
      <c r="K8">
        <f t="shared" si="0"/>
        <v>6</v>
      </c>
      <c r="L8" t="s">
        <v>337</v>
      </c>
    </row>
    <row r="9" spans="1:12" x14ac:dyDescent="0.2">
      <c r="A9">
        <v>2</v>
      </c>
      <c r="C9" t="s">
        <v>43</v>
      </c>
      <c r="D9" t="s">
        <v>42</v>
      </c>
      <c r="E9" t="s">
        <v>45</v>
      </c>
      <c r="F9">
        <v>2</v>
      </c>
      <c r="K9">
        <f t="shared" si="0"/>
        <v>2</v>
      </c>
    </row>
    <row r="10" spans="1:12" x14ac:dyDescent="0.2">
      <c r="A10">
        <v>152</v>
      </c>
      <c r="C10" t="s">
        <v>43</v>
      </c>
      <c r="D10" t="s">
        <v>237</v>
      </c>
      <c r="E10" t="s">
        <v>238</v>
      </c>
      <c r="F10">
        <v>1</v>
      </c>
      <c r="K10">
        <f t="shared" si="0"/>
        <v>1</v>
      </c>
      <c r="L10" t="s">
        <v>340</v>
      </c>
    </row>
    <row r="11" spans="1:12" x14ac:dyDescent="0.2">
      <c r="A11">
        <v>153</v>
      </c>
      <c r="C11" t="s">
        <v>43</v>
      </c>
      <c r="D11" t="s">
        <v>237</v>
      </c>
      <c r="E11" t="s">
        <v>134</v>
      </c>
      <c r="F11">
        <v>2</v>
      </c>
      <c r="K11">
        <f t="shared" si="0"/>
        <v>2</v>
      </c>
      <c r="L11" t="s">
        <v>338</v>
      </c>
    </row>
    <row r="12" spans="1:12" x14ac:dyDescent="0.2">
      <c r="A12">
        <v>187</v>
      </c>
      <c r="C12" t="s">
        <v>43</v>
      </c>
      <c r="D12" t="s">
        <v>267</v>
      </c>
      <c r="E12" t="s">
        <v>54</v>
      </c>
      <c r="G12">
        <v>8</v>
      </c>
      <c r="H12">
        <v>25</v>
      </c>
      <c r="K12">
        <f t="shared" si="0"/>
        <v>33</v>
      </c>
      <c r="L12" t="s">
        <v>339</v>
      </c>
    </row>
    <row r="13" spans="1:12" x14ac:dyDescent="0.2">
      <c r="A13">
        <v>188</v>
      </c>
      <c r="C13" t="s">
        <v>43</v>
      </c>
      <c r="D13" t="s">
        <v>267</v>
      </c>
      <c r="E13" t="s">
        <v>111</v>
      </c>
      <c r="F13">
        <v>3</v>
      </c>
      <c r="K13">
        <f t="shared" si="0"/>
        <v>3</v>
      </c>
    </row>
    <row r="14" spans="1:12" x14ac:dyDescent="0.2">
      <c r="A14">
        <v>29</v>
      </c>
      <c r="C14" t="s">
        <v>94</v>
      </c>
      <c r="D14" t="s">
        <v>93</v>
      </c>
      <c r="G14">
        <v>0</v>
      </c>
      <c r="H14">
        <v>6</v>
      </c>
      <c r="I14">
        <v>4</v>
      </c>
      <c r="K14">
        <f t="shared" si="0"/>
        <v>10</v>
      </c>
      <c r="L14" t="s">
        <v>344</v>
      </c>
    </row>
    <row r="15" spans="1:12" x14ac:dyDescent="0.2">
      <c r="A15">
        <v>8</v>
      </c>
      <c r="C15" t="s">
        <v>58</v>
      </c>
      <c r="D15" t="s">
        <v>57</v>
      </c>
      <c r="G15">
        <v>10</v>
      </c>
      <c r="H15">
        <v>11</v>
      </c>
      <c r="I15">
        <v>15</v>
      </c>
      <c r="K15">
        <f t="shared" si="0"/>
        <v>36</v>
      </c>
      <c r="L15" t="s">
        <v>345</v>
      </c>
    </row>
    <row r="16" spans="1:12" x14ac:dyDescent="0.2">
      <c r="A16">
        <v>36</v>
      </c>
      <c r="C16" t="s">
        <v>58</v>
      </c>
      <c r="D16" t="s">
        <v>103</v>
      </c>
      <c r="F16">
        <v>1</v>
      </c>
      <c r="K16">
        <f t="shared" si="0"/>
        <v>1</v>
      </c>
      <c r="L16" t="s">
        <v>341</v>
      </c>
    </row>
    <row r="17" spans="1:12" x14ac:dyDescent="0.2">
      <c r="A17">
        <v>39</v>
      </c>
      <c r="C17" t="s">
        <v>108</v>
      </c>
      <c r="D17" t="s">
        <v>107</v>
      </c>
      <c r="G17">
        <v>3</v>
      </c>
      <c r="H17">
        <v>3</v>
      </c>
      <c r="I17">
        <v>2</v>
      </c>
      <c r="J17">
        <v>4</v>
      </c>
      <c r="K17">
        <f t="shared" si="0"/>
        <v>12</v>
      </c>
      <c r="L17" t="s">
        <v>342</v>
      </c>
    </row>
    <row r="18" spans="1:12" x14ac:dyDescent="0.2">
      <c r="A18">
        <v>40</v>
      </c>
      <c r="C18" t="s">
        <v>110</v>
      </c>
      <c r="D18" t="s">
        <v>109</v>
      </c>
      <c r="E18" t="s">
        <v>111</v>
      </c>
      <c r="F18">
        <v>2</v>
      </c>
      <c r="K18">
        <f t="shared" si="0"/>
        <v>2</v>
      </c>
    </row>
    <row r="19" spans="1:12" x14ac:dyDescent="0.2">
      <c r="A19">
        <v>41</v>
      </c>
      <c r="C19" t="s">
        <v>110</v>
      </c>
      <c r="D19" t="s">
        <v>109</v>
      </c>
      <c r="E19" t="s">
        <v>112</v>
      </c>
      <c r="G19">
        <v>8</v>
      </c>
      <c r="H19">
        <v>3</v>
      </c>
      <c r="I19">
        <v>3</v>
      </c>
      <c r="K19">
        <f t="shared" si="0"/>
        <v>14</v>
      </c>
      <c r="L19" t="s">
        <v>348</v>
      </c>
    </row>
    <row r="20" spans="1:12" x14ac:dyDescent="0.2">
      <c r="A20">
        <v>42</v>
      </c>
      <c r="C20" t="s">
        <v>110</v>
      </c>
      <c r="D20" t="s">
        <v>109</v>
      </c>
      <c r="E20" t="s">
        <v>45</v>
      </c>
      <c r="G20">
        <v>0</v>
      </c>
      <c r="H20">
        <v>3</v>
      </c>
      <c r="K20">
        <f t="shared" si="0"/>
        <v>3</v>
      </c>
      <c r="L20" t="s">
        <v>349</v>
      </c>
    </row>
    <row r="21" spans="1:12" x14ac:dyDescent="0.2">
      <c r="A21">
        <v>79</v>
      </c>
      <c r="C21" t="s">
        <v>110</v>
      </c>
      <c r="D21" t="s">
        <v>162</v>
      </c>
      <c r="E21" t="s">
        <v>117</v>
      </c>
      <c r="G21">
        <v>0</v>
      </c>
      <c r="H21">
        <v>3</v>
      </c>
      <c r="K21">
        <f t="shared" si="0"/>
        <v>3</v>
      </c>
    </row>
    <row r="22" spans="1:12" x14ac:dyDescent="0.2">
      <c r="A22">
        <v>80</v>
      </c>
      <c r="C22" t="s">
        <v>110</v>
      </c>
      <c r="D22" t="s">
        <v>162</v>
      </c>
      <c r="E22" t="s">
        <v>134</v>
      </c>
      <c r="F22">
        <v>1</v>
      </c>
      <c r="K22">
        <f t="shared" si="0"/>
        <v>1</v>
      </c>
    </row>
    <row r="23" spans="1:12" x14ac:dyDescent="0.2">
      <c r="A23">
        <v>238</v>
      </c>
      <c r="C23" t="s">
        <v>110</v>
      </c>
      <c r="D23" t="s">
        <v>316</v>
      </c>
      <c r="F23">
        <v>2</v>
      </c>
      <c r="K23">
        <f t="shared" si="0"/>
        <v>2</v>
      </c>
    </row>
    <row r="24" spans="1:12" x14ac:dyDescent="0.2">
      <c r="A24">
        <v>49</v>
      </c>
      <c r="C24" t="s">
        <v>123</v>
      </c>
      <c r="D24" t="s">
        <v>122</v>
      </c>
      <c r="E24" t="s">
        <v>124</v>
      </c>
      <c r="G24">
        <v>3</v>
      </c>
      <c r="H24">
        <v>1</v>
      </c>
      <c r="K24">
        <f t="shared" si="0"/>
        <v>4</v>
      </c>
    </row>
    <row r="25" spans="1:12" x14ac:dyDescent="0.2">
      <c r="A25">
        <v>38</v>
      </c>
      <c r="C25" t="s">
        <v>106</v>
      </c>
      <c r="D25" t="s">
        <v>105</v>
      </c>
      <c r="G25">
        <v>6</v>
      </c>
      <c r="H25">
        <v>16</v>
      </c>
      <c r="K25">
        <f t="shared" si="0"/>
        <v>22</v>
      </c>
    </row>
    <row r="26" spans="1:12" x14ac:dyDescent="0.2">
      <c r="A26">
        <v>53</v>
      </c>
      <c r="C26" t="s">
        <v>130</v>
      </c>
      <c r="D26" t="s">
        <v>129</v>
      </c>
      <c r="E26" t="s">
        <v>131</v>
      </c>
      <c r="G26">
        <v>6</v>
      </c>
      <c r="H26">
        <v>4</v>
      </c>
      <c r="I26">
        <v>9</v>
      </c>
      <c r="K26">
        <f t="shared" si="0"/>
        <v>19</v>
      </c>
    </row>
    <row r="27" spans="1:12" x14ac:dyDescent="0.2">
      <c r="A27">
        <v>54</v>
      </c>
      <c r="C27" t="s">
        <v>130</v>
      </c>
      <c r="D27" t="s">
        <v>132</v>
      </c>
      <c r="G27">
        <v>25</v>
      </c>
      <c r="H27">
        <v>33</v>
      </c>
      <c r="K27">
        <f t="shared" si="0"/>
        <v>58</v>
      </c>
    </row>
    <row r="28" spans="1:12" x14ac:dyDescent="0.2">
      <c r="A28">
        <v>138</v>
      </c>
      <c r="C28" t="s">
        <v>130</v>
      </c>
      <c r="D28" t="s">
        <v>223</v>
      </c>
      <c r="F28">
        <v>4</v>
      </c>
      <c r="K28">
        <f t="shared" si="0"/>
        <v>4</v>
      </c>
    </row>
    <row r="29" spans="1:12" x14ac:dyDescent="0.2">
      <c r="A29">
        <v>144</v>
      </c>
      <c r="C29" t="s">
        <v>130</v>
      </c>
      <c r="D29" t="s">
        <v>228</v>
      </c>
      <c r="F29">
        <v>26</v>
      </c>
      <c r="K29">
        <f t="shared" si="0"/>
        <v>26</v>
      </c>
    </row>
    <row r="30" spans="1:12" x14ac:dyDescent="0.2">
      <c r="A30">
        <v>150</v>
      </c>
      <c r="C30" t="s">
        <v>130</v>
      </c>
      <c r="D30" t="s">
        <v>234</v>
      </c>
      <c r="E30" t="s">
        <v>45</v>
      </c>
      <c r="F30">
        <v>2</v>
      </c>
      <c r="K30">
        <f t="shared" si="0"/>
        <v>2</v>
      </c>
    </row>
    <row r="31" spans="1:12" x14ac:dyDescent="0.2">
      <c r="A31">
        <v>216</v>
      </c>
      <c r="C31" t="s">
        <v>130</v>
      </c>
      <c r="D31" t="s">
        <v>299</v>
      </c>
      <c r="F31">
        <v>7</v>
      </c>
      <c r="K31">
        <f t="shared" si="0"/>
        <v>7</v>
      </c>
    </row>
    <row r="32" spans="1:12" x14ac:dyDescent="0.2">
      <c r="A32">
        <v>24</v>
      </c>
      <c r="C32" t="s">
        <v>86</v>
      </c>
      <c r="D32" t="s">
        <v>85</v>
      </c>
      <c r="G32">
        <v>15</v>
      </c>
      <c r="H32">
        <v>8</v>
      </c>
      <c r="I32">
        <v>10</v>
      </c>
      <c r="K32">
        <f t="shared" si="0"/>
        <v>33</v>
      </c>
    </row>
    <row r="33" spans="1:11" x14ac:dyDescent="0.2">
      <c r="A33">
        <v>122</v>
      </c>
      <c r="C33" t="s">
        <v>86</v>
      </c>
      <c r="D33" t="s">
        <v>209</v>
      </c>
      <c r="E33" t="s">
        <v>210</v>
      </c>
      <c r="G33">
        <v>0</v>
      </c>
      <c r="H33">
        <v>3</v>
      </c>
      <c r="K33">
        <f t="shared" si="0"/>
        <v>3</v>
      </c>
    </row>
    <row r="34" spans="1:11" x14ac:dyDescent="0.2">
      <c r="A34">
        <v>227</v>
      </c>
      <c r="C34" t="s">
        <v>86</v>
      </c>
      <c r="D34" t="s">
        <v>308</v>
      </c>
      <c r="F34">
        <v>1</v>
      </c>
      <c r="K34">
        <f t="shared" si="0"/>
        <v>1</v>
      </c>
    </row>
    <row r="35" spans="1:11" x14ac:dyDescent="0.2">
      <c r="A35">
        <v>50</v>
      </c>
      <c r="C35" t="s">
        <v>126</v>
      </c>
      <c r="D35" t="s">
        <v>125</v>
      </c>
      <c r="E35" t="s">
        <v>127</v>
      </c>
      <c r="G35">
        <v>13</v>
      </c>
      <c r="H35">
        <v>16</v>
      </c>
      <c r="K35">
        <f t="shared" si="0"/>
        <v>29</v>
      </c>
    </row>
    <row r="36" spans="1:11" x14ac:dyDescent="0.2">
      <c r="A36">
        <v>233</v>
      </c>
      <c r="C36" t="s">
        <v>126</v>
      </c>
      <c r="D36" t="s">
        <v>313</v>
      </c>
      <c r="F36">
        <v>6</v>
      </c>
      <c r="K36">
        <f t="shared" si="0"/>
        <v>6</v>
      </c>
    </row>
    <row r="37" spans="1:11" x14ac:dyDescent="0.2">
      <c r="A37">
        <v>198</v>
      </c>
      <c r="C37" t="s">
        <v>279</v>
      </c>
      <c r="D37" t="s">
        <v>278</v>
      </c>
      <c r="E37" t="s">
        <v>112</v>
      </c>
      <c r="G37">
        <v>8</v>
      </c>
      <c r="H37">
        <v>4</v>
      </c>
      <c r="I37">
        <v>0</v>
      </c>
      <c r="K37">
        <f t="shared" si="0"/>
        <v>12</v>
      </c>
    </row>
    <row r="38" spans="1:11" x14ac:dyDescent="0.2">
      <c r="A38">
        <v>199</v>
      </c>
      <c r="C38" t="s">
        <v>279</v>
      </c>
      <c r="D38" t="s">
        <v>278</v>
      </c>
      <c r="E38" t="s">
        <v>80</v>
      </c>
      <c r="F38">
        <v>1</v>
      </c>
      <c r="K38">
        <f t="shared" si="0"/>
        <v>1</v>
      </c>
    </row>
    <row r="39" spans="1:11" x14ac:dyDescent="0.2">
      <c r="A39">
        <v>243</v>
      </c>
      <c r="C39" t="s">
        <v>279</v>
      </c>
      <c r="D39" t="s">
        <v>322</v>
      </c>
      <c r="F39">
        <v>3</v>
      </c>
      <c r="K39">
        <f t="shared" si="0"/>
        <v>3</v>
      </c>
    </row>
    <row r="40" spans="1:11" x14ac:dyDescent="0.2">
      <c r="A40">
        <v>7</v>
      </c>
      <c r="C40" t="s">
        <v>56</v>
      </c>
      <c r="D40" t="s">
        <v>55</v>
      </c>
      <c r="E40" t="s">
        <v>48</v>
      </c>
      <c r="F40">
        <v>3</v>
      </c>
      <c r="K40">
        <f t="shared" si="0"/>
        <v>3</v>
      </c>
    </row>
    <row r="41" spans="1:11" x14ac:dyDescent="0.2">
      <c r="A41">
        <v>55</v>
      </c>
      <c r="C41" t="s">
        <v>56</v>
      </c>
      <c r="D41" t="s">
        <v>133</v>
      </c>
      <c r="E41" t="s">
        <v>45</v>
      </c>
      <c r="G41">
        <v>1</v>
      </c>
      <c r="H41">
        <v>0</v>
      </c>
      <c r="K41">
        <f t="shared" si="0"/>
        <v>1</v>
      </c>
    </row>
    <row r="42" spans="1:11" x14ac:dyDescent="0.2">
      <c r="A42">
        <v>56</v>
      </c>
      <c r="C42" t="s">
        <v>56</v>
      </c>
      <c r="D42" t="s">
        <v>133</v>
      </c>
      <c r="E42" t="s">
        <v>134</v>
      </c>
      <c r="F42">
        <v>12</v>
      </c>
      <c r="K42">
        <f t="shared" si="0"/>
        <v>12</v>
      </c>
    </row>
    <row r="43" spans="1:11" x14ac:dyDescent="0.2">
      <c r="A43">
        <v>69</v>
      </c>
      <c r="C43" t="s">
        <v>56</v>
      </c>
      <c r="D43" t="s">
        <v>147</v>
      </c>
      <c r="E43" t="s">
        <v>148</v>
      </c>
      <c r="G43">
        <v>8</v>
      </c>
      <c r="H43">
        <v>6</v>
      </c>
      <c r="I43">
        <v>4</v>
      </c>
      <c r="K43">
        <f t="shared" si="0"/>
        <v>18</v>
      </c>
    </row>
    <row r="44" spans="1:11" x14ac:dyDescent="0.2">
      <c r="A44">
        <v>70</v>
      </c>
      <c r="C44" t="s">
        <v>56</v>
      </c>
      <c r="D44" t="s">
        <v>147</v>
      </c>
      <c r="E44" t="s">
        <v>149</v>
      </c>
      <c r="G44">
        <v>1</v>
      </c>
      <c r="H44">
        <v>1</v>
      </c>
      <c r="I44">
        <v>4</v>
      </c>
      <c r="K44">
        <f t="shared" si="0"/>
        <v>6</v>
      </c>
    </row>
    <row r="45" spans="1:11" x14ac:dyDescent="0.2">
      <c r="A45">
        <v>222</v>
      </c>
      <c r="C45" t="s">
        <v>56</v>
      </c>
      <c r="D45" t="s">
        <v>305</v>
      </c>
      <c r="F45">
        <v>2</v>
      </c>
      <c r="K45">
        <f t="shared" si="0"/>
        <v>2</v>
      </c>
    </row>
    <row r="46" spans="1:11" x14ac:dyDescent="0.2">
      <c r="A46">
        <v>237</v>
      </c>
      <c r="C46" t="s">
        <v>56</v>
      </c>
      <c r="D46" t="s">
        <v>315</v>
      </c>
      <c r="F46">
        <v>1</v>
      </c>
      <c r="K46">
        <f t="shared" si="0"/>
        <v>1</v>
      </c>
    </row>
    <row r="47" spans="1:11" x14ac:dyDescent="0.2">
      <c r="A47">
        <v>11</v>
      </c>
      <c r="C47" t="s">
        <v>64</v>
      </c>
      <c r="D47" t="s">
        <v>63</v>
      </c>
      <c r="G47">
        <v>1</v>
      </c>
      <c r="H47">
        <v>3</v>
      </c>
      <c r="K47">
        <f t="shared" si="0"/>
        <v>4</v>
      </c>
    </row>
    <row r="48" spans="1:11" x14ac:dyDescent="0.2">
      <c r="A48">
        <v>81</v>
      </c>
      <c r="C48" t="s">
        <v>64</v>
      </c>
      <c r="D48" t="s">
        <v>163</v>
      </c>
      <c r="E48" t="s">
        <v>164</v>
      </c>
      <c r="G48">
        <v>0</v>
      </c>
      <c r="H48">
        <v>31</v>
      </c>
      <c r="K48">
        <f t="shared" si="0"/>
        <v>31</v>
      </c>
    </row>
    <row r="49" spans="1:11" x14ac:dyDescent="0.2">
      <c r="A49">
        <v>82</v>
      </c>
      <c r="C49" t="s">
        <v>64</v>
      </c>
      <c r="D49" t="s">
        <v>163</v>
      </c>
      <c r="E49" t="s">
        <v>165</v>
      </c>
      <c r="G49">
        <v>4</v>
      </c>
      <c r="H49">
        <v>9</v>
      </c>
      <c r="K49">
        <f t="shared" si="0"/>
        <v>13</v>
      </c>
    </row>
    <row r="50" spans="1:11" x14ac:dyDescent="0.2">
      <c r="A50">
        <v>83</v>
      </c>
      <c r="C50" t="s">
        <v>64</v>
      </c>
      <c r="D50" t="s">
        <v>163</v>
      </c>
      <c r="E50" t="s">
        <v>166</v>
      </c>
      <c r="G50">
        <v>19</v>
      </c>
      <c r="H50">
        <v>0</v>
      </c>
      <c r="K50">
        <f t="shared" si="0"/>
        <v>19</v>
      </c>
    </row>
    <row r="51" spans="1:11" x14ac:dyDescent="0.2">
      <c r="A51">
        <v>84</v>
      </c>
      <c r="C51" t="s">
        <v>64</v>
      </c>
      <c r="D51" t="s">
        <v>163</v>
      </c>
      <c r="E51" t="s">
        <v>167</v>
      </c>
      <c r="F51">
        <v>68</v>
      </c>
      <c r="K51">
        <f t="shared" si="0"/>
        <v>68</v>
      </c>
    </row>
    <row r="52" spans="1:11" x14ac:dyDescent="0.2">
      <c r="A52">
        <v>175</v>
      </c>
      <c r="C52" t="s">
        <v>64</v>
      </c>
      <c r="D52" t="s">
        <v>256</v>
      </c>
      <c r="E52" t="s">
        <v>45</v>
      </c>
      <c r="G52">
        <v>0</v>
      </c>
      <c r="H52">
        <v>9</v>
      </c>
      <c r="K52">
        <f t="shared" si="0"/>
        <v>9</v>
      </c>
    </row>
    <row r="53" spans="1:11" x14ac:dyDescent="0.2">
      <c r="A53">
        <v>176</v>
      </c>
      <c r="C53" t="s">
        <v>64</v>
      </c>
      <c r="D53" t="s">
        <v>256</v>
      </c>
      <c r="E53" t="s">
        <v>257</v>
      </c>
      <c r="F53">
        <v>1</v>
      </c>
      <c r="K53">
        <f t="shared" si="0"/>
        <v>1</v>
      </c>
    </row>
    <row r="54" spans="1:11" x14ac:dyDescent="0.2">
      <c r="A54">
        <v>223</v>
      </c>
      <c r="C54" t="s">
        <v>64</v>
      </c>
      <c r="D54" t="s">
        <v>306</v>
      </c>
      <c r="E54" t="s">
        <v>45</v>
      </c>
      <c r="F54">
        <v>2</v>
      </c>
      <c r="K54">
        <f t="shared" si="0"/>
        <v>2</v>
      </c>
    </row>
    <row r="55" spans="1:11" x14ac:dyDescent="0.2">
      <c r="A55">
        <v>224</v>
      </c>
      <c r="C55" t="s">
        <v>64</v>
      </c>
      <c r="D55" t="s">
        <v>306</v>
      </c>
      <c r="E55" t="s">
        <v>111</v>
      </c>
      <c r="F55">
        <v>2</v>
      </c>
      <c r="K55">
        <f t="shared" si="0"/>
        <v>2</v>
      </c>
    </row>
    <row r="56" spans="1:11" x14ac:dyDescent="0.2">
      <c r="A56">
        <v>74</v>
      </c>
      <c r="C56" t="s">
        <v>156</v>
      </c>
      <c r="D56" t="s">
        <v>155</v>
      </c>
      <c r="G56">
        <v>9</v>
      </c>
      <c r="H56">
        <v>55</v>
      </c>
      <c r="K56">
        <f t="shared" si="0"/>
        <v>64</v>
      </c>
    </row>
    <row r="57" spans="1:11" x14ac:dyDescent="0.2">
      <c r="A57">
        <v>178</v>
      </c>
      <c r="C57" t="s">
        <v>156</v>
      </c>
      <c r="D57" t="s">
        <v>259</v>
      </c>
      <c r="E57" t="s">
        <v>45</v>
      </c>
      <c r="G57">
        <v>0</v>
      </c>
      <c r="H57">
        <v>1</v>
      </c>
      <c r="K57">
        <f t="shared" si="0"/>
        <v>1</v>
      </c>
    </row>
    <row r="58" spans="1:11" x14ac:dyDescent="0.2">
      <c r="A58">
        <v>179</v>
      </c>
      <c r="C58" t="s">
        <v>156</v>
      </c>
      <c r="D58" t="s">
        <v>259</v>
      </c>
      <c r="E58" t="s">
        <v>134</v>
      </c>
      <c r="F58">
        <v>1</v>
      </c>
      <c r="K58">
        <f t="shared" si="0"/>
        <v>1</v>
      </c>
    </row>
    <row r="59" spans="1:11" x14ac:dyDescent="0.2">
      <c r="A59">
        <v>77</v>
      </c>
      <c r="C59" t="s">
        <v>160</v>
      </c>
      <c r="D59" t="s">
        <v>160</v>
      </c>
      <c r="E59" t="s">
        <v>112</v>
      </c>
      <c r="G59">
        <v>12</v>
      </c>
      <c r="H59">
        <v>14</v>
      </c>
      <c r="I59">
        <v>36</v>
      </c>
      <c r="K59">
        <f t="shared" si="0"/>
        <v>62</v>
      </c>
    </row>
    <row r="60" spans="1:11" x14ac:dyDescent="0.2">
      <c r="A60">
        <v>10</v>
      </c>
      <c r="C60" t="s">
        <v>62</v>
      </c>
      <c r="D60" t="s">
        <v>61</v>
      </c>
      <c r="F60">
        <v>5</v>
      </c>
      <c r="K60">
        <f t="shared" si="0"/>
        <v>5</v>
      </c>
    </row>
    <row r="61" spans="1:11" x14ac:dyDescent="0.2">
      <c r="A61">
        <v>51</v>
      </c>
      <c r="C61" t="s">
        <v>62</v>
      </c>
      <c r="D61" t="s">
        <v>128</v>
      </c>
      <c r="E61" t="s">
        <v>54</v>
      </c>
      <c r="G61">
        <v>26</v>
      </c>
      <c r="H61">
        <v>15</v>
      </c>
      <c r="I61">
        <v>0</v>
      </c>
      <c r="J61">
        <v>1</v>
      </c>
      <c r="K61">
        <f t="shared" si="0"/>
        <v>42</v>
      </c>
    </row>
    <row r="62" spans="1:11" x14ac:dyDescent="0.2">
      <c r="A62">
        <v>52</v>
      </c>
      <c r="C62" t="s">
        <v>62</v>
      </c>
      <c r="D62" t="s">
        <v>128</v>
      </c>
      <c r="E62" t="s">
        <v>44</v>
      </c>
      <c r="F62">
        <v>68</v>
      </c>
      <c r="K62">
        <f t="shared" si="0"/>
        <v>68</v>
      </c>
    </row>
    <row r="63" spans="1:11" x14ac:dyDescent="0.2">
      <c r="A63">
        <v>59</v>
      </c>
      <c r="C63" t="s">
        <v>62</v>
      </c>
      <c r="D63" t="s">
        <v>137</v>
      </c>
      <c r="E63" t="s">
        <v>138</v>
      </c>
      <c r="F63">
        <v>3</v>
      </c>
      <c r="K63">
        <f t="shared" si="0"/>
        <v>3</v>
      </c>
    </row>
    <row r="64" spans="1:11" x14ac:dyDescent="0.2">
      <c r="A64">
        <v>60</v>
      </c>
      <c r="C64" t="s">
        <v>62</v>
      </c>
      <c r="D64" t="s">
        <v>137</v>
      </c>
      <c r="E64" t="s">
        <v>139</v>
      </c>
      <c r="G64">
        <v>0</v>
      </c>
      <c r="H64">
        <v>6</v>
      </c>
      <c r="I64">
        <v>6</v>
      </c>
      <c r="K64">
        <f t="shared" si="0"/>
        <v>12</v>
      </c>
    </row>
    <row r="65" spans="1:11" x14ac:dyDescent="0.2">
      <c r="A65">
        <v>97</v>
      </c>
      <c r="C65" t="s">
        <v>62</v>
      </c>
      <c r="D65" t="s">
        <v>183</v>
      </c>
      <c r="F65">
        <v>12</v>
      </c>
      <c r="K65">
        <f t="shared" si="0"/>
        <v>12</v>
      </c>
    </row>
    <row r="66" spans="1:11" x14ac:dyDescent="0.2">
      <c r="A66">
        <v>98</v>
      </c>
      <c r="C66" t="s">
        <v>62</v>
      </c>
      <c r="D66" t="s">
        <v>184</v>
      </c>
      <c r="E66" t="s">
        <v>45</v>
      </c>
      <c r="F66">
        <v>1</v>
      </c>
      <c r="K66">
        <f t="shared" si="0"/>
        <v>1</v>
      </c>
    </row>
    <row r="67" spans="1:11" x14ac:dyDescent="0.2">
      <c r="A67">
        <v>99</v>
      </c>
      <c r="C67" t="s">
        <v>62</v>
      </c>
      <c r="D67" t="s">
        <v>184</v>
      </c>
      <c r="E67" t="s">
        <v>134</v>
      </c>
      <c r="F67">
        <v>1</v>
      </c>
      <c r="K67">
        <f t="shared" si="0"/>
        <v>1</v>
      </c>
    </row>
    <row r="68" spans="1:11" x14ac:dyDescent="0.2">
      <c r="A68">
        <v>158</v>
      </c>
      <c r="C68" t="s">
        <v>62</v>
      </c>
      <c r="D68" t="s">
        <v>241</v>
      </c>
      <c r="F68">
        <v>1</v>
      </c>
      <c r="K68">
        <f t="shared" si="0"/>
        <v>1</v>
      </c>
    </row>
    <row r="69" spans="1:11" x14ac:dyDescent="0.2">
      <c r="A69">
        <v>87</v>
      </c>
      <c r="C69" t="s">
        <v>170</v>
      </c>
      <c r="D69" t="s">
        <v>169</v>
      </c>
      <c r="E69" t="s">
        <v>171</v>
      </c>
      <c r="G69">
        <v>4</v>
      </c>
      <c r="H69">
        <v>7</v>
      </c>
      <c r="I69">
        <v>1</v>
      </c>
      <c r="K69">
        <f t="shared" ref="K69:K132" si="1">SUM(F69:J69)</f>
        <v>12</v>
      </c>
    </row>
    <row r="70" spans="1:11" x14ac:dyDescent="0.2">
      <c r="A70">
        <v>48</v>
      </c>
      <c r="C70" t="s">
        <v>121</v>
      </c>
      <c r="D70" t="s">
        <v>120</v>
      </c>
      <c r="E70" t="s">
        <v>54</v>
      </c>
      <c r="G70">
        <v>10</v>
      </c>
      <c r="H70">
        <v>7</v>
      </c>
      <c r="K70">
        <f t="shared" si="1"/>
        <v>17</v>
      </c>
    </row>
    <row r="71" spans="1:11" x14ac:dyDescent="0.2">
      <c r="A71">
        <v>66</v>
      </c>
      <c r="C71" t="s">
        <v>121</v>
      </c>
      <c r="D71" t="s">
        <v>143</v>
      </c>
      <c r="F71">
        <v>4</v>
      </c>
      <c r="K71">
        <f t="shared" si="1"/>
        <v>4</v>
      </c>
    </row>
    <row r="72" spans="1:11" x14ac:dyDescent="0.2">
      <c r="A72">
        <v>219</v>
      </c>
      <c r="C72" t="s">
        <v>121</v>
      </c>
      <c r="D72" t="s">
        <v>302</v>
      </c>
      <c r="G72">
        <v>3</v>
      </c>
      <c r="H72">
        <v>0</v>
      </c>
      <c r="K72">
        <f t="shared" si="1"/>
        <v>3</v>
      </c>
    </row>
    <row r="73" spans="1:11" x14ac:dyDescent="0.2">
      <c r="A73">
        <v>68</v>
      </c>
      <c r="C73" t="s">
        <v>146</v>
      </c>
      <c r="D73" t="s">
        <v>145</v>
      </c>
      <c r="F73">
        <v>3</v>
      </c>
      <c r="K73">
        <f t="shared" si="1"/>
        <v>3</v>
      </c>
    </row>
    <row r="74" spans="1:11" x14ac:dyDescent="0.2">
      <c r="A74">
        <v>90</v>
      </c>
      <c r="C74" t="s">
        <v>146</v>
      </c>
      <c r="D74" t="s">
        <v>174</v>
      </c>
      <c r="E74" t="s">
        <v>175</v>
      </c>
      <c r="G74">
        <v>28</v>
      </c>
      <c r="H74">
        <v>47</v>
      </c>
      <c r="K74">
        <f t="shared" si="1"/>
        <v>75</v>
      </c>
    </row>
    <row r="75" spans="1:11" x14ac:dyDescent="0.2">
      <c r="A75">
        <v>91</v>
      </c>
      <c r="C75" t="s">
        <v>146</v>
      </c>
      <c r="D75" t="s">
        <v>174</v>
      </c>
      <c r="E75" t="s">
        <v>176</v>
      </c>
      <c r="G75">
        <v>5</v>
      </c>
      <c r="H75">
        <v>1</v>
      </c>
      <c r="K75">
        <f t="shared" si="1"/>
        <v>6</v>
      </c>
    </row>
    <row r="76" spans="1:11" x14ac:dyDescent="0.2">
      <c r="A76">
        <v>106</v>
      </c>
      <c r="C76" t="s">
        <v>146</v>
      </c>
      <c r="D76" t="s">
        <v>193</v>
      </c>
      <c r="F76">
        <v>11</v>
      </c>
      <c r="K76">
        <f t="shared" si="1"/>
        <v>11</v>
      </c>
    </row>
    <row r="77" spans="1:11" x14ac:dyDescent="0.2">
      <c r="A77">
        <v>162</v>
      </c>
      <c r="C77" t="s">
        <v>146</v>
      </c>
      <c r="D77" t="s">
        <v>246</v>
      </c>
      <c r="F77">
        <v>4</v>
      </c>
      <c r="K77">
        <f t="shared" si="1"/>
        <v>4</v>
      </c>
    </row>
    <row r="78" spans="1:11" x14ac:dyDescent="0.2">
      <c r="A78">
        <v>201</v>
      </c>
      <c r="C78" t="s">
        <v>146</v>
      </c>
      <c r="D78" t="s">
        <v>281</v>
      </c>
      <c r="G78">
        <v>2</v>
      </c>
      <c r="H78">
        <v>0</v>
      </c>
      <c r="K78">
        <f t="shared" si="1"/>
        <v>2</v>
      </c>
    </row>
    <row r="79" spans="1:11" x14ac:dyDescent="0.2">
      <c r="A79">
        <v>92</v>
      </c>
      <c r="C79" t="s">
        <v>178</v>
      </c>
      <c r="D79" t="s">
        <v>177</v>
      </c>
      <c r="F79">
        <v>29</v>
      </c>
      <c r="K79">
        <f t="shared" si="1"/>
        <v>29</v>
      </c>
    </row>
    <row r="80" spans="1:11" x14ac:dyDescent="0.2">
      <c r="A80">
        <v>182</v>
      </c>
      <c r="C80" t="s">
        <v>178</v>
      </c>
      <c r="D80" t="s">
        <v>261</v>
      </c>
      <c r="E80" t="s">
        <v>45</v>
      </c>
      <c r="G80">
        <v>6</v>
      </c>
      <c r="H80">
        <v>16</v>
      </c>
      <c r="I80">
        <v>2</v>
      </c>
      <c r="K80">
        <f t="shared" si="1"/>
        <v>24</v>
      </c>
    </row>
    <row r="81" spans="1:11" x14ac:dyDescent="0.2">
      <c r="A81">
        <v>209</v>
      </c>
      <c r="C81" t="s">
        <v>178</v>
      </c>
      <c r="D81" t="s">
        <v>291</v>
      </c>
      <c r="E81" t="s">
        <v>292</v>
      </c>
      <c r="G81">
        <v>1</v>
      </c>
      <c r="H81">
        <v>0</v>
      </c>
      <c r="K81">
        <f t="shared" si="1"/>
        <v>1</v>
      </c>
    </row>
    <row r="82" spans="1:11" x14ac:dyDescent="0.2">
      <c r="A82">
        <v>210</v>
      </c>
      <c r="C82" t="s">
        <v>178</v>
      </c>
      <c r="D82" t="s">
        <v>291</v>
      </c>
      <c r="E82" t="s">
        <v>293</v>
      </c>
      <c r="G82">
        <v>0</v>
      </c>
      <c r="H82">
        <v>1</v>
      </c>
      <c r="K82">
        <f t="shared" si="1"/>
        <v>1</v>
      </c>
    </row>
    <row r="83" spans="1:11" x14ac:dyDescent="0.2">
      <c r="A83">
        <v>211</v>
      </c>
      <c r="C83" t="s">
        <v>178</v>
      </c>
      <c r="D83" t="s">
        <v>291</v>
      </c>
      <c r="E83" t="s">
        <v>134</v>
      </c>
      <c r="I83">
        <v>1</v>
      </c>
      <c r="K83">
        <f t="shared" si="1"/>
        <v>1</v>
      </c>
    </row>
    <row r="84" spans="1:11" x14ac:dyDescent="0.2">
      <c r="A84">
        <v>234</v>
      </c>
      <c r="C84" t="s">
        <v>178</v>
      </c>
      <c r="D84" t="s">
        <v>314</v>
      </c>
      <c r="E84" t="s">
        <v>54</v>
      </c>
      <c r="G84">
        <v>23</v>
      </c>
      <c r="H84">
        <v>18</v>
      </c>
      <c r="K84">
        <f t="shared" si="1"/>
        <v>41</v>
      </c>
    </row>
    <row r="85" spans="1:11" x14ac:dyDescent="0.2">
      <c r="A85">
        <v>235</v>
      </c>
      <c r="C85" t="s">
        <v>178</v>
      </c>
      <c r="D85" t="s">
        <v>314</v>
      </c>
      <c r="E85" t="s">
        <v>176</v>
      </c>
      <c r="F85">
        <v>1</v>
      </c>
      <c r="K85">
        <f t="shared" si="1"/>
        <v>1</v>
      </c>
    </row>
    <row r="86" spans="1:11" x14ac:dyDescent="0.2">
      <c r="A86">
        <v>236</v>
      </c>
      <c r="C86" t="s">
        <v>178</v>
      </c>
      <c r="D86" t="s">
        <v>314</v>
      </c>
      <c r="E86" t="s">
        <v>44</v>
      </c>
      <c r="F86">
        <v>60</v>
      </c>
      <c r="K86">
        <f t="shared" si="1"/>
        <v>60</v>
      </c>
    </row>
    <row r="87" spans="1:11" x14ac:dyDescent="0.2">
      <c r="A87">
        <v>101</v>
      </c>
      <c r="C87" t="s">
        <v>188</v>
      </c>
      <c r="D87" t="s">
        <v>187</v>
      </c>
      <c r="E87" t="s">
        <v>75</v>
      </c>
      <c r="G87">
        <v>8</v>
      </c>
      <c r="H87">
        <v>34</v>
      </c>
      <c r="K87">
        <f t="shared" si="1"/>
        <v>42</v>
      </c>
    </row>
    <row r="88" spans="1:11" x14ac:dyDescent="0.2">
      <c r="A88">
        <v>102</v>
      </c>
      <c r="C88" t="s">
        <v>188</v>
      </c>
      <c r="D88" t="s">
        <v>187</v>
      </c>
      <c r="E88" t="s">
        <v>117</v>
      </c>
      <c r="G88">
        <v>1</v>
      </c>
      <c r="H88">
        <v>2</v>
      </c>
      <c r="K88">
        <f t="shared" si="1"/>
        <v>3</v>
      </c>
    </row>
    <row r="89" spans="1:11" x14ac:dyDescent="0.2">
      <c r="A89">
        <v>103</v>
      </c>
      <c r="C89" t="s">
        <v>190</v>
      </c>
      <c r="D89" t="s">
        <v>189</v>
      </c>
      <c r="G89">
        <v>7</v>
      </c>
      <c r="H89">
        <v>7</v>
      </c>
      <c r="I89">
        <v>8</v>
      </c>
      <c r="K89">
        <f t="shared" si="1"/>
        <v>22</v>
      </c>
    </row>
    <row r="90" spans="1:11" x14ac:dyDescent="0.2">
      <c r="A90">
        <v>104</v>
      </c>
      <c r="C90" t="s">
        <v>190</v>
      </c>
      <c r="D90" t="s">
        <v>191</v>
      </c>
      <c r="F90">
        <v>1</v>
      </c>
      <c r="K90">
        <f t="shared" si="1"/>
        <v>1</v>
      </c>
    </row>
    <row r="91" spans="1:11" x14ac:dyDescent="0.2">
      <c r="A91">
        <v>200</v>
      </c>
      <c r="C91" t="s">
        <v>190</v>
      </c>
      <c r="D91" t="s">
        <v>280</v>
      </c>
      <c r="E91" t="s">
        <v>273</v>
      </c>
      <c r="F91">
        <v>5</v>
      </c>
      <c r="K91">
        <f t="shared" si="1"/>
        <v>5</v>
      </c>
    </row>
    <row r="92" spans="1:11" x14ac:dyDescent="0.2">
      <c r="A92">
        <v>46</v>
      </c>
      <c r="B92" t="s">
        <v>95</v>
      </c>
      <c r="C92" t="s">
        <v>119</v>
      </c>
      <c r="D92" t="s">
        <v>118</v>
      </c>
      <c r="H92">
        <v>438</v>
      </c>
      <c r="K92">
        <f t="shared" si="1"/>
        <v>438</v>
      </c>
    </row>
    <row r="93" spans="1:11" x14ac:dyDescent="0.2">
      <c r="A93">
        <v>47</v>
      </c>
      <c r="B93" t="s">
        <v>98</v>
      </c>
      <c r="C93" t="s">
        <v>119</v>
      </c>
      <c r="D93" t="s">
        <v>118</v>
      </c>
      <c r="H93">
        <v>512</v>
      </c>
      <c r="K93">
        <f t="shared" si="1"/>
        <v>512</v>
      </c>
    </row>
    <row r="94" spans="1:11" x14ac:dyDescent="0.2">
      <c r="A94">
        <v>123</v>
      </c>
      <c r="B94" t="s">
        <v>95</v>
      </c>
      <c r="C94" t="s">
        <v>119</v>
      </c>
      <c r="D94" t="s">
        <v>211</v>
      </c>
      <c r="H94">
        <v>196</v>
      </c>
      <c r="K94">
        <f t="shared" si="1"/>
        <v>196</v>
      </c>
    </row>
    <row r="95" spans="1:11" x14ac:dyDescent="0.2">
      <c r="A95">
        <v>124</v>
      </c>
      <c r="B95" t="s">
        <v>98</v>
      </c>
      <c r="C95" t="s">
        <v>119</v>
      </c>
      <c r="D95" t="s">
        <v>211</v>
      </c>
      <c r="H95">
        <v>219</v>
      </c>
      <c r="K95">
        <f t="shared" si="1"/>
        <v>219</v>
      </c>
    </row>
    <row r="96" spans="1:11" x14ac:dyDescent="0.2">
      <c r="A96">
        <v>180</v>
      </c>
      <c r="B96" t="s">
        <v>95</v>
      </c>
      <c r="C96" t="s">
        <v>119</v>
      </c>
      <c r="D96" t="s">
        <v>260</v>
      </c>
      <c r="H96">
        <v>310</v>
      </c>
      <c r="K96">
        <f t="shared" si="1"/>
        <v>310</v>
      </c>
    </row>
    <row r="97" spans="1:11" x14ac:dyDescent="0.2">
      <c r="A97">
        <v>181</v>
      </c>
      <c r="B97" t="s">
        <v>98</v>
      </c>
      <c r="C97" t="s">
        <v>119</v>
      </c>
      <c r="D97" t="s">
        <v>260</v>
      </c>
      <c r="H97">
        <v>322</v>
      </c>
      <c r="K97">
        <f t="shared" si="1"/>
        <v>322</v>
      </c>
    </row>
    <row r="98" spans="1:11" x14ac:dyDescent="0.2">
      <c r="A98">
        <v>186</v>
      </c>
      <c r="B98" t="s">
        <v>95</v>
      </c>
      <c r="C98" t="s">
        <v>119</v>
      </c>
      <c r="D98" t="s">
        <v>266</v>
      </c>
      <c r="H98">
        <v>300</v>
      </c>
      <c r="K98">
        <f t="shared" si="1"/>
        <v>300</v>
      </c>
    </row>
    <row r="99" spans="1:11" x14ac:dyDescent="0.2">
      <c r="A99">
        <v>189</v>
      </c>
      <c r="B99" t="s">
        <v>95</v>
      </c>
      <c r="C99" t="s">
        <v>119</v>
      </c>
      <c r="D99" t="s">
        <v>268</v>
      </c>
      <c r="H99">
        <v>476</v>
      </c>
      <c r="K99">
        <f t="shared" si="1"/>
        <v>476</v>
      </c>
    </row>
    <row r="100" spans="1:11" x14ac:dyDescent="0.2">
      <c r="A100">
        <v>190</v>
      </c>
      <c r="B100" t="s">
        <v>98</v>
      </c>
      <c r="C100" t="s">
        <v>119</v>
      </c>
      <c r="D100" t="s">
        <v>268</v>
      </c>
      <c r="H100">
        <v>486</v>
      </c>
      <c r="K100">
        <f t="shared" si="1"/>
        <v>486</v>
      </c>
    </row>
    <row r="101" spans="1:11" x14ac:dyDescent="0.2">
      <c r="A101">
        <v>251</v>
      </c>
      <c r="B101" t="s">
        <v>98</v>
      </c>
      <c r="C101" t="s">
        <v>119</v>
      </c>
      <c r="D101" t="s">
        <v>329</v>
      </c>
      <c r="H101">
        <v>464</v>
      </c>
      <c r="K101">
        <f t="shared" si="1"/>
        <v>464</v>
      </c>
    </row>
    <row r="102" spans="1:11" x14ac:dyDescent="0.2">
      <c r="A102">
        <v>110</v>
      </c>
      <c r="C102" t="s">
        <v>198</v>
      </c>
      <c r="D102" t="s">
        <v>197</v>
      </c>
      <c r="E102" t="s">
        <v>54</v>
      </c>
      <c r="G102">
        <v>5</v>
      </c>
      <c r="H102">
        <v>2</v>
      </c>
      <c r="K102">
        <f t="shared" si="1"/>
        <v>7</v>
      </c>
    </row>
    <row r="103" spans="1:11" x14ac:dyDescent="0.2">
      <c r="A103">
        <v>111</v>
      </c>
      <c r="C103" t="s">
        <v>198</v>
      </c>
      <c r="D103" t="s">
        <v>197</v>
      </c>
      <c r="E103" t="s">
        <v>44</v>
      </c>
      <c r="F103">
        <v>12</v>
      </c>
      <c r="K103">
        <f t="shared" si="1"/>
        <v>12</v>
      </c>
    </row>
    <row r="104" spans="1:11" x14ac:dyDescent="0.2">
      <c r="A104">
        <v>159</v>
      </c>
      <c r="C104" t="s">
        <v>242</v>
      </c>
      <c r="D104" t="s">
        <v>241</v>
      </c>
      <c r="G104">
        <v>1</v>
      </c>
      <c r="H104">
        <v>2</v>
      </c>
      <c r="K104">
        <f t="shared" si="1"/>
        <v>3</v>
      </c>
    </row>
    <row r="105" spans="1:11" x14ac:dyDescent="0.2">
      <c r="A105">
        <v>43</v>
      </c>
      <c r="C105" t="s">
        <v>114</v>
      </c>
      <c r="D105" t="s">
        <v>113</v>
      </c>
      <c r="E105" t="s">
        <v>115</v>
      </c>
      <c r="F105">
        <v>15</v>
      </c>
      <c r="K105">
        <f t="shared" si="1"/>
        <v>15</v>
      </c>
    </row>
    <row r="106" spans="1:11" x14ac:dyDescent="0.2">
      <c r="A106">
        <v>44</v>
      </c>
      <c r="C106" t="s">
        <v>114</v>
      </c>
      <c r="D106" t="s">
        <v>113</v>
      </c>
      <c r="E106" t="s">
        <v>116</v>
      </c>
      <c r="F106">
        <v>1</v>
      </c>
      <c r="K106">
        <f t="shared" si="1"/>
        <v>1</v>
      </c>
    </row>
    <row r="107" spans="1:11" x14ac:dyDescent="0.2">
      <c r="A107">
        <v>45</v>
      </c>
      <c r="C107" t="s">
        <v>114</v>
      </c>
      <c r="D107" t="s">
        <v>113</v>
      </c>
      <c r="E107" t="s">
        <v>117</v>
      </c>
      <c r="G107">
        <v>0</v>
      </c>
      <c r="H107">
        <v>6</v>
      </c>
      <c r="K107">
        <f t="shared" si="1"/>
        <v>6</v>
      </c>
    </row>
    <row r="108" spans="1:11" x14ac:dyDescent="0.2">
      <c r="A108">
        <v>67</v>
      </c>
      <c r="C108" t="s">
        <v>114</v>
      </c>
      <c r="D108" t="s">
        <v>144</v>
      </c>
      <c r="F108">
        <v>17</v>
      </c>
      <c r="K108">
        <f t="shared" si="1"/>
        <v>17</v>
      </c>
    </row>
    <row r="109" spans="1:11" x14ac:dyDescent="0.2">
      <c r="A109">
        <v>75</v>
      </c>
      <c r="C109" t="s">
        <v>114</v>
      </c>
      <c r="D109" t="s">
        <v>157</v>
      </c>
      <c r="E109" t="s">
        <v>158</v>
      </c>
      <c r="G109">
        <v>13</v>
      </c>
      <c r="H109">
        <v>0</v>
      </c>
      <c r="K109">
        <f t="shared" si="1"/>
        <v>13</v>
      </c>
    </row>
    <row r="110" spans="1:11" x14ac:dyDescent="0.2">
      <c r="A110">
        <v>76</v>
      </c>
      <c r="C110" t="s">
        <v>114</v>
      </c>
      <c r="D110" t="s">
        <v>157</v>
      </c>
      <c r="E110" t="s">
        <v>159</v>
      </c>
      <c r="G110">
        <v>0</v>
      </c>
      <c r="H110">
        <v>8</v>
      </c>
      <c r="K110">
        <f t="shared" si="1"/>
        <v>8</v>
      </c>
    </row>
    <row r="111" spans="1:11" x14ac:dyDescent="0.2">
      <c r="A111">
        <v>78</v>
      </c>
      <c r="C111" t="s">
        <v>114</v>
      </c>
      <c r="D111" t="s">
        <v>161</v>
      </c>
      <c r="F111">
        <v>1</v>
      </c>
      <c r="K111">
        <f t="shared" si="1"/>
        <v>1</v>
      </c>
    </row>
    <row r="112" spans="1:11" x14ac:dyDescent="0.2">
      <c r="A112">
        <v>94</v>
      </c>
      <c r="C112" t="s">
        <v>114</v>
      </c>
      <c r="D112" t="s">
        <v>180</v>
      </c>
      <c r="F112">
        <v>1</v>
      </c>
      <c r="K112">
        <f t="shared" si="1"/>
        <v>1</v>
      </c>
    </row>
    <row r="113" spans="1:11" x14ac:dyDescent="0.2">
      <c r="A113">
        <v>105</v>
      </c>
      <c r="C113" t="s">
        <v>114</v>
      </c>
      <c r="D113" t="s">
        <v>192</v>
      </c>
      <c r="F113">
        <v>1</v>
      </c>
      <c r="K113">
        <f t="shared" si="1"/>
        <v>1</v>
      </c>
    </row>
    <row r="114" spans="1:11" x14ac:dyDescent="0.2">
      <c r="A114">
        <v>139</v>
      </c>
      <c r="C114" t="s">
        <v>114</v>
      </c>
      <c r="D114" t="s">
        <v>224</v>
      </c>
      <c r="E114" t="s">
        <v>54</v>
      </c>
      <c r="G114">
        <v>51</v>
      </c>
      <c r="H114">
        <v>50</v>
      </c>
      <c r="K114">
        <f t="shared" si="1"/>
        <v>101</v>
      </c>
    </row>
    <row r="115" spans="1:11" x14ac:dyDescent="0.2">
      <c r="A115">
        <v>140</v>
      </c>
      <c r="C115" t="s">
        <v>114</v>
      </c>
      <c r="D115" t="s">
        <v>224</v>
      </c>
      <c r="E115" t="s">
        <v>80</v>
      </c>
      <c r="F115">
        <v>52</v>
      </c>
      <c r="K115">
        <f t="shared" si="1"/>
        <v>52</v>
      </c>
    </row>
    <row r="116" spans="1:11" x14ac:dyDescent="0.2">
      <c r="A116">
        <v>195</v>
      </c>
      <c r="C116" t="s">
        <v>114</v>
      </c>
      <c r="D116" t="s">
        <v>275</v>
      </c>
      <c r="G116">
        <v>2</v>
      </c>
      <c r="H116">
        <v>9</v>
      </c>
      <c r="K116">
        <f t="shared" si="1"/>
        <v>11</v>
      </c>
    </row>
    <row r="117" spans="1:11" x14ac:dyDescent="0.2">
      <c r="A117">
        <v>196</v>
      </c>
      <c r="C117" t="s">
        <v>114</v>
      </c>
      <c r="D117" t="s">
        <v>276</v>
      </c>
      <c r="G117">
        <v>0</v>
      </c>
      <c r="H117">
        <v>1</v>
      </c>
      <c r="K117">
        <f t="shared" si="1"/>
        <v>1</v>
      </c>
    </row>
    <row r="118" spans="1:11" x14ac:dyDescent="0.2">
      <c r="A118">
        <v>121</v>
      </c>
      <c r="C118" t="s">
        <v>207</v>
      </c>
      <c r="D118" t="s">
        <v>206</v>
      </c>
      <c r="E118" t="s">
        <v>208</v>
      </c>
      <c r="G118">
        <v>116</v>
      </c>
      <c r="H118">
        <v>97</v>
      </c>
      <c r="K118">
        <f t="shared" si="1"/>
        <v>213</v>
      </c>
    </row>
    <row r="119" spans="1:11" x14ac:dyDescent="0.2">
      <c r="A119">
        <v>132</v>
      </c>
      <c r="C119" t="s">
        <v>207</v>
      </c>
      <c r="D119" t="s">
        <v>218</v>
      </c>
      <c r="E119" t="s">
        <v>219</v>
      </c>
      <c r="G119">
        <v>35</v>
      </c>
      <c r="H119">
        <v>19</v>
      </c>
      <c r="I119">
        <v>0</v>
      </c>
      <c r="J119">
        <v>5</v>
      </c>
      <c r="K119">
        <f t="shared" si="1"/>
        <v>59</v>
      </c>
    </row>
    <row r="120" spans="1:11" x14ac:dyDescent="0.2">
      <c r="A120">
        <v>133</v>
      </c>
      <c r="C120" t="s">
        <v>207</v>
      </c>
      <c r="D120" t="s">
        <v>218</v>
      </c>
      <c r="E120" t="s">
        <v>134</v>
      </c>
      <c r="F120">
        <v>13</v>
      </c>
      <c r="K120">
        <f t="shared" si="1"/>
        <v>13</v>
      </c>
    </row>
    <row r="121" spans="1:11" x14ac:dyDescent="0.2">
      <c r="A121">
        <v>134</v>
      </c>
      <c r="C121" t="s">
        <v>207</v>
      </c>
      <c r="D121" t="s">
        <v>218</v>
      </c>
      <c r="E121" t="s">
        <v>80</v>
      </c>
      <c r="F121">
        <v>62</v>
      </c>
      <c r="K121">
        <f t="shared" si="1"/>
        <v>62</v>
      </c>
    </row>
    <row r="122" spans="1:11" x14ac:dyDescent="0.2">
      <c r="A122">
        <v>141</v>
      </c>
      <c r="C122" t="s">
        <v>207</v>
      </c>
      <c r="D122" t="s">
        <v>225</v>
      </c>
      <c r="F122">
        <v>80</v>
      </c>
      <c r="K122">
        <f t="shared" si="1"/>
        <v>80</v>
      </c>
    </row>
    <row r="123" spans="1:11" x14ac:dyDescent="0.2">
      <c r="A123">
        <v>185</v>
      </c>
      <c r="C123" t="s">
        <v>207</v>
      </c>
      <c r="D123" t="s">
        <v>265</v>
      </c>
      <c r="F123">
        <v>72</v>
      </c>
      <c r="K123">
        <f t="shared" si="1"/>
        <v>72</v>
      </c>
    </row>
    <row r="124" spans="1:11" x14ac:dyDescent="0.2">
      <c r="A124">
        <v>126</v>
      </c>
      <c r="C124" t="s">
        <v>214</v>
      </c>
      <c r="D124" t="s">
        <v>213</v>
      </c>
      <c r="E124" t="s">
        <v>54</v>
      </c>
      <c r="G124">
        <v>13</v>
      </c>
      <c r="H124">
        <v>17</v>
      </c>
      <c r="K124">
        <f t="shared" si="1"/>
        <v>30</v>
      </c>
    </row>
    <row r="125" spans="1:11" x14ac:dyDescent="0.2">
      <c r="A125">
        <v>127</v>
      </c>
      <c r="C125" t="s">
        <v>214</v>
      </c>
      <c r="D125" t="s">
        <v>213</v>
      </c>
      <c r="E125" t="s">
        <v>44</v>
      </c>
      <c r="F125">
        <v>17</v>
      </c>
      <c r="K125">
        <f t="shared" si="1"/>
        <v>17</v>
      </c>
    </row>
    <row r="126" spans="1:11" x14ac:dyDescent="0.2">
      <c r="A126">
        <v>128</v>
      </c>
      <c r="C126" t="s">
        <v>214</v>
      </c>
      <c r="D126" t="s">
        <v>213</v>
      </c>
      <c r="E126" t="s">
        <v>45</v>
      </c>
      <c r="G126">
        <v>4</v>
      </c>
      <c r="H126">
        <v>9</v>
      </c>
      <c r="I126">
        <v>0</v>
      </c>
      <c r="J126">
        <v>1</v>
      </c>
      <c r="K126">
        <f t="shared" si="1"/>
        <v>14</v>
      </c>
    </row>
    <row r="127" spans="1:11" x14ac:dyDescent="0.2">
      <c r="A127">
        <v>26</v>
      </c>
      <c r="C127" t="s">
        <v>90</v>
      </c>
      <c r="D127" t="s">
        <v>89</v>
      </c>
      <c r="G127">
        <v>1</v>
      </c>
      <c r="H127">
        <v>4</v>
      </c>
      <c r="K127">
        <f t="shared" si="1"/>
        <v>5</v>
      </c>
    </row>
    <row r="128" spans="1:11" x14ac:dyDescent="0.2">
      <c r="A128">
        <v>88</v>
      </c>
      <c r="C128" t="s">
        <v>90</v>
      </c>
      <c r="D128" t="s">
        <v>172</v>
      </c>
      <c r="F128">
        <v>22</v>
      </c>
      <c r="K128">
        <f t="shared" si="1"/>
        <v>22</v>
      </c>
    </row>
    <row r="129" spans="1:11" x14ac:dyDescent="0.2">
      <c r="A129">
        <v>93</v>
      </c>
      <c r="C129" t="s">
        <v>90</v>
      </c>
      <c r="D129" t="s">
        <v>179</v>
      </c>
      <c r="F129">
        <v>2</v>
      </c>
      <c r="K129">
        <f t="shared" si="1"/>
        <v>2</v>
      </c>
    </row>
    <row r="130" spans="1:11" x14ac:dyDescent="0.2">
      <c r="A130">
        <v>120</v>
      </c>
      <c r="C130" t="s">
        <v>90</v>
      </c>
      <c r="D130" t="s">
        <v>205</v>
      </c>
      <c r="F130">
        <v>29</v>
      </c>
      <c r="K130">
        <f t="shared" si="1"/>
        <v>29</v>
      </c>
    </row>
    <row r="131" spans="1:11" x14ac:dyDescent="0.2">
      <c r="A131">
        <v>130</v>
      </c>
      <c r="C131" t="s">
        <v>90</v>
      </c>
      <c r="D131" t="s">
        <v>216</v>
      </c>
      <c r="E131" t="s">
        <v>54</v>
      </c>
      <c r="G131">
        <v>24</v>
      </c>
      <c r="H131">
        <v>8</v>
      </c>
      <c r="K131">
        <f t="shared" si="1"/>
        <v>32</v>
      </c>
    </row>
    <row r="132" spans="1:11" x14ac:dyDescent="0.2">
      <c r="A132">
        <v>131</v>
      </c>
      <c r="C132" t="s">
        <v>90</v>
      </c>
      <c r="D132" t="s">
        <v>216</v>
      </c>
      <c r="E132" t="s">
        <v>217</v>
      </c>
      <c r="G132">
        <v>0</v>
      </c>
      <c r="H132">
        <v>9</v>
      </c>
      <c r="K132">
        <f t="shared" si="1"/>
        <v>9</v>
      </c>
    </row>
    <row r="133" spans="1:11" x14ac:dyDescent="0.2">
      <c r="A133">
        <v>135</v>
      </c>
      <c r="C133" t="s">
        <v>90</v>
      </c>
      <c r="D133" t="s">
        <v>220</v>
      </c>
      <c r="F133">
        <v>17</v>
      </c>
      <c r="K133">
        <f t="shared" ref="K133:K196" si="2">SUM(F133:J133)</f>
        <v>17</v>
      </c>
    </row>
    <row r="134" spans="1:11" x14ac:dyDescent="0.2">
      <c r="A134">
        <v>213</v>
      </c>
      <c r="C134" t="s">
        <v>90</v>
      </c>
      <c r="D134" t="s">
        <v>295</v>
      </c>
      <c r="F134">
        <v>3</v>
      </c>
      <c r="K134">
        <f t="shared" si="2"/>
        <v>3</v>
      </c>
    </row>
    <row r="135" spans="1:11" x14ac:dyDescent="0.2">
      <c r="A135">
        <v>215</v>
      </c>
      <c r="C135" t="s">
        <v>90</v>
      </c>
      <c r="D135" t="s">
        <v>298</v>
      </c>
      <c r="F135">
        <v>1</v>
      </c>
      <c r="K135">
        <f t="shared" si="2"/>
        <v>1</v>
      </c>
    </row>
    <row r="136" spans="1:11" x14ac:dyDescent="0.2">
      <c r="A136">
        <v>72</v>
      </c>
      <c r="C136" t="s">
        <v>153</v>
      </c>
      <c r="D136" t="s">
        <v>152</v>
      </c>
      <c r="G136">
        <v>3</v>
      </c>
      <c r="H136">
        <v>2</v>
      </c>
      <c r="I136">
        <v>0</v>
      </c>
      <c r="J136">
        <v>3</v>
      </c>
      <c r="K136">
        <f t="shared" si="2"/>
        <v>8</v>
      </c>
    </row>
    <row r="137" spans="1:11" x14ac:dyDescent="0.2">
      <c r="A137">
        <v>30</v>
      </c>
      <c r="B137" t="s">
        <v>95</v>
      </c>
      <c r="C137" t="s">
        <v>97</v>
      </c>
      <c r="D137" t="s">
        <v>96</v>
      </c>
      <c r="F137">
        <v>553</v>
      </c>
      <c r="K137">
        <f t="shared" si="2"/>
        <v>553</v>
      </c>
    </row>
    <row r="138" spans="1:11" x14ac:dyDescent="0.2">
      <c r="A138">
        <v>31</v>
      </c>
      <c r="B138" t="s">
        <v>98</v>
      </c>
      <c r="C138" t="s">
        <v>97</v>
      </c>
      <c r="D138" t="s">
        <v>96</v>
      </c>
      <c r="F138">
        <v>35</v>
      </c>
      <c r="K138">
        <f t="shared" si="2"/>
        <v>35</v>
      </c>
    </row>
    <row r="139" spans="1:11" x14ac:dyDescent="0.2">
      <c r="A139">
        <v>58</v>
      </c>
      <c r="B139" t="s">
        <v>95</v>
      </c>
      <c r="C139" t="s">
        <v>97</v>
      </c>
      <c r="D139" t="s">
        <v>136</v>
      </c>
      <c r="F139">
        <v>85</v>
      </c>
      <c r="K139">
        <f t="shared" si="2"/>
        <v>85</v>
      </c>
    </row>
    <row r="140" spans="1:11" x14ac:dyDescent="0.2">
      <c r="A140">
        <v>252</v>
      </c>
      <c r="B140" t="s">
        <v>98</v>
      </c>
      <c r="C140" t="s">
        <v>97</v>
      </c>
      <c r="D140" t="s">
        <v>136</v>
      </c>
      <c r="F140">
        <v>200</v>
      </c>
      <c r="K140">
        <f t="shared" si="2"/>
        <v>200</v>
      </c>
    </row>
    <row r="141" spans="1:11" x14ac:dyDescent="0.2">
      <c r="A141">
        <v>61</v>
      </c>
      <c r="B141" t="s">
        <v>95</v>
      </c>
      <c r="C141" t="s">
        <v>97</v>
      </c>
      <c r="D141" t="s">
        <v>140</v>
      </c>
      <c r="F141">
        <v>366</v>
      </c>
      <c r="K141">
        <f t="shared" si="2"/>
        <v>366</v>
      </c>
    </row>
    <row r="142" spans="1:11" x14ac:dyDescent="0.2">
      <c r="A142">
        <v>62</v>
      </c>
      <c r="B142" t="s">
        <v>98</v>
      </c>
      <c r="C142" t="s">
        <v>97</v>
      </c>
      <c r="D142" t="s">
        <v>140</v>
      </c>
      <c r="F142">
        <v>200</v>
      </c>
      <c r="K142">
        <f t="shared" si="2"/>
        <v>200</v>
      </c>
    </row>
    <row r="143" spans="1:11" x14ac:dyDescent="0.2">
      <c r="A143">
        <v>85</v>
      </c>
      <c r="B143" t="s">
        <v>95</v>
      </c>
      <c r="C143" t="s">
        <v>97</v>
      </c>
      <c r="D143" t="s">
        <v>168</v>
      </c>
      <c r="F143">
        <v>405</v>
      </c>
      <c r="K143">
        <f t="shared" si="2"/>
        <v>405</v>
      </c>
    </row>
    <row r="144" spans="1:11" x14ac:dyDescent="0.2">
      <c r="A144">
        <v>86</v>
      </c>
      <c r="B144" t="s">
        <v>98</v>
      </c>
      <c r="C144" t="s">
        <v>97</v>
      </c>
      <c r="D144" t="s">
        <v>168</v>
      </c>
      <c r="G144">
        <v>337</v>
      </c>
      <c r="K144">
        <f t="shared" si="2"/>
        <v>337</v>
      </c>
    </row>
    <row r="145" spans="1:11" x14ac:dyDescent="0.2">
      <c r="A145">
        <v>89</v>
      </c>
      <c r="C145" t="s">
        <v>97</v>
      </c>
      <c r="D145" t="s">
        <v>173</v>
      </c>
      <c r="G145">
        <v>82</v>
      </c>
      <c r="H145">
        <v>3</v>
      </c>
      <c r="K145">
        <f t="shared" si="2"/>
        <v>85</v>
      </c>
    </row>
    <row r="146" spans="1:11" x14ac:dyDescent="0.2">
      <c r="A146">
        <v>117</v>
      </c>
      <c r="B146" t="s">
        <v>95</v>
      </c>
      <c r="C146" t="s">
        <v>97</v>
      </c>
      <c r="D146" t="s">
        <v>203</v>
      </c>
      <c r="G146">
        <v>725</v>
      </c>
      <c r="K146">
        <f t="shared" si="2"/>
        <v>725</v>
      </c>
    </row>
    <row r="147" spans="1:11" x14ac:dyDescent="0.2">
      <c r="A147">
        <v>136</v>
      </c>
      <c r="C147" t="s">
        <v>97</v>
      </c>
      <c r="D147" t="s">
        <v>221</v>
      </c>
      <c r="G147">
        <v>27</v>
      </c>
      <c r="H147">
        <v>0</v>
      </c>
      <c r="K147">
        <f t="shared" si="2"/>
        <v>27</v>
      </c>
    </row>
    <row r="148" spans="1:11" x14ac:dyDescent="0.2">
      <c r="A148">
        <v>143</v>
      </c>
      <c r="C148" t="s">
        <v>97</v>
      </c>
      <c r="D148" t="s">
        <v>227</v>
      </c>
      <c r="G148">
        <v>67</v>
      </c>
      <c r="H148">
        <v>17</v>
      </c>
      <c r="K148">
        <f t="shared" si="2"/>
        <v>84</v>
      </c>
    </row>
    <row r="149" spans="1:11" x14ac:dyDescent="0.2">
      <c r="A149">
        <v>156</v>
      </c>
      <c r="B149" t="s">
        <v>95</v>
      </c>
      <c r="C149" t="s">
        <v>97</v>
      </c>
      <c r="D149" t="s">
        <v>240</v>
      </c>
      <c r="G149">
        <v>233</v>
      </c>
      <c r="H149">
        <v>388</v>
      </c>
      <c r="K149">
        <f t="shared" si="2"/>
        <v>621</v>
      </c>
    </row>
    <row r="150" spans="1:11" x14ac:dyDescent="0.2">
      <c r="A150">
        <v>157</v>
      </c>
      <c r="B150" t="s">
        <v>98</v>
      </c>
      <c r="C150" t="s">
        <v>97</v>
      </c>
      <c r="D150" t="s">
        <v>240</v>
      </c>
      <c r="G150">
        <v>223</v>
      </c>
      <c r="H150">
        <v>326</v>
      </c>
      <c r="K150">
        <f t="shared" si="2"/>
        <v>549</v>
      </c>
    </row>
    <row r="151" spans="1:11" x14ac:dyDescent="0.2">
      <c r="A151">
        <v>183</v>
      </c>
      <c r="C151" t="s">
        <v>97</v>
      </c>
      <c r="D151" t="s">
        <v>262</v>
      </c>
      <c r="G151">
        <v>0</v>
      </c>
      <c r="H151">
        <v>12</v>
      </c>
      <c r="K151">
        <f t="shared" si="2"/>
        <v>12</v>
      </c>
    </row>
    <row r="152" spans="1:11" x14ac:dyDescent="0.2">
      <c r="A152">
        <v>203</v>
      </c>
      <c r="C152" t="s">
        <v>97</v>
      </c>
      <c r="D152" t="s">
        <v>283</v>
      </c>
      <c r="J152">
        <v>9</v>
      </c>
      <c r="K152">
        <f t="shared" si="2"/>
        <v>9</v>
      </c>
    </row>
    <row r="153" spans="1:11" x14ac:dyDescent="0.2">
      <c r="A153">
        <v>221</v>
      </c>
      <c r="C153" t="s">
        <v>97</v>
      </c>
      <c r="D153" t="s">
        <v>304</v>
      </c>
      <c r="F153">
        <v>1</v>
      </c>
      <c r="K153">
        <f t="shared" si="2"/>
        <v>1</v>
      </c>
    </row>
    <row r="154" spans="1:11" x14ac:dyDescent="0.2">
      <c r="A154">
        <v>225</v>
      </c>
      <c r="B154" t="s">
        <v>95</v>
      </c>
      <c r="C154" t="s">
        <v>97</v>
      </c>
      <c r="D154" t="s">
        <v>307</v>
      </c>
      <c r="G154">
        <v>110</v>
      </c>
      <c r="H154">
        <v>869</v>
      </c>
      <c r="K154">
        <f t="shared" si="2"/>
        <v>979</v>
      </c>
    </row>
    <row r="155" spans="1:11" x14ac:dyDescent="0.2">
      <c r="A155">
        <v>226</v>
      </c>
      <c r="B155" t="s">
        <v>98</v>
      </c>
      <c r="C155" t="s">
        <v>97</v>
      </c>
      <c r="D155" t="s">
        <v>307</v>
      </c>
      <c r="G155">
        <v>7</v>
      </c>
      <c r="H155">
        <v>54</v>
      </c>
      <c r="K155">
        <f t="shared" si="2"/>
        <v>61</v>
      </c>
    </row>
    <row r="156" spans="1:11" x14ac:dyDescent="0.2">
      <c r="A156">
        <v>145</v>
      </c>
      <c r="C156" t="s">
        <v>230</v>
      </c>
      <c r="D156" t="s">
        <v>229</v>
      </c>
      <c r="E156" t="s">
        <v>75</v>
      </c>
      <c r="G156">
        <v>3</v>
      </c>
      <c r="H156">
        <v>12</v>
      </c>
      <c r="K156">
        <f t="shared" si="2"/>
        <v>15</v>
      </c>
    </row>
    <row r="157" spans="1:11" x14ac:dyDescent="0.2">
      <c r="A157">
        <v>146</v>
      </c>
      <c r="C157" t="s">
        <v>232</v>
      </c>
      <c r="D157" t="s">
        <v>231</v>
      </c>
      <c r="E157" t="s">
        <v>54</v>
      </c>
      <c r="G157">
        <v>3</v>
      </c>
      <c r="H157">
        <v>10</v>
      </c>
      <c r="K157">
        <f t="shared" si="2"/>
        <v>13</v>
      </c>
    </row>
    <row r="158" spans="1:11" x14ac:dyDescent="0.2">
      <c r="A158">
        <v>147</v>
      </c>
      <c r="C158" t="s">
        <v>232</v>
      </c>
      <c r="D158" t="s">
        <v>231</v>
      </c>
      <c r="E158" t="s">
        <v>80</v>
      </c>
      <c r="F158">
        <v>2</v>
      </c>
      <c r="K158">
        <f t="shared" si="2"/>
        <v>2</v>
      </c>
    </row>
    <row r="159" spans="1:11" x14ac:dyDescent="0.2">
      <c r="A159">
        <v>4</v>
      </c>
      <c r="C159" t="s">
        <v>50</v>
      </c>
      <c r="D159" t="s">
        <v>49</v>
      </c>
      <c r="E159" t="s">
        <v>51</v>
      </c>
      <c r="F159">
        <v>9</v>
      </c>
      <c r="K159">
        <f t="shared" si="2"/>
        <v>9</v>
      </c>
    </row>
    <row r="160" spans="1:11" x14ac:dyDescent="0.2">
      <c r="A160">
        <v>137</v>
      </c>
      <c r="C160" t="s">
        <v>50</v>
      </c>
      <c r="D160" t="s">
        <v>222</v>
      </c>
      <c r="G160">
        <v>1</v>
      </c>
      <c r="H160">
        <v>1</v>
      </c>
      <c r="K160">
        <f t="shared" si="2"/>
        <v>2</v>
      </c>
    </row>
    <row r="161" spans="1:11" x14ac:dyDescent="0.2">
      <c r="A161">
        <v>163</v>
      </c>
      <c r="C161" t="s">
        <v>50</v>
      </c>
      <c r="D161" t="s">
        <v>247</v>
      </c>
      <c r="E161" t="s">
        <v>54</v>
      </c>
      <c r="G161">
        <v>15</v>
      </c>
      <c r="H161">
        <v>17</v>
      </c>
      <c r="K161">
        <f t="shared" si="2"/>
        <v>32</v>
      </c>
    </row>
    <row r="162" spans="1:11" x14ac:dyDescent="0.2">
      <c r="A162">
        <v>164</v>
      </c>
      <c r="C162" t="s">
        <v>50</v>
      </c>
      <c r="D162" t="s">
        <v>247</v>
      </c>
      <c r="E162" t="s">
        <v>117</v>
      </c>
      <c r="G162">
        <v>4</v>
      </c>
      <c r="H162">
        <v>3</v>
      </c>
      <c r="K162">
        <f t="shared" si="2"/>
        <v>7</v>
      </c>
    </row>
    <row r="163" spans="1:11" x14ac:dyDescent="0.2">
      <c r="A163">
        <v>165</v>
      </c>
      <c r="C163" t="s">
        <v>50</v>
      </c>
      <c r="D163" t="s">
        <v>247</v>
      </c>
      <c r="E163" t="s">
        <v>116</v>
      </c>
      <c r="F163">
        <v>4</v>
      </c>
      <c r="K163">
        <f t="shared" si="2"/>
        <v>4</v>
      </c>
    </row>
    <row r="164" spans="1:11" x14ac:dyDescent="0.2">
      <c r="A164">
        <v>218</v>
      </c>
      <c r="C164" t="s">
        <v>50</v>
      </c>
      <c r="D164" t="s">
        <v>301</v>
      </c>
      <c r="F164">
        <v>17</v>
      </c>
      <c r="K164">
        <f t="shared" si="2"/>
        <v>17</v>
      </c>
    </row>
    <row r="165" spans="1:11" x14ac:dyDescent="0.2">
      <c r="A165">
        <v>230</v>
      </c>
      <c r="C165" t="s">
        <v>50</v>
      </c>
      <c r="D165" t="s">
        <v>311</v>
      </c>
      <c r="F165">
        <v>9</v>
      </c>
      <c r="K165">
        <f t="shared" si="2"/>
        <v>9</v>
      </c>
    </row>
    <row r="166" spans="1:11" x14ac:dyDescent="0.2">
      <c r="A166">
        <v>244</v>
      </c>
      <c r="C166" t="s">
        <v>50</v>
      </c>
      <c r="D166" t="s">
        <v>323</v>
      </c>
      <c r="F166">
        <v>8</v>
      </c>
      <c r="K166">
        <f t="shared" si="2"/>
        <v>8</v>
      </c>
    </row>
    <row r="167" spans="1:11" x14ac:dyDescent="0.2">
      <c r="A167">
        <v>245</v>
      </c>
      <c r="C167" t="s">
        <v>50</v>
      </c>
      <c r="D167" t="s">
        <v>324</v>
      </c>
      <c r="E167" t="s">
        <v>111</v>
      </c>
      <c r="F167">
        <v>1</v>
      </c>
      <c r="K167">
        <f t="shared" si="2"/>
        <v>1</v>
      </c>
    </row>
    <row r="168" spans="1:11" x14ac:dyDescent="0.2">
      <c r="A168">
        <v>246</v>
      </c>
      <c r="C168" t="s">
        <v>50</v>
      </c>
      <c r="D168" t="s">
        <v>324</v>
      </c>
      <c r="E168" t="s">
        <v>45</v>
      </c>
      <c r="G168">
        <v>4</v>
      </c>
      <c r="H168">
        <v>8</v>
      </c>
      <c r="K168">
        <f t="shared" si="2"/>
        <v>12</v>
      </c>
    </row>
    <row r="169" spans="1:11" x14ac:dyDescent="0.2">
      <c r="A169">
        <v>161</v>
      </c>
      <c r="C169" t="s">
        <v>245</v>
      </c>
      <c r="D169" t="s">
        <v>244</v>
      </c>
      <c r="G169">
        <v>7</v>
      </c>
      <c r="H169">
        <v>28</v>
      </c>
      <c r="K169">
        <f t="shared" si="2"/>
        <v>35</v>
      </c>
    </row>
    <row r="170" spans="1:11" x14ac:dyDescent="0.2">
      <c r="A170">
        <v>172</v>
      </c>
      <c r="C170" t="s">
        <v>245</v>
      </c>
      <c r="D170" t="s">
        <v>253</v>
      </c>
      <c r="E170" t="s">
        <v>254</v>
      </c>
      <c r="G170">
        <v>0</v>
      </c>
      <c r="H170">
        <v>2</v>
      </c>
      <c r="K170">
        <f t="shared" si="2"/>
        <v>2</v>
      </c>
    </row>
    <row r="171" spans="1:11" x14ac:dyDescent="0.2">
      <c r="A171">
        <v>173</v>
      </c>
      <c r="C171" t="s">
        <v>245</v>
      </c>
      <c r="D171" t="s">
        <v>253</v>
      </c>
      <c r="E171" t="s">
        <v>134</v>
      </c>
      <c r="F171">
        <v>3</v>
      </c>
      <c r="K171">
        <f t="shared" si="2"/>
        <v>3</v>
      </c>
    </row>
    <row r="172" spans="1:11" x14ac:dyDescent="0.2">
      <c r="A172">
        <v>3</v>
      </c>
      <c r="C172" t="s">
        <v>47</v>
      </c>
      <c r="D172" t="s">
        <v>46</v>
      </c>
      <c r="E172" t="s">
        <v>48</v>
      </c>
      <c r="F172">
        <v>2</v>
      </c>
      <c r="K172">
        <f t="shared" si="2"/>
        <v>2</v>
      </c>
    </row>
    <row r="173" spans="1:11" x14ac:dyDescent="0.2">
      <c r="A173">
        <v>18</v>
      </c>
      <c r="C173" t="s">
        <v>47</v>
      </c>
      <c r="D173" t="s">
        <v>76</v>
      </c>
      <c r="G173">
        <v>4</v>
      </c>
      <c r="H173">
        <v>0</v>
      </c>
      <c r="I173">
        <v>1</v>
      </c>
      <c r="K173">
        <f t="shared" si="2"/>
        <v>5</v>
      </c>
    </row>
    <row r="174" spans="1:11" x14ac:dyDescent="0.2">
      <c r="A174">
        <v>148</v>
      </c>
      <c r="C174" t="s">
        <v>47</v>
      </c>
      <c r="D174" t="s">
        <v>233</v>
      </c>
      <c r="E174" t="s">
        <v>54</v>
      </c>
      <c r="G174">
        <v>13</v>
      </c>
      <c r="H174">
        <v>8</v>
      </c>
      <c r="K174">
        <f t="shared" si="2"/>
        <v>21</v>
      </c>
    </row>
    <row r="175" spans="1:11" x14ac:dyDescent="0.2">
      <c r="A175">
        <v>149</v>
      </c>
      <c r="C175" t="s">
        <v>47</v>
      </c>
      <c r="D175" t="s">
        <v>233</v>
      </c>
      <c r="E175" t="s">
        <v>134</v>
      </c>
      <c r="F175">
        <v>5</v>
      </c>
      <c r="K175">
        <f t="shared" si="2"/>
        <v>5</v>
      </c>
    </row>
    <row r="176" spans="1:11" x14ac:dyDescent="0.2">
      <c r="A176">
        <v>154</v>
      </c>
      <c r="C176" t="s">
        <v>47</v>
      </c>
      <c r="D176" t="s">
        <v>239</v>
      </c>
      <c r="E176" t="s">
        <v>54</v>
      </c>
      <c r="G176">
        <v>5</v>
      </c>
      <c r="H176">
        <v>6</v>
      </c>
      <c r="I176">
        <v>3</v>
      </c>
      <c r="K176">
        <f t="shared" si="2"/>
        <v>14</v>
      </c>
    </row>
    <row r="177" spans="1:11" x14ac:dyDescent="0.2">
      <c r="A177">
        <v>155</v>
      </c>
      <c r="C177" t="s">
        <v>47</v>
      </c>
      <c r="D177" t="s">
        <v>239</v>
      </c>
      <c r="E177" t="s">
        <v>134</v>
      </c>
      <c r="F177">
        <v>18</v>
      </c>
      <c r="K177">
        <f t="shared" si="2"/>
        <v>18</v>
      </c>
    </row>
    <row r="178" spans="1:11" x14ac:dyDescent="0.2">
      <c r="A178">
        <v>228</v>
      </c>
      <c r="C178" t="s">
        <v>47</v>
      </c>
      <c r="D178" t="s">
        <v>309</v>
      </c>
      <c r="F178">
        <v>4</v>
      </c>
      <c r="K178">
        <f t="shared" si="2"/>
        <v>4</v>
      </c>
    </row>
    <row r="179" spans="1:11" x14ac:dyDescent="0.2">
      <c r="A179">
        <v>151</v>
      </c>
      <c r="C179" t="s">
        <v>236</v>
      </c>
      <c r="D179" t="s">
        <v>235</v>
      </c>
      <c r="F179">
        <v>1</v>
      </c>
      <c r="K179">
        <f t="shared" si="2"/>
        <v>1</v>
      </c>
    </row>
    <row r="180" spans="1:11" x14ac:dyDescent="0.2">
      <c r="A180">
        <v>166</v>
      </c>
      <c r="C180" t="s">
        <v>236</v>
      </c>
      <c r="D180" t="s">
        <v>248</v>
      </c>
      <c r="E180" t="s">
        <v>54</v>
      </c>
      <c r="G180">
        <v>8</v>
      </c>
      <c r="H180">
        <v>6</v>
      </c>
      <c r="I180">
        <v>3</v>
      </c>
      <c r="K180">
        <f t="shared" si="2"/>
        <v>17</v>
      </c>
    </row>
    <row r="181" spans="1:11" x14ac:dyDescent="0.2">
      <c r="A181">
        <v>167</v>
      </c>
      <c r="C181" t="s">
        <v>236</v>
      </c>
      <c r="D181" t="s">
        <v>248</v>
      </c>
      <c r="E181" t="s">
        <v>45</v>
      </c>
      <c r="G181">
        <v>12</v>
      </c>
      <c r="H181">
        <v>14</v>
      </c>
      <c r="K181">
        <f t="shared" si="2"/>
        <v>26</v>
      </c>
    </row>
    <row r="182" spans="1:11" x14ac:dyDescent="0.2">
      <c r="A182">
        <v>168</v>
      </c>
      <c r="C182" t="s">
        <v>236</v>
      </c>
      <c r="D182" t="s">
        <v>248</v>
      </c>
      <c r="E182" t="s">
        <v>80</v>
      </c>
      <c r="G182">
        <v>7</v>
      </c>
      <c r="H182">
        <v>0</v>
      </c>
      <c r="K182">
        <f t="shared" si="2"/>
        <v>7</v>
      </c>
    </row>
    <row r="183" spans="1:11" x14ac:dyDescent="0.2">
      <c r="A183">
        <v>212</v>
      </c>
      <c r="C183" t="s">
        <v>236</v>
      </c>
      <c r="D183" t="s">
        <v>294</v>
      </c>
      <c r="F183">
        <v>26</v>
      </c>
      <c r="K183">
        <f t="shared" si="2"/>
        <v>26</v>
      </c>
    </row>
    <row r="184" spans="1:11" x14ac:dyDescent="0.2">
      <c r="A184">
        <v>9</v>
      </c>
      <c r="C184" t="s">
        <v>60</v>
      </c>
      <c r="D184" t="s">
        <v>59</v>
      </c>
      <c r="G184">
        <v>0</v>
      </c>
      <c r="H184">
        <v>1</v>
      </c>
      <c r="K184">
        <f t="shared" si="2"/>
        <v>1</v>
      </c>
    </row>
    <row r="185" spans="1:11" x14ac:dyDescent="0.2">
      <c r="A185">
        <v>170</v>
      </c>
      <c r="C185" t="s">
        <v>60</v>
      </c>
      <c r="D185" t="s">
        <v>251</v>
      </c>
      <c r="E185" t="s">
        <v>252</v>
      </c>
      <c r="G185">
        <v>5</v>
      </c>
      <c r="H185">
        <v>19</v>
      </c>
      <c r="K185">
        <f t="shared" si="2"/>
        <v>24</v>
      </c>
    </row>
    <row r="186" spans="1:11" x14ac:dyDescent="0.2">
      <c r="A186">
        <v>171</v>
      </c>
      <c r="C186" t="s">
        <v>60</v>
      </c>
      <c r="D186" t="s">
        <v>251</v>
      </c>
      <c r="E186" t="s">
        <v>117</v>
      </c>
      <c r="G186">
        <v>0</v>
      </c>
      <c r="H186">
        <v>3</v>
      </c>
      <c r="K186">
        <f t="shared" si="2"/>
        <v>3</v>
      </c>
    </row>
    <row r="187" spans="1:11" x14ac:dyDescent="0.2">
      <c r="A187">
        <v>100</v>
      </c>
      <c r="C187" t="s">
        <v>186</v>
      </c>
      <c r="D187" t="s">
        <v>185</v>
      </c>
      <c r="G187">
        <v>1</v>
      </c>
      <c r="H187">
        <v>11</v>
      </c>
      <c r="K187">
        <f t="shared" si="2"/>
        <v>12</v>
      </c>
    </row>
    <row r="188" spans="1:11" x14ac:dyDescent="0.2">
      <c r="A188">
        <v>184</v>
      </c>
      <c r="C188" t="s">
        <v>264</v>
      </c>
      <c r="D188" t="s">
        <v>263</v>
      </c>
      <c r="E188" t="s">
        <v>54</v>
      </c>
      <c r="G188">
        <v>3</v>
      </c>
      <c r="H188">
        <v>2</v>
      </c>
      <c r="K188">
        <f t="shared" si="2"/>
        <v>5</v>
      </c>
    </row>
    <row r="189" spans="1:11" x14ac:dyDescent="0.2">
      <c r="A189">
        <v>169</v>
      </c>
      <c r="C189" t="s">
        <v>250</v>
      </c>
      <c r="D189" t="s">
        <v>249</v>
      </c>
      <c r="G189">
        <v>0</v>
      </c>
      <c r="H189">
        <v>2</v>
      </c>
      <c r="K189">
        <f t="shared" si="2"/>
        <v>2</v>
      </c>
    </row>
    <row r="190" spans="1:11" x14ac:dyDescent="0.2">
      <c r="A190">
        <v>208</v>
      </c>
      <c r="C190" t="s">
        <v>290</v>
      </c>
      <c r="D190" t="s">
        <v>289</v>
      </c>
      <c r="G190">
        <v>12</v>
      </c>
      <c r="H190">
        <v>45</v>
      </c>
      <c r="K190">
        <f t="shared" si="2"/>
        <v>57</v>
      </c>
    </row>
    <row r="191" spans="1:11" x14ac:dyDescent="0.2">
      <c r="A191">
        <v>12</v>
      </c>
      <c r="C191" t="s">
        <v>66</v>
      </c>
      <c r="D191" t="s">
        <v>65</v>
      </c>
      <c r="G191">
        <v>2</v>
      </c>
      <c r="H191">
        <v>1</v>
      </c>
      <c r="I191">
        <v>6</v>
      </c>
      <c r="J191">
        <v>2</v>
      </c>
      <c r="K191">
        <f t="shared" si="2"/>
        <v>11</v>
      </c>
    </row>
    <row r="192" spans="1:11" x14ac:dyDescent="0.2">
      <c r="A192">
        <v>32</v>
      </c>
      <c r="C192" t="s">
        <v>66</v>
      </c>
      <c r="D192" t="s">
        <v>99</v>
      </c>
      <c r="G192">
        <v>0</v>
      </c>
      <c r="H192">
        <v>1</v>
      </c>
      <c r="K192">
        <f t="shared" si="2"/>
        <v>1</v>
      </c>
    </row>
    <row r="193" spans="1:11" x14ac:dyDescent="0.2">
      <c r="A193">
        <v>33</v>
      </c>
      <c r="C193" t="s">
        <v>66</v>
      </c>
      <c r="D193" t="s">
        <v>100</v>
      </c>
      <c r="E193" t="s">
        <v>101</v>
      </c>
      <c r="G193">
        <v>33</v>
      </c>
      <c r="H193">
        <v>27</v>
      </c>
      <c r="I193">
        <v>0</v>
      </c>
      <c r="K193">
        <f t="shared" si="2"/>
        <v>60</v>
      </c>
    </row>
    <row r="194" spans="1:11" x14ac:dyDescent="0.2">
      <c r="A194">
        <v>34</v>
      </c>
      <c r="C194" t="s">
        <v>66</v>
      </c>
      <c r="D194" t="s">
        <v>100</v>
      </c>
      <c r="E194" t="s">
        <v>101</v>
      </c>
      <c r="F194">
        <v>5</v>
      </c>
      <c r="K194">
        <f t="shared" si="2"/>
        <v>5</v>
      </c>
    </row>
    <row r="195" spans="1:11" x14ac:dyDescent="0.2">
      <c r="A195">
        <v>35</v>
      </c>
      <c r="C195" t="s">
        <v>66</v>
      </c>
      <c r="D195" t="s">
        <v>100</v>
      </c>
      <c r="E195" t="s">
        <v>102</v>
      </c>
      <c r="F195">
        <v>3</v>
      </c>
      <c r="K195">
        <f t="shared" si="2"/>
        <v>3</v>
      </c>
    </row>
    <row r="196" spans="1:11" x14ac:dyDescent="0.2">
      <c r="A196">
        <v>112</v>
      </c>
      <c r="C196" t="s">
        <v>66</v>
      </c>
      <c r="D196" t="s">
        <v>199</v>
      </c>
      <c r="G196">
        <v>29</v>
      </c>
      <c r="H196">
        <v>34</v>
      </c>
      <c r="K196">
        <f t="shared" si="2"/>
        <v>63</v>
      </c>
    </row>
    <row r="197" spans="1:11" x14ac:dyDescent="0.2">
      <c r="A197">
        <v>207</v>
      </c>
      <c r="C197" t="s">
        <v>66</v>
      </c>
      <c r="D197" t="s">
        <v>288</v>
      </c>
      <c r="F197">
        <v>21</v>
      </c>
      <c r="K197">
        <f t="shared" ref="K197:K256" si="3">SUM(F197:J197)</f>
        <v>21</v>
      </c>
    </row>
    <row r="198" spans="1:11" x14ac:dyDescent="0.2">
      <c r="A198">
        <v>220</v>
      </c>
      <c r="C198" t="s">
        <v>66</v>
      </c>
      <c r="D198" t="s">
        <v>303</v>
      </c>
      <c r="F198">
        <v>18</v>
      </c>
      <c r="K198">
        <f t="shared" si="3"/>
        <v>18</v>
      </c>
    </row>
    <row r="199" spans="1:11" x14ac:dyDescent="0.2">
      <c r="A199">
        <v>214</v>
      </c>
      <c r="C199" t="s">
        <v>297</v>
      </c>
      <c r="D199" t="s">
        <v>296</v>
      </c>
      <c r="G199">
        <v>30</v>
      </c>
      <c r="H199">
        <v>95</v>
      </c>
      <c r="K199">
        <f t="shared" si="3"/>
        <v>125</v>
      </c>
    </row>
    <row r="200" spans="1:11" x14ac:dyDescent="0.2">
      <c r="A200">
        <v>239</v>
      </c>
      <c r="C200" t="s">
        <v>297</v>
      </c>
      <c r="D200" t="s">
        <v>317</v>
      </c>
      <c r="F200">
        <v>9</v>
      </c>
      <c r="K200">
        <f t="shared" si="3"/>
        <v>9</v>
      </c>
    </row>
    <row r="201" spans="1:11" x14ac:dyDescent="0.2">
      <c r="A201">
        <v>16</v>
      </c>
      <c r="C201" t="s">
        <v>72</v>
      </c>
      <c r="D201" t="s">
        <v>71</v>
      </c>
      <c r="F201">
        <v>6</v>
      </c>
      <c r="K201">
        <f t="shared" si="3"/>
        <v>6</v>
      </c>
    </row>
    <row r="202" spans="1:11" x14ac:dyDescent="0.2">
      <c r="A202">
        <v>27</v>
      </c>
      <c r="C202" t="s">
        <v>72</v>
      </c>
      <c r="D202" t="s">
        <v>91</v>
      </c>
      <c r="F202">
        <v>3</v>
      </c>
      <c r="K202">
        <f t="shared" si="3"/>
        <v>3</v>
      </c>
    </row>
    <row r="203" spans="1:11" x14ac:dyDescent="0.2">
      <c r="A203">
        <v>113</v>
      </c>
      <c r="C203" t="s">
        <v>72</v>
      </c>
      <c r="D203" t="s">
        <v>200</v>
      </c>
      <c r="E203" t="s">
        <v>201</v>
      </c>
      <c r="G203">
        <v>3</v>
      </c>
      <c r="H203">
        <v>8</v>
      </c>
      <c r="K203">
        <f t="shared" si="3"/>
        <v>11</v>
      </c>
    </row>
    <row r="204" spans="1:11" x14ac:dyDescent="0.2">
      <c r="A204">
        <v>114</v>
      </c>
      <c r="C204" t="s">
        <v>72</v>
      </c>
      <c r="D204" t="s">
        <v>200</v>
      </c>
      <c r="E204" t="s">
        <v>54</v>
      </c>
      <c r="G204">
        <v>8</v>
      </c>
      <c r="H204">
        <v>8</v>
      </c>
      <c r="K204">
        <f t="shared" si="3"/>
        <v>16</v>
      </c>
    </row>
    <row r="205" spans="1:11" x14ac:dyDescent="0.2">
      <c r="A205">
        <v>115</v>
      </c>
      <c r="C205" t="s">
        <v>72</v>
      </c>
      <c r="D205" t="s">
        <v>200</v>
      </c>
      <c r="E205" t="s">
        <v>80</v>
      </c>
      <c r="G205">
        <v>9</v>
      </c>
      <c r="K205">
        <f t="shared" si="3"/>
        <v>9</v>
      </c>
    </row>
    <row r="206" spans="1:11" x14ac:dyDescent="0.2">
      <c r="A206">
        <v>240</v>
      </c>
      <c r="C206" t="s">
        <v>72</v>
      </c>
      <c r="D206" t="s">
        <v>318</v>
      </c>
      <c r="F206">
        <v>2</v>
      </c>
      <c r="K206">
        <f t="shared" si="3"/>
        <v>2</v>
      </c>
    </row>
    <row r="207" spans="1:11" x14ac:dyDescent="0.2">
      <c r="A207">
        <v>25</v>
      </c>
      <c r="C207" t="s">
        <v>88</v>
      </c>
      <c r="D207" t="s">
        <v>87</v>
      </c>
      <c r="G207">
        <v>9</v>
      </c>
      <c r="H207">
        <v>0</v>
      </c>
      <c r="I207">
        <v>0</v>
      </c>
      <c r="K207">
        <f t="shared" si="3"/>
        <v>9</v>
      </c>
    </row>
    <row r="208" spans="1:11" x14ac:dyDescent="0.2">
      <c r="A208">
        <v>63</v>
      </c>
      <c r="C208" t="s">
        <v>88</v>
      </c>
      <c r="D208" t="s">
        <v>141</v>
      </c>
      <c r="E208" t="s">
        <v>141</v>
      </c>
      <c r="G208">
        <v>69</v>
      </c>
      <c r="H208">
        <v>32</v>
      </c>
      <c r="I208">
        <v>30</v>
      </c>
      <c r="K208">
        <f t="shared" si="3"/>
        <v>131</v>
      </c>
    </row>
    <row r="209" spans="1:11" x14ac:dyDescent="0.2">
      <c r="A209">
        <v>95</v>
      </c>
      <c r="C209" t="s">
        <v>88</v>
      </c>
      <c r="D209" t="s">
        <v>181</v>
      </c>
      <c r="F209">
        <v>9</v>
      </c>
      <c r="K209">
        <f t="shared" si="3"/>
        <v>9</v>
      </c>
    </row>
    <row r="210" spans="1:11" x14ac:dyDescent="0.2">
      <c r="A210">
        <v>118</v>
      </c>
      <c r="B210" t="s">
        <v>98</v>
      </c>
      <c r="C210" t="s">
        <v>88</v>
      </c>
      <c r="D210" t="s">
        <v>203</v>
      </c>
      <c r="G210">
        <v>500</v>
      </c>
      <c r="K210">
        <f t="shared" si="3"/>
        <v>500</v>
      </c>
    </row>
    <row r="211" spans="1:11" x14ac:dyDescent="0.2">
      <c r="A211">
        <v>119</v>
      </c>
      <c r="C211" t="s">
        <v>88</v>
      </c>
      <c r="D211" t="s">
        <v>204</v>
      </c>
      <c r="E211" t="s">
        <v>80</v>
      </c>
      <c r="F211">
        <v>14</v>
      </c>
      <c r="K211">
        <f t="shared" si="3"/>
        <v>14</v>
      </c>
    </row>
    <row r="212" spans="1:11" x14ac:dyDescent="0.2">
      <c r="A212">
        <v>217</v>
      </c>
      <c r="C212" t="s">
        <v>88</v>
      </c>
      <c r="D212" t="s">
        <v>88</v>
      </c>
      <c r="E212" t="s">
        <v>300</v>
      </c>
      <c r="F212">
        <v>45</v>
      </c>
      <c r="K212">
        <f t="shared" si="3"/>
        <v>45</v>
      </c>
    </row>
    <row r="213" spans="1:11" x14ac:dyDescent="0.2">
      <c r="A213">
        <v>13</v>
      </c>
      <c r="C213" t="s">
        <v>68</v>
      </c>
      <c r="D213" t="s">
        <v>67</v>
      </c>
      <c r="F213">
        <v>1</v>
      </c>
      <c r="K213">
        <f t="shared" si="3"/>
        <v>1</v>
      </c>
    </row>
    <row r="214" spans="1:11" x14ac:dyDescent="0.2">
      <c r="A214">
        <v>57</v>
      </c>
      <c r="C214" t="s">
        <v>68</v>
      </c>
      <c r="D214" t="s">
        <v>135</v>
      </c>
      <c r="F214">
        <v>1</v>
      </c>
      <c r="K214">
        <f t="shared" si="3"/>
        <v>1</v>
      </c>
    </row>
    <row r="215" spans="1:11" x14ac:dyDescent="0.2">
      <c r="A215">
        <v>107</v>
      </c>
      <c r="C215" t="s">
        <v>68</v>
      </c>
      <c r="D215" t="s">
        <v>194</v>
      </c>
      <c r="G215">
        <v>22</v>
      </c>
      <c r="H215">
        <v>11</v>
      </c>
      <c r="K215">
        <f t="shared" si="3"/>
        <v>33</v>
      </c>
    </row>
    <row r="216" spans="1:11" x14ac:dyDescent="0.2">
      <c r="A216">
        <v>129</v>
      </c>
      <c r="C216" t="s">
        <v>68</v>
      </c>
      <c r="D216" t="s">
        <v>215</v>
      </c>
      <c r="F216">
        <v>35</v>
      </c>
      <c r="K216">
        <f t="shared" si="3"/>
        <v>35</v>
      </c>
    </row>
    <row r="217" spans="1:11" x14ac:dyDescent="0.2">
      <c r="A217">
        <v>174</v>
      </c>
      <c r="C217" t="s">
        <v>68</v>
      </c>
      <c r="D217" t="s">
        <v>255</v>
      </c>
      <c r="F217">
        <v>6</v>
      </c>
      <c r="K217">
        <f t="shared" si="3"/>
        <v>6</v>
      </c>
    </row>
    <row r="218" spans="1:11" x14ac:dyDescent="0.2">
      <c r="A218">
        <v>21</v>
      </c>
      <c r="C218" t="s">
        <v>82</v>
      </c>
      <c r="D218" t="s">
        <v>81</v>
      </c>
      <c r="E218" t="s">
        <v>45</v>
      </c>
      <c r="F218">
        <v>10</v>
      </c>
      <c r="K218">
        <f t="shared" si="3"/>
        <v>10</v>
      </c>
    </row>
    <row r="219" spans="1:11" x14ac:dyDescent="0.2">
      <c r="A219">
        <v>22</v>
      </c>
      <c r="C219" t="s">
        <v>82</v>
      </c>
      <c r="D219" t="s">
        <v>81</v>
      </c>
      <c r="E219" t="s">
        <v>83</v>
      </c>
      <c r="G219">
        <v>0</v>
      </c>
      <c r="H219">
        <v>0</v>
      </c>
      <c r="I219">
        <v>5</v>
      </c>
      <c r="K219">
        <f t="shared" si="3"/>
        <v>5</v>
      </c>
    </row>
    <row r="220" spans="1:11" x14ac:dyDescent="0.2">
      <c r="A220">
        <v>23</v>
      </c>
      <c r="C220" t="s">
        <v>82</v>
      </c>
      <c r="D220" t="s">
        <v>81</v>
      </c>
      <c r="E220" t="s">
        <v>84</v>
      </c>
      <c r="G220">
        <v>0</v>
      </c>
      <c r="H220">
        <v>3</v>
      </c>
      <c r="I220">
        <v>0</v>
      </c>
      <c r="K220">
        <f t="shared" si="3"/>
        <v>3</v>
      </c>
    </row>
    <row r="221" spans="1:11" x14ac:dyDescent="0.2">
      <c r="A221">
        <v>64</v>
      </c>
      <c r="C221" t="s">
        <v>82</v>
      </c>
      <c r="D221" t="s">
        <v>142</v>
      </c>
      <c r="E221" t="s">
        <v>101</v>
      </c>
      <c r="G221">
        <v>3</v>
      </c>
      <c r="H221">
        <v>2</v>
      </c>
      <c r="K221">
        <f t="shared" si="3"/>
        <v>5</v>
      </c>
    </row>
    <row r="222" spans="1:11" x14ac:dyDescent="0.2">
      <c r="A222">
        <v>65</v>
      </c>
      <c r="C222" t="s">
        <v>82</v>
      </c>
      <c r="D222" t="s">
        <v>142</v>
      </c>
      <c r="E222" t="s">
        <v>116</v>
      </c>
      <c r="F222">
        <v>3</v>
      </c>
      <c r="K222">
        <f t="shared" si="3"/>
        <v>3</v>
      </c>
    </row>
    <row r="223" spans="1:11" x14ac:dyDescent="0.2">
      <c r="A223">
        <v>231</v>
      </c>
      <c r="C223" t="s">
        <v>82</v>
      </c>
      <c r="D223" t="s">
        <v>312</v>
      </c>
      <c r="E223" t="s">
        <v>44</v>
      </c>
      <c r="F223">
        <v>76</v>
      </c>
      <c r="K223">
        <f t="shared" si="3"/>
        <v>76</v>
      </c>
    </row>
    <row r="224" spans="1:11" x14ac:dyDescent="0.2">
      <c r="A224">
        <v>232</v>
      </c>
      <c r="C224" t="s">
        <v>82</v>
      </c>
      <c r="D224" t="s">
        <v>312</v>
      </c>
      <c r="E224" t="s">
        <v>54</v>
      </c>
      <c r="G224">
        <v>11</v>
      </c>
      <c r="H224">
        <v>29</v>
      </c>
      <c r="K224">
        <f t="shared" si="3"/>
        <v>40</v>
      </c>
    </row>
    <row r="225" spans="1:11" x14ac:dyDescent="0.2">
      <c r="A225">
        <v>5</v>
      </c>
      <c r="C225" t="s">
        <v>53</v>
      </c>
      <c r="D225" t="s">
        <v>52</v>
      </c>
      <c r="E225" t="s">
        <v>54</v>
      </c>
      <c r="G225">
        <v>9</v>
      </c>
      <c r="H225">
        <v>4</v>
      </c>
      <c r="K225">
        <f t="shared" si="3"/>
        <v>13</v>
      </c>
    </row>
    <row r="226" spans="1:11" x14ac:dyDescent="0.2">
      <c r="A226">
        <v>6</v>
      </c>
      <c r="C226" t="s">
        <v>53</v>
      </c>
      <c r="D226" t="s">
        <v>52</v>
      </c>
      <c r="E226" t="s">
        <v>44</v>
      </c>
      <c r="F226">
        <v>2</v>
      </c>
      <c r="K226">
        <f t="shared" si="3"/>
        <v>2</v>
      </c>
    </row>
    <row r="227" spans="1:11" x14ac:dyDescent="0.2">
      <c r="A227">
        <v>116</v>
      </c>
      <c r="C227" t="s">
        <v>53</v>
      </c>
      <c r="D227" t="s">
        <v>202</v>
      </c>
      <c r="G227">
        <v>1</v>
      </c>
      <c r="H227">
        <v>2</v>
      </c>
      <c r="I227">
        <v>2</v>
      </c>
      <c r="K227">
        <f t="shared" si="3"/>
        <v>5</v>
      </c>
    </row>
    <row r="228" spans="1:11" x14ac:dyDescent="0.2">
      <c r="A228">
        <v>71</v>
      </c>
      <c r="C228" t="s">
        <v>151</v>
      </c>
      <c r="D228" t="s">
        <v>150</v>
      </c>
      <c r="G228">
        <v>2</v>
      </c>
      <c r="H228">
        <v>2</v>
      </c>
      <c r="I228">
        <v>2</v>
      </c>
      <c r="K228">
        <f t="shared" si="3"/>
        <v>6</v>
      </c>
    </row>
    <row r="229" spans="1:11" x14ac:dyDescent="0.2">
      <c r="A229">
        <v>142</v>
      </c>
      <c r="C229" t="s">
        <v>151</v>
      </c>
      <c r="D229" t="s">
        <v>226</v>
      </c>
      <c r="F229">
        <v>16</v>
      </c>
      <c r="K229">
        <f t="shared" si="3"/>
        <v>16</v>
      </c>
    </row>
    <row r="230" spans="1:11" x14ac:dyDescent="0.2">
      <c r="A230">
        <v>202</v>
      </c>
      <c r="C230" t="s">
        <v>151</v>
      </c>
      <c r="D230" t="s">
        <v>282</v>
      </c>
      <c r="G230">
        <v>14</v>
      </c>
      <c r="H230">
        <v>30</v>
      </c>
      <c r="K230">
        <f t="shared" si="3"/>
        <v>44</v>
      </c>
    </row>
    <row r="231" spans="1:11" x14ac:dyDescent="0.2">
      <c r="A231">
        <v>241</v>
      </c>
      <c r="C231" t="s">
        <v>320</v>
      </c>
      <c r="D231" t="s">
        <v>319</v>
      </c>
      <c r="E231" t="s">
        <v>117</v>
      </c>
      <c r="G231">
        <v>0</v>
      </c>
      <c r="H231">
        <v>7</v>
      </c>
      <c r="K231">
        <f t="shared" si="3"/>
        <v>7</v>
      </c>
    </row>
    <row r="232" spans="1:11" x14ac:dyDescent="0.2">
      <c r="A232">
        <v>242</v>
      </c>
      <c r="C232" t="s">
        <v>320</v>
      </c>
      <c r="D232" t="s">
        <v>319</v>
      </c>
      <c r="E232" t="s">
        <v>321</v>
      </c>
      <c r="G232">
        <v>8</v>
      </c>
      <c r="H232">
        <v>23</v>
      </c>
      <c r="I232">
        <v>27</v>
      </c>
      <c r="K232">
        <f t="shared" si="3"/>
        <v>58</v>
      </c>
    </row>
    <row r="233" spans="1:11" x14ac:dyDescent="0.2">
      <c r="A233">
        <v>19</v>
      </c>
      <c r="C233" t="s">
        <v>78</v>
      </c>
      <c r="D233" t="s">
        <v>77</v>
      </c>
      <c r="E233" t="s">
        <v>79</v>
      </c>
      <c r="G233">
        <v>2</v>
      </c>
      <c r="H233">
        <v>0</v>
      </c>
      <c r="I233">
        <v>0</v>
      </c>
      <c r="J233">
        <v>1</v>
      </c>
      <c r="K233">
        <f t="shared" si="3"/>
        <v>3</v>
      </c>
    </row>
    <row r="234" spans="1:11" x14ac:dyDescent="0.2">
      <c r="A234">
        <v>20</v>
      </c>
      <c r="C234" t="s">
        <v>78</v>
      </c>
      <c r="D234" t="s">
        <v>77</v>
      </c>
      <c r="E234" t="s">
        <v>80</v>
      </c>
      <c r="G234">
        <v>0</v>
      </c>
      <c r="H234">
        <v>0</v>
      </c>
      <c r="I234">
        <v>31</v>
      </c>
      <c r="K234">
        <f t="shared" si="3"/>
        <v>31</v>
      </c>
    </row>
    <row r="235" spans="1:11" x14ac:dyDescent="0.2">
      <c r="A235">
        <v>28</v>
      </c>
      <c r="C235" t="s">
        <v>78</v>
      </c>
      <c r="D235" t="s">
        <v>92</v>
      </c>
      <c r="G235">
        <v>0</v>
      </c>
      <c r="H235">
        <v>0</v>
      </c>
      <c r="I235">
        <v>2</v>
      </c>
      <c r="K235">
        <f t="shared" si="3"/>
        <v>2</v>
      </c>
    </row>
    <row r="236" spans="1:11" x14ac:dyDescent="0.2">
      <c r="A236">
        <v>37</v>
      </c>
      <c r="C236" t="s">
        <v>78</v>
      </c>
      <c r="D236" t="s">
        <v>104</v>
      </c>
      <c r="G236">
        <v>10</v>
      </c>
      <c r="H236">
        <v>11</v>
      </c>
      <c r="I236">
        <v>24</v>
      </c>
      <c r="K236">
        <f t="shared" si="3"/>
        <v>45</v>
      </c>
    </row>
    <row r="237" spans="1:11" x14ac:dyDescent="0.2">
      <c r="A237">
        <v>73</v>
      </c>
      <c r="C237" t="s">
        <v>78</v>
      </c>
      <c r="D237" t="s">
        <v>154</v>
      </c>
      <c r="G237">
        <v>1</v>
      </c>
      <c r="H237">
        <v>1</v>
      </c>
      <c r="K237">
        <f t="shared" si="3"/>
        <v>2</v>
      </c>
    </row>
    <row r="238" spans="1:11" x14ac:dyDescent="0.2">
      <c r="A238">
        <v>96</v>
      </c>
      <c r="C238" t="s">
        <v>78</v>
      </c>
      <c r="D238" t="s">
        <v>182</v>
      </c>
      <c r="G238">
        <v>14</v>
      </c>
      <c r="K238">
        <f t="shared" si="3"/>
        <v>14</v>
      </c>
    </row>
    <row r="239" spans="1:11" x14ac:dyDescent="0.2">
      <c r="A239">
        <v>108</v>
      </c>
      <c r="C239" t="s">
        <v>78</v>
      </c>
      <c r="D239" t="s">
        <v>195</v>
      </c>
      <c r="E239" t="s">
        <v>196</v>
      </c>
      <c r="G239">
        <v>10</v>
      </c>
      <c r="H239">
        <v>20</v>
      </c>
      <c r="K239">
        <f t="shared" si="3"/>
        <v>30</v>
      </c>
    </row>
    <row r="240" spans="1:11" x14ac:dyDescent="0.2">
      <c r="A240">
        <v>109</v>
      </c>
      <c r="C240" t="s">
        <v>78</v>
      </c>
      <c r="D240" t="s">
        <v>195</v>
      </c>
      <c r="E240" t="s">
        <v>134</v>
      </c>
      <c r="G240">
        <v>2</v>
      </c>
      <c r="H240">
        <v>8</v>
      </c>
      <c r="K240">
        <f t="shared" si="3"/>
        <v>10</v>
      </c>
    </row>
    <row r="241" spans="1:11" x14ac:dyDescent="0.2">
      <c r="A241">
        <v>125</v>
      </c>
      <c r="C241" t="s">
        <v>78</v>
      </c>
      <c r="D241" t="s">
        <v>212</v>
      </c>
      <c r="F241">
        <v>3</v>
      </c>
      <c r="K241">
        <f t="shared" si="3"/>
        <v>3</v>
      </c>
    </row>
    <row r="242" spans="1:11" x14ac:dyDescent="0.2">
      <c r="A242">
        <v>160</v>
      </c>
      <c r="C242" t="s">
        <v>78</v>
      </c>
      <c r="D242" t="s">
        <v>243</v>
      </c>
      <c r="F242">
        <v>14</v>
      </c>
      <c r="K242">
        <f t="shared" si="3"/>
        <v>14</v>
      </c>
    </row>
    <row r="243" spans="1:11" x14ac:dyDescent="0.2">
      <c r="A243">
        <v>177</v>
      </c>
      <c r="C243" t="s">
        <v>78</v>
      </c>
      <c r="D243" t="s">
        <v>258</v>
      </c>
      <c r="G243">
        <v>1</v>
      </c>
      <c r="H243">
        <v>0</v>
      </c>
      <c r="K243">
        <f t="shared" si="3"/>
        <v>1</v>
      </c>
    </row>
    <row r="244" spans="1:11" x14ac:dyDescent="0.2">
      <c r="A244">
        <v>191</v>
      </c>
      <c r="C244" t="s">
        <v>78</v>
      </c>
      <c r="D244" t="s">
        <v>269</v>
      </c>
      <c r="E244" t="s">
        <v>270</v>
      </c>
      <c r="G244">
        <v>1</v>
      </c>
      <c r="K244">
        <f t="shared" si="3"/>
        <v>1</v>
      </c>
    </row>
    <row r="245" spans="1:11" x14ac:dyDescent="0.2">
      <c r="A245">
        <v>192</v>
      </c>
      <c r="C245" t="s">
        <v>78</v>
      </c>
      <c r="D245" t="s">
        <v>269</v>
      </c>
      <c r="E245" t="s">
        <v>271</v>
      </c>
      <c r="F245">
        <v>1</v>
      </c>
      <c r="K245">
        <f t="shared" si="3"/>
        <v>1</v>
      </c>
    </row>
    <row r="246" spans="1:11" x14ac:dyDescent="0.2">
      <c r="A246">
        <v>193</v>
      </c>
      <c r="C246" t="s">
        <v>78</v>
      </c>
      <c r="D246" t="s">
        <v>272</v>
      </c>
      <c r="E246" t="s">
        <v>273</v>
      </c>
      <c r="G246">
        <v>0</v>
      </c>
      <c r="H246">
        <v>0</v>
      </c>
      <c r="I246">
        <v>0</v>
      </c>
      <c r="J246">
        <v>6</v>
      </c>
      <c r="K246">
        <f t="shared" si="3"/>
        <v>6</v>
      </c>
    </row>
    <row r="247" spans="1:11" x14ac:dyDescent="0.2">
      <c r="A247">
        <v>194</v>
      </c>
      <c r="C247" t="s">
        <v>78</v>
      </c>
      <c r="D247" t="s">
        <v>272</v>
      </c>
      <c r="E247" t="s">
        <v>274</v>
      </c>
      <c r="F247">
        <v>1</v>
      </c>
      <c r="K247">
        <f t="shared" si="3"/>
        <v>1</v>
      </c>
    </row>
    <row r="248" spans="1:11" x14ac:dyDescent="0.2">
      <c r="A248">
        <v>197</v>
      </c>
      <c r="C248" t="s">
        <v>78</v>
      </c>
      <c r="D248" t="s">
        <v>277</v>
      </c>
      <c r="G248">
        <v>32</v>
      </c>
      <c r="H248">
        <v>0</v>
      </c>
      <c r="K248">
        <f t="shared" si="3"/>
        <v>32</v>
      </c>
    </row>
    <row r="249" spans="1:11" x14ac:dyDescent="0.2">
      <c r="A249">
        <v>204</v>
      </c>
      <c r="C249" t="s">
        <v>78</v>
      </c>
      <c r="D249" t="s">
        <v>284</v>
      </c>
      <c r="F249">
        <v>2</v>
      </c>
      <c r="K249">
        <f t="shared" si="3"/>
        <v>2</v>
      </c>
    </row>
    <row r="250" spans="1:11" x14ac:dyDescent="0.2">
      <c r="A250">
        <v>205</v>
      </c>
      <c r="C250" t="s">
        <v>78</v>
      </c>
      <c r="D250" t="s">
        <v>285</v>
      </c>
      <c r="E250" t="s">
        <v>286</v>
      </c>
      <c r="F250">
        <v>5</v>
      </c>
      <c r="K250">
        <f t="shared" si="3"/>
        <v>5</v>
      </c>
    </row>
    <row r="251" spans="1:11" x14ac:dyDescent="0.2">
      <c r="A251">
        <v>206</v>
      </c>
      <c r="C251" t="s">
        <v>78</v>
      </c>
      <c r="D251" t="s">
        <v>285</v>
      </c>
      <c r="E251" t="s">
        <v>287</v>
      </c>
      <c r="G251">
        <v>22</v>
      </c>
      <c r="K251">
        <f t="shared" si="3"/>
        <v>22</v>
      </c>
    </row>
    <row r="252" spans="1:11" x14ac:dyDescent="0.2">
      <c r="A252">
        <v>229</v>
      </c>
      <c r="C252" t="s">
        <v>78</v>
      </c>
      <c r="D252" t="s">
        <v>310</v>
      </c>
      <c r="E252" t="s">
        <v>80</v>
      </c>
      <c r="F252">
        <v>86</v>
      </c>
      <c r="K252">
        <f t="shared" si="3"/>
        <v>86</v>
      </c>
    </row>
    <row r="253" spans="1:11" x14ac:dyDescent="0.2">
      <c r="A253">
        <v>247</v>
      </c>
      <c r="C253" t="s">
        <v>78</v>
      </c>
      <c r="D253" t="s">
        <v>325</v>
      </c>
      <c r="E253" t="s">
        <v>116</v>
      </c>
      <c r="F253">
        <v>15</v>
      </c>
      <c r="K253">
        <f t="shared" si="3"/>
        <v>15</v>
      </c>
    </row>
    <row r="254" spans="1:11" x14ac:dyDescent="0.2">
      <c r="A254">
        <v>248</v>
      </c>
      <c r="C254" t="s">
        <v>78</v>
      </c>
      <c r="D254" t="s">
        <v>325</v>
      </c>
      <c r="E254" t="s">
        <v>326</v>
      </c>
      <c r="G254">
        <v>0</v>
      </c>
      <c r="H254">
        <v>1</v>
      </c>
      <c r="K254">
        <f t="shared" si="3"/>
        <v>1</v>
      </c>
    </row>
    <row r="255" spans="1:11" x14ac:dyDescent="0.2">
      <c r="A255">
        <v>249</v>
      </c>
      <c r="C255" t="s">
        <v>78</v>
      </c>
      <c r="D255" t="s">
        <v>325</v>
      </c>
      <c r="E255" t="s">
        <v>327</v>
      </c>
      <c r="G255">
        <v>4</v>
      </c>
      <c r="H255">
        <v>4</v>
      </c>
      <c r="K255">
        <f t="shared" si="3"/>
        <v>8</v>
      </c>
    </row>
    <row r="256" spans="1:11" x14ac:dyDescent="0.2">
      <c r="A256">
        <v>250</v>
      </c>
      <c r="C256" t="s">
        <v>78</v>
      </c>
      <c r="D256" t="s">
        <v>328</v>
      </c>
      <c r="G256">
        <v>50</v>
      </c>
      <c r="H256">
        <v>39</v>
      </c>
      <c r="K256">
        <f t="shared" si="3"/>
        <v>89</v>
      </c>
    </row>
  </sheetData>
  <mergeCells count="1"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sex ratio - non-debtors</vt:lpstr>
      <vt:lpstr>prison populations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2014-10-19T21:42:13Z</dcterms:created>
  <dcterms:modified xsi:type="dcterms:W3CDTF">2014-10-19T21:42:20Z</dcterms:modified>
</cp:coreProperties>
</file>