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10905" windowHeight="6015"/>
  </bookViews>
  <sheets>
    <sheet name="summary with estimates" sheetId="8" r:id="rId1"/>
    <sheet name="prisons 1820" sheetId="7" r:id="rId2"/>
  </sheets>
  <calcPr calcId="145621"/>
</workbook>
</file>

<file path=xl/calcChain.xml><?xml version="1.0" encoding="utf-8"?>
<calcChain xmlns="http://schemas.openxmlformats.org/spreadsheetml/2006/main">
  <c r="Q74" i="7" l="1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5" i="7"/>
  <c r="C21" i="8"/>
  <c r="C27" i="8"/>
  <c r="C29" i="8"/>
  <c r="C43" i="8"/>
  <c r="C56" i="8"/>
  <c r="E18" i="8"/>
  <c r="F18" i="8"/>
  <c r="D20" i="8"/>
  <c r="E35" i="8"/>
  <c r="E54" i="8"/>
  <c r="F54" i="8"/>
  <c r="D56" i="8"/>
  <c r="E56" i="8"/>
  <c r="D7" i="8"/>
  <c r="F56" i="8"/>
  <c r="D54" i="8"/>
  <c r="B47" i="8"/>
  <c r="C35" i="8"/>
  <c r="D18" i="8"/>
  <c r="D21" i="8"/>
  <c r="E20" i="8"/>
  <c r="E21" i="8"/>
  <c r="C30" i="8"/>
  <c r="D29" i="8"/>
  <c r="D30" i="8"/>
  <c r="C37" i="8"/>
  <c r="C38" i="8"/>
  <c r="D37" i="8"/>
  <c r="D38" i="8"/>
  <c r="B6" i="8"/>
  <c r="E29" i="8"/>
  <c r="E30" i="8"/>
  <c r="D5" i="8"/>
  <c r="B5" i="8"/>
  <c r="B8" i="8"/>
  <c r="C5" i="8"/>
  <c r="E37" i="8"/>
  <c r="E38" i="8"/>
  <c r="C6" i="8"/>
  <c r="E6" i="8"/>
  <c r="C8" i="8"/>
  <c r="D6" i="8"/>
  <c r="D8" i="8"/>
  <c r="E8" i="8"/>
</calcChain>
</file>

<file path=xl/sharedStrings.xml><?xml version="1.0" encoding="utf-8"?>
<sst xmlns="http://schemas.openxmlformats.org/spreadsheetml/2006/main" count="1659" uniqueCount="397">
  <si>
    <t>type</t>
  </si>
  <si>
    <t>county</t>
  </si>
  <si>
    <t>commitments</t>
  </si>
  <si>
    <t>lid</t>
  </si>
  <si>
    <t>Bedfordshire</t>
  </si>
  <si>
    <t>Bedford</t>
  </si>
  <si>
    <t>town gaol</t>
  </si>
  <si>
    <t>Berkshire</t>
  </si>
  <si>
    <t>Reading</t>
  </si>
  <si>
    <t>Abingdon</t>
  </si>
  <si>
    <t>New Windsor</t>
  </si>
  <si>
    <t>Newbury</t>
  </si>
  <si>
    <t>Buckinghamshire</t>
  </si>
  <si>
    <t>Aylesbury</t>
  </si>
  <si>
    <t>Buckingham</t>
  </si>
  <si>
    <t>Chipping Wycombe</t>
  </si>
  <si>
    <t>Cambridgeshire</t>
  </si>
  <si>
    <t>Cambridge</t>
  </si>
  <si>
    <t xml:space="preserve">Ely </t>
  </si>
  <si>
    <t>Wisbech</t>
  </si>
  <si>
    <t>Cheshire</t>
  </si>
  <si>
    <t>Middlewich</t>
  </si>
  <si>
    <t>Knutsford</t>
  </si>
  <si>
    <t>Chester City</t>
  </si>
  <si>
    <t>Chester</t>
  </si>
  <si>
    <t>Congleton</t>
  </si>
  <si>
    <t>Cornwall</t>
  </si>
  <si>
    <t>Bodmin</t>
  </si>
  <si>
    <t>Launceston</t>
  </si>
  <si>
    <t>Penzance</t>
  </si>
  <si>
    <t>Falmouth</t>
  </si>
  <si>
    <t>Helleston</t>
  </si>
  <si>
    <t>Saltash</t>
  </si>
  <si>
    <t>East Looe</t>
  </si>
  <si>
    <t>St. Ives</t>
  </si>
  <si>
    <t>Black Hole</t>
  </si>
  <si>
    <t>Truro</t>
  </si>
  <si>
    <t>Cumberland</t>
  </si>
  <si>
    <t>Carlisle</t>
  </si>
  <si>
    <t>Whitehaven</t>
  </si>
  <si>
    <t>Cockermouth</t>
  </si>
  <si>
    <t>Penrith</t>
  </si>
  <si>
    <t>Derbyshire</t>
  </si>
  <si>
    <t>Chesterfield</t>
  </si>
  <si>
    <t>Tideswell</t>
  </si>
  <si>
    <t>Ashborne</t>
  </si>
  <si>
    <t>Wirksworth</t>
  </si>
  <si>
    <t xml:space="preserve">Derby </t>
  </si>
  <si>
    <t>Devonshire</t>
  </si>
  <si>
    <t>Totnes</t>
  </si>
  <si>
    <t>Tiverton</t>
  </si>
  <si>
    <t>Southmolton</t>
  </si>
  <si>
    <t>Pit</t>
  </si>
  <si>
    <t>Bradninch</t>
  </si>
  <si>
    <t>Barnstaple</t>
  </si>
  <si>
    <t>Great Torrington</t>
  </si>
  <si>
    <t>Dorchester</t>
  </si>
  <si>
    <t>Bridport</t>
  </si>
  <si>
    <t>Poole</t>
  </si>
  <si>
    <t>Salisbury</t>
  </si>
  <si>
    <t>Durham</t>
  </si>
  <si>
    <t>Essex</t>
  </si>
  <si>
    <t>Chelmsford</t>
  </si>
  <si>
    <t>Halsted</t>
  </si>
  <si>
    <t>Newport</t>
  </si>
  <si>
    <t>Colchester</t>
  </si>
  <si>
    <t>Barking</t>
  </si>
  <si>
    <t>Romford</t>
  </si>
  <si>
    <t>Saffron Walden</t>
  </si>
  <si>
    <t>Harwich</t>
  </si>
  <si>
    <t>Gloucester</t>
  </si>
  <si>
    <t>Littledean</t>
  </si>
  <si>
    <t>Northleach</t>
  </si>
  <si>
    <t>Lawfords Gate</t>
  </si>
  <si>
    <t>Horsley</t>
  </si>
  <si>
    <t>Portsmouth</t>
  </si>
  <si>
    <t>Winchester</t>
  </si>
  <si>
    <t>Odiham</t>
  </si>
  <si>
    <t>Gosport</t>
  </si>
  <si>
    <t>Southampton</t>
  </si>
  <si>
    <t>Basingstoke</t>
  </si>
  <si>
    <t>Andover</t>
  </si>
  <si>
    <t>Romsey</t>
  </si>
  <si>
    <t>Herefordshire</t>
  </si>
  <si>
    <t>Hereford</t>
  </si>
  <si>
    <t>Hertfordshire</t>
  </si>
  <si>
    <t>Hertford</t>
  </si>
  <si>
    <t>Buntingford</t>
  </si>
  <si>
    <t>Hitchin</t>
  </si>
  <si>
    <t>Great Berkhampstead</t>
  </si>
  <si>
    <t>St. Alban</t>
  </si>
  <si>
    <t>Huntingdonshire</t>
  </si>
  <si>
    <t>Huntingdon</t>
  </si>
  <si>
    <t>Kent</t>
  </si>
  <si>
    <t>Lydd</t>
  </si>
  <si>
    <t>Maidstone</t>
  </si>
  <si>
    <t>Dover</t>
  </si>
  <si>
    <t>Greenwich</t>
  </si>
  <si>
    <t>Folkestone</t>
  </si>
  <si>
    <t>Hythe</t>
  </si>
  <si>
    <t>Queensborough</t>
  </si>
  <si>
    <t>Tenterdon</t>
  </si>
  <si>
    <t>Newhall Dymchurch, Romney Marsh</t>
  </si>
  <si>
    <t>New Romney</t>
  </si>
  <si>
    <t>Sandwich</t>
  </si>
  <si>
    <t>Deal</t>
  </si>
  <si>
    <t>Faversham</t>
  </si>
  <si>
    <t>Lancashire</t>
  </si>
  <si>
    <t>Liverpool</t>
  </si>
  <si>
    <t>Preston</t>
  </si>
  <si>
    <t>Lancaster</t>
  </si>
  <si>
    <t>Leicestershire</t>
  </si>
  <si>
    <t>Leicester</t>
  </si>
  <si>
    <t>Lincolnshire</t>
  </si>
  <si>
    <t>Lincoln</t>
  </si>
  <si>
    <t>Stamford</t>
  </si>
  <si>
    <t>Spalding</t>
  </si>
  <si>
    <t>Skirbeck</t>
  </si>
  <si>
    <t>Folkingham</t>
  </si>
  <si>
    <t>Great Grimsby</t>
  </si>
  <si>
    <t>Boston</t>
  </si>
  <si>
    <t>Kirton</t>
  </si>
  <si>
    <t>Louth</t>
  </si>
  <si>
    <t>Middlesex</t>
  </si>
  <si>
    <t>Millbank</t>
  </si>
  <si>
    <t>Clerkenwell</t>
  </si>
  <si>
    <t>Newgate</t>
  </si>
  <si>
    <t>Giltspur-street</t>
  </si>
  <si>
    <t>Whitecross-street</t>
  </si>
  <si>
    <t>Monmouthshire</t>
  </si>
  <si>
    <t>Monmouth Castle</t>
  </si>
  <si>
    <t>Norfolk</t>
  </si>
  <si>
    <t>Norwich</t>
  </si>
  <si>
    <t>Wymondham</t>
  </si>
  <si>
    <t>Saffham</t>
  </si>
  <si>
    <t>Walsingham</t>
  </si>
  <si>
    <t>Aylsham</t>
  </si>
  <si>
    <t>Thetford</t>
  </si>
  <si>
    <t>Great Yarmouth</t>
  </si>
  <si>
    <t>King's Lynn</t>
  </si>
  <si>
    <t>Northampton</t>
  </si>
  <si>
    <t>Northamptonshire</t>
  </si>
  <si>
    <t>Peterborough</t>
  </si>
  <si>
    <t>Daventry</t>
  </si>
  <si>
    <t>Northumberland</t>
  </si>
  <si>
    <t>Morpeth</t>
  </si>
  <si>
    <t>Tynemouth</t>
  </si>
  <si>
    <t>Hexham</t>
  </si>
  <si>
    <t>Alnwich</t>
  </si>
  <si>
    <t>Newcastle-upon-Tyne</t>
  </si>
  <si>
    <t>Berwick-upon-Tweed</t>
  </si>
  <si>
    <t>Nottinghamshire</t>
  </si>
  <si>
    <t>Newark-upon-Trent</t>
  </si>
  <si>
    <t>Oxfordshire</t>
  </si>
  <si>
    <t>Banbury</t>
  </si>
  <si>
    <t>Oxford</t>
  </si>
  <si>
    <t>Chipping Norton</t>
  </si>
  <si>
    <t>Oakham</t>
  </si>
  <si>
    <t>Shrewsbury</t>
  </si>
  <si>
    <t>Ludlow</t>
  </si>
  <si>
    <t>Oswestry</t>
  </si>
  <si>
    <t>Bristol</t>
  </si>
  <si>
    <t>Ilchester</t>
  </si>
  <si>
    <t>Bridgwater</t>
  </si>
  <si>
    <t>Wilton</t>
  </si>
  <si>
    <t>Shepton Mallet</t>
  </si>
  <si>
    <t>Staffordshire</t>
  </si>
  <si>
    <t>Stafford</t>
  </si>
  <si>
    <t>Lichfield</t>
  </si>
  <si>
    <t>Walsall</t>
  </si>
  <si>
    <t>Newcastle-under-Lyme</t>
  </si>
  <si>
    <t>Suffolk</t>
  </si>
  <si>
    <t>Ipswich</t>
  </si>
  <si>
    <t>Botesdale</t>
  </si>
  <si>
    <t>Woodbridge</t>
  </si>
  <si>
    <t>Sudbury</t>
  </si>
  <si>
    <t>Beccles</t>
  </si>
  <si>
    <t>Eye</t>
  </si>
  <si>
    <t>Surrey</t>
  </si>
  <si>
    <t>Kingston</t>
  </si>
  <si>
    <t>Sussex</t>
  </si>
  <si>
    <t>Horsham</t>
  </si>
  <si>
    <t>Battle</t>
  </si>
  <si>
    <t>Petworth</t>
  </si>
  <si>
    <t>Lewes</t>
  </si>
  <si>
    <t>Hastings</t>
  </si>
  <si>
    <t>Seaford</t>
  </si>
  <si>
    <t>Chichester</t>
  </si>
  <si>
    <t>Winchelsea</t>
  </si>
  <si>
    <t>Rye</t>
  </si>
  <si>
    <t>Warwickshire</t>
  </si>
  <si>
    <t>Warwick</t>
  </si>
  <si>
    <t>Coventry</t>
  </si>
  <si>
    <t>Wiltshire</t>
  </si>
  <si>
    <t>Fisherton Anger</t>
  </si>
  <si>
    <t>Wilts</t>
  </si>
  <si>
    <t>Devizes</t>
  </si>
  <si>
    <t>Marlborough</t>
  </si>
  <si>
    <t>Worcester</t>
  </si>
  <si>
    <t>Bewdley</t>
  </si>
  <si>
    <t>Evesham</t>
  </si>
  <si>
    <t>Yorkshire</t>
  </si>
  <si>
    <t>York</t>
  </si>
  <si>
    <t>Northallerton</t>
  </si>
  <si>
    <t>Wakefield</t>
  </si>
  <si>
    <t>St. Peter</t>
  </si>
  <si>
    <t>Ripon</t>
  </si>
  <si>
    <t>Scarborough</t>
  </si>
  <si>
    <t>Kingston-upon-Hull</t>
  </si>
  <si>
    <t>Richmond</t>
  </si>
  <si>
    <t>Hallamshire</t>
  </si>
  <si>
    <t>Leeds</t>
  </si>
  <si>
    <t>Beverley</t>
  </si>
  <si>
    <t>Knaresborough</t>
  </si>
  <si>
    <t>Anglesey</t>
  </si>
  <si>
    <t>Beaumaris</t>
  </si>
  <si>
    <t>Brecon</t>
  </si>
  <si>
    <t>Brecknock</t>
  </si>
  <si>
    <t>Cardigan</t>
  </si>
  <si>
    <t>Carmarthen</t>
  </si>
  <si>
    <t>Carnarvon</t>
  </si>
  <si>
    <t>Ruthin</t>
  </si>
  <si>
    <t>Wrexham</t>
  </si>
  <si>
    <t>Flintshire</t>
  </si>
  <si>
    <t>Glamorgan</t>
  </si>
  <si>
    <t>Cardiff</t>
  </si>
  <si>
    <t>Cowbridge</t>
  </si>
  <si>
    <t>Merioneth</t>
  </si>
  <si>
    <t>Dolgelley</t>
  </si>
  <si>
    <t>Bala</t>
  </si>
  <si>
    <t>Corwen</t>
  </si>
  <si>
    <t>Haverford-West</t>
  </si>
  <si>
    <t>Tenby</t>
  </si>
  <si>
    <t>Presteigne</t>
  </si>
  <si>
    <t>New Radnor</t>
  </si>
  <si>
    <t>Shropshire</t>
  </si>
  <si>
    <t>Worcestershire</t>
  </si>
  <si>
    <t>total</t>
  </si>
  <si>
    <t>debtors</t>
  </si>
  <si>
    <t>hulks</t>
  </si>
  <si>
    <t>debtor share</t>
  </si>
  <si>
    <t>all prisoners</t>
  </si>
  <si>
    <t>SumOfdebtors</t>
  </si>
  <si>
    <t>place</t>
  </si>
  <si>
    <t>kingdom</t>
  </si>
  <si>
    <t>institution</t>
  </si>
  <si>
    <t>capacity</t>
  </si>
  <si>
    <t>bridewell</t>
  </si>
  <si>
    <t>castle gaol</t>
  </si>
  <si>
    <t xml:space="preserve">Chester </t>
  </si>
  <si>
    <t>Castle</t>
  </si>
  <si>
    <t>city gaol</t>
  </si>
  <si>
    <t>prison</t>
  </si>
  <si>
    <t>new prison</t>
  </si>
  <si>
    <t>castle</t>
  </si>
  <si>
    <t>London</t>
  </si>
  <si>
    <t>Monmouth</t>
  </si>
  <si>
    <t>Manchester</t>
  </si>
  <si>
    <t>Salford</t>
  </si>
  <si>
    <t>Borough Compter</t>
  </si>
  <si>
    <t>North Riding</t>
  </si>
  <si>
    <t>West Riding</t>
  </si>
  <si>
    <t>city</t>
  </si>
  <si>
    <t>common gaol</t>
  </si>
  <si>
    <t>house of correction</t>
  </si>
  <si>
    <t>gaol</t>
  </si>
  <si>
    <t>bridewell, house of correction</t>
  </si>
  <si>
    <t>old house of correction</t>
  </si>
  <si>
    <t>new house of correction</t>
  </si>
  <si>
    <t>bridewell and house of correction</t>
  </si>
  <si>
    <t>county bridewell</t>
  </si>
  <si>
    <t>borough gaol</t>
  </si>
  <si>
    <t>gaol, house of correction</t>
  </si>
  <si>
    <t>gaol, bridewell</t>
  </si>
  <si>
    <t>lock-up</t>
  </si>
  <si>
    <t>notes</t>
  </si>
  <si>
    <t>gn missing, set to capacity</t>
  </si>
  <si>
    <t>recmod</t>
  </si>
  <si>
    <t>stattype</t>
  </si>
  <si>
    <t>p</t>
  </si>
  <si>
    <t>house of correction, penitentiary</t>
  </si>
  <si>
    <t>c</t>
  </si>
  <si>
    <t>added debt to commit</t>
  </si>
  <si>
    <t>gaol, bridewell, sheriff's ward</t>
  </si>
  <si>
    <t>cats felony commitals only</t>
  </si>
  <si>
    <t>gaol, debtors</t>
  </si>
  <si>
    <t>gaol, house of correction, debtors</t>
  </si>
  <si>
    <t>Devon</t>
  </si>
  <si>
    <t>felony commitals only</t>
  </si>
  <si>
    <t>Dorset</t>
  </si>
  <si>
    <t>gaol, house of correction, penitentiary</t>
  </si>
  <si>
    <t>Gloucestershire</t>
  </si>
  <si>
    <t>penitentiary</t>
  </si>
  <si>
    <t>Hampshire</t>
  </si>
  <si>
    <t>gn scaled to commit</t>
  </si>
  <si>
    <t>adj commit to sum</t>
  </si>
  <si>
    <t>x</t>
  </si>
  <si>
    <t>Coldbath Fields</t>
  </si>
  <si>
    <t>Tothill Fields</t>
  </si>
  <si>
    <t>added debtors to commit, gn scaled to commit</t>
  </si>
  <si>
    <t>Rutland</t>
  </si>
  <si>
    <t>Somerset</t>
  </si>
  <si>
    <t>gaol, house of correction, sheriff's ward</t>
  </si>
  <si>
    <t>cat data is only felony commitments (ex. 24 magistrate commitals)</t>
  </si>
  <si>
    <t>Brecknockshire</t>
  </si>
  <si>
    <t>Cardiganshire</t>
  </si>
  <si>
    <t>Carmarthenshire</t>
  </si>
  <si>
    <t>Caernarfonshire</t>
  </si>
  <si>
    <t>Denbighshire</t>
  </si>
  <si>
    <t>Pembrokeshire</t>
  </si>
  <si>
    <t>Radnorshire</t>
  </si>
  <si>
    <t>i</t>
  </si>
  <si>
    <t>Fleet</t>
  </si>
  <si>
    <t>King's Bench</t>
  </si>
  <si>
    <t>Marshalea</t>
  </si>
  <si>
    <t>Bridewell, Blackfriars</t>
  </si>
  <si>
    <t>Whitecross St.</t>
  </si>
  <si>
    <t>Horsemonger Lane</t>
  </si>
  <si>
    <t>England</t>
  </si>
  <si>
    <t>Wales</t>
  </si>
  <si>
    <t>criminals-male</t>
  </si>
  <si>
    <t>criminals-female</t>
  </si>
  <si>
    <t>criminal figures apparently missing</t>
  </si>
  <si>
    <t>in custody adj=sum of tried and untried = sum of under/over 17</t>
  </si>
  <si>
    <t>criminals includes only untried</t>
  </si>
  <si>
    <t>scaling factor for commitments to greatest number</t>
  </si>
  <si>
    <t>gn scaled by capacity</t>
  </si>
  <si>
    <t>scaling factor for capacity limit</t>
  </si>
  <si>
    <t>capacity = number of prisoners capable of containing</t>
  </si>
  <si>
    <t>recmod: x = deleted record, i = inserted record</t>
  </si>
  <si>
    <t>U.K. Gaol Returns of 1820</t>
  </si>
  <si>
    <t>The source includes returns for Scotland, not included here.  For Scotland, see</t>
  </si>
  <si>
    <t>prisoners-scotland-1820</t>
  </si>
  <si>
    <t>data field notes</t>
  </si>
  <si>
    <t>notes field describes data adjustments</t>
  </si>
  <si>
    <t>adjustment parameters:</t>
  </si>
  <si>
    <t>source and notes</t>
  </si>
  <si>
    <t>CountOflid</t>
  </si>
  <si>
    <t>prisoners in custody - inserted records</t>
  </si>
  <si>
    <t>prisoners in custody - original records</t>
  </si>
  <si>
    <t>adj. gn to cat total</t>
  </si>
  <si>
    <t>adj: added debtors to gn</t>
  </si>
  <si>
    <t>greatest number / in custody</t>
  </si>
  <si>
    <t>parameter</t>
  </si>
  <si>
    <t>recmod = i</t>
  </si>
  <si>
    <t>debtors estimated</t>
  </si>
  <si>
    <t>debtors total</t>
  </si>
  <si>
    <t>criminals total</t>
  </si>
  <si>
    <t>males</t>
  </si>
  <si>
    <t>females</t>
  </si>
  <si>
    <t>sex ratio</t>
  </si>
  <si>
    <t>adj. for greatest number and missing returns; sex ratio from 1823</t>
  </si>
  <si>
    <t>SumOfcriminals-male</t>
  </si>
  <si>
    <t>SumOfcriminals-female</t>
  </si>
  <si>
    <t>adjustment / estimation paramters</t>
  </si>
  <si>
    <t>Prisoners in England and Wales in 1820</t>
  </si>
  <si>
    <t>sources and notes</t>
  </si>
  <si>
    <t>prisoners-england-wales-hulks</t>
  </si>
  <si>
    <t>Guildford</t>
  </si>
  <si>
    <t>new house of correction under construction; rough prisoner est.</t>
  </si>
  <si>
    <t>stattype (for original records): p = prisoners in custody, c = commitments to jail</t>
  </si>
  <si>
    <t>in custody est</t>
  </si>
  <si>
    <t>Greatest number sometimes exceeds capacity; if greater than capacity scaling factor, then greatest number set to capacity scaling factor</t>
  </si>
  <si>
    <t>adjustments based on ratio in 1823 and 1830</t>
  </si>
  <si>
    <t>SumOfin custody est</t>
  </si>
  <si>
    <t>recmod = null, statype=p, debtors = not null</t>
  </si>
  <si>
    <t>criminals by sex</t>
  </si>
  <si>
    <t>recmod = null, statype=p, debtors = not null, type = not debtors</t>
  </si>
  <si>
    <t>debtors' share in mixed prison</t>
  </si>
  <si>
    <t>est. criminals-male</t>
  </si>
  <si>
    <t>est. criminals-female</t>
  </si>
  <si>
    <t>est. debtors</t>
  </si>
  <si>
    <t>greatest number adjustments</t>
  </si>
  <si>
    <t>recmod = null, statype=p, debtors = null, type = not debtors</t>
  </si>
  <si>
    <t>group 1 estimate</t>
  </si>
  <si>
    <t>group 2 estimate</t>
  </si>
  <si>
    <t>group 3 estimate</t>
  </si>
  <si>
    <t>difference is criminals not sex-differentiated</t>
  </si>
  <si>
    <t>debtors share of commitments much lower than debtor share of in-custody</t>
  </si>
  <si>
    <t>recmod = null, statype=c, debtors = not null, type = not debtors</t>
  </si>
  <si>
    <t>group 4 estimate</t>
  </si>
  <si>
    <t>total record check</t>
  </si>
  <si>
    <t>recmod = null</t>
  </si>
  <si>
    <t>checked</t>
  </si>
  <si>
    <t>recmod = i, debtors = not null</t>
  </si>
  <si>
    <t>recmod = null, statype=c, debtors = not null, type = debtors</t>
  </si>
  <si>
    <t>greatest number = recorded "greatest number of prisoners at one time in 1820"</t>
  </si>
  <si>
    <t>greatest number rec</t>
  </si>
  <si>
    <t>greatest number adj</t>
  </si>
  <si>
    <t>scaling factor for greatest number</t>
  </si>
  <si>
    <t>if recmod = blank or x, then debtors, criminals (male and female) figures are greatest number statistics</t>
  </si>
  <si>
    <t>1820 return seems not to included gaol; 1823 figures used</t>
  </si>
  <si>
    <t>gaol and house of correction</t>
  </si>
  <si>
    <t>Prisoners in individual prisons in England and Wales in 1820, from Gaol Returns</t>
  </si>
  <si>
    <t>Repository:</t>
  </si>
  <si>
    <t>http://acrosswalls.org/datasets/</t>
  </si>
  <si>
    <t>Version: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</si>
</sst>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workbookViewId="0">
      <selection sqref="A1:B1"/>
    </sheetView>
  </sheetViews>
  <sheetFormatPr defaultRowHeight="12.75" x14ac:dyDescent="0.2"/>
  <cols>
    <col min="1" max="1" width="24.7109375" customWidth="1"/>
    <col min="7" max="7" width="3" customWidth="1"/>
    <col min="8" max="8" width="60" customWidth="1"/>
  </cols>
  <sheetData>
    <row r="1" spans="1:8" x14ac:dyDescent="0.2">
      <c r="A1" s="5" t="s">
        <v>355</v>
      </c>
      <c r="B1" s="5"/>
      <c r="H1" t="s">
        <v>394</v>
      </c>
    </row>
    <row r="2" spans="1:8" x14ac:dyDescent="0.2">
      <c r="H2" t="s">
        <v>395</v>
      </c>
    </row>
    <row r="3" spans="1:8" x14ac:dyDescent="0.2">
      <c r="H3" t="s">
        <v>396</v>
      </c>
    </row>
    <row r="4" spans="1:8" x14ac:dyDescent="0.2">
      <c r="B4" s="1" t="s">
        <v>348</v>
      </c>
      <c r="C4" s="1" t="s">
        <v>349</v>
      </c>
      <c r="D4" s="1" t="s">
        <v>237</v>
      </c>
      <c r="E4" t="s">
        <v>350</v>
      </c>
      <c r="H4" t="s">
        <v>356</v>
      </c>
    </row>
    <row r="5" spans="1:8" x14ac:dyDescent="0.2">
      <c r="A5" t="s">
        <v>346</v>
      </c>
      <c r="B5" s="1">
        <f>D5*E5/(E5+1)</f>
        <v>3130.4025156709217</v>
      </c>
      <c r="C5" s="1">
        <f>D5-B5</f>
        <v>225.20881407704474</v>
      </c>
      <c r="D5" s="1">
        <f>C21+C30+C38+C43+C56</f>
        <v>3355.6113297479665</v>
      </c>
      <c r="E5" s="2">
        <v>13.9</v>
      </c>
      <c r="H5" t="s">
        <v>351</v>
      </c>
    </row>
    <row r="6" spans="1:8" x14ac:dyDescent="0.2">
      <c r="A6" t="s">
        <v>347</v>
      </c>
      <c r="B6" s="1">
        <f>D21+D30+D38+D43+D56</f>
        <v>7459.3217938014022</v>
      </c>
      <c r="C6" s="1">
        <f>E21+E30+E38+E43+E56</f>
        <v>2061.063392130075</v>
      </c>
      <c r="D6" s="1">
        <f>B6+C6</f>
        <v>9520.3851859314782</v>
      </c>
      <c r="E6" s="2">
        <f>B6/C6</f>
        <v>3.6191617503294338</v>
      </c>
    </row>
    <row r="7" spans="1:8" x14ac:dyDescent="0.2">
      <c r="A7" t="s">
        <v>239</v>
      </c>
      <c r="B7" s="1">
        <v>2885</v>
      </c>
      <c r="C7" s="1">
        <v>0</v>
      </c>
      <c r="D7" s="1">
        <f>SUM(B7:C7)</f>
        <v>2885</v>
      </c>
      <c r="H7" t="s">
        <v>357</v>
      </c>
    </row>
    <row r="8" spans="1:8" x14ac:dyDescent="0.2">
      <c r="A8" t="s">
        <v>241</v>
      </c>
      <c r="B8" s="1">
        <f>SUM(B5:B7)</f>
        <v>13474.724309472324</v>
      </c>
      <c r="C8" s="1">
        <f>SUM(C5:C7)</f>
        <v>2286.2722062071198</v>
      </c>
      <c r="D8" s="1">
        <f>SUM(D5:D7)</f>
        <v>15760.996515679444</v>
      </c>
      <c r="E8" s="2">
        <f>B8/C8</f>
        <v>5.8937532778857618</v>
      </c>
    </row>
    <row r="11" spans="1:8" x14ac:dyDescent="0.2">
      <c r="A11" t="s">
        <v>354</v>
      </c>
      <c r="B11" t="s">
        <v>343</v>
      </c>
    </row>
    <row r="12" spans="1:8" x14ac:dyDescent="0.2">
      <c r="A12" t="s">
        <v>342</v>
      </c>
      <c r="B12">
        <v>1.4</v>
      </c>
      <c r="H12" t="s">
        <v>363</v>
      </c>
    </row>
    <row r="14" spans="1:8" x14ac:dyDescent="0.2">
      <c r="A14" t="s">
        <v>339</v>
      </c>
    </row>
    <row r="15" spans="1:8" x14ac:dyDescent="0.2">
      <c r="B15" t="s">
        <v>337</v>
      </c>
      <c r="C15" t="s">
        <v>242</v>
      </c>
      <c r="D15" t="s">
        <v>352</v>
      </c>
      <c r="E15" t="s">
        <v>353</v>
      </c>
      <c r="F15" t="s">
        <v>364</v>
      </c>
    </row>
    <row r="16" spans="1:8" x14ac:dyDescent="0.2">
      <c r="A16" t="s">
        <v>374</v>
      </c>
      <c r="B16">
        <v>216</v>
      </c>
      <c r="C16">
        <v>2122</v>
      </c>
      <c r="D16">
        <v>7931</v>
      </c>
      <c r="E16">
        <v>1720</v>
      </c>
      <c r="F16" s="3">
        <v>11821</v>
      </c>
      <c r="H16" t="s">
        <v>365</v>
      </c>
    </row>
    <row r="17" spans="1:8" x14ac:dyDescent="0.2">
      <c r="D17" t="s">
        <v>366</v>
      </c>
      <c r="E17" t="s">
        <v>347</v>
      </c>
      <c r="F17" s="3" t="s">
        <v>350</v>
      </c>
    </row>
    <row r="18" spans="1:8" x14ac:dyDescent="0.2">
      <c r="D18">
        <f>D16+E16</f>
        <v>9651</v>
      </c>
      <c r="E18" s="3">
        <f>F16-C16</f>
        <v>9699</v>
      </c>
      <c r="F18" s="2">
        <f>D16/E16</f>
        <v>4.6110465116279071</v>
      </c>
      <c r="H18" t="s">
        <v>377</v>
      </c>
    </row>
    <row r="19" spans="1:8" x14ac:dyDescent="0.2">
      <c r="D19" t="s">
        <v>369</v>
      </c>
      <c r="E19" t="s">
        <v>370</v>
      </c>
      <c r="F19" s="3"/>
    </row>
    <row r="20" spans="1:8" x14ac:dyDescent="0.2">
      <c r="C20" t="s">
        <v>371</v>
      </c>
      <c r="D20" s="1">
        <f>E18*F18/(1+F18)</f>
        <v>7970.4454460677653</v>
      </c>
      <c r="E20" s="1">
        <f>E18-D20</f>
        <v>1728.5545539322347</v>
      </c>
      <c r="F20" s="3"/>
    </row>
    <row r="21" spans="1:8" x14ac:dyDescent="0.2">
      <c r="C21" s="1">
        <f>C16/B12</f>
        <v>1515.7142857142858</v>
      </c>
      <c r="D21" s="1">
        <f>D20/$B12</f>
        <v>5693.175318619833</v>
      </c>
      <c r="E21" s="1">
        <f>E20/$B12</f>
        <v>1234.6818242373106</v>
      </c>
      <c r="F21" s="3"/>
      <c r="H21" t="s">
        <v>372</v>
      </c>
    </row>
    <row r="23" spans="1:8" x14ac:dyDescent="0.2">
      <c r="B23" t="s">
        <v>337</v>
      </c>
      <c r="C23" t="s">
        <v>242</v>
      </c>
      <c r="D23" t="s">
        <v>352</v>
      </c>
      <c r="E23" s="3" t="s">
        <v>353</v>
      </c>
      <c r="F23" s="3" t="s">
        <v>364</v>
      </c>
    </row>
    <row r="24" spans="1:8" x14ac:dyDescent="0.2">
      <c r="A24" t="s">
        <v>375</v>
      </c>
      <c r="B24">
        <v>5</v>
      </c>
      <c r="F24" s="3">
        <v>121</v>
      </c>
      <c r="H24" t="s">
        <v>373</v>
      </c>
    </row>
    <row r="25" spans="1:8" x14ac:dyDescent="0.2">
      <c r="B25">
        <v>211</v>
      </c>
      <c r="C25">
        <v>2025</v>
      </c>
      <c r="D25">
        <v>7931</v>
      </c>
      <c r="E25" s="3">
        <v>1720</v>
      </c>
      <c r="F25" s="3">
        <v>11724</v>
      </c>
      <c r="H25" t="s">
        <v>367</v>
      </c>
    </row>
    <row r="26" spans="1:8" x14ac:dyDescent="0.2">
      <c r="C26" t="s">
        <v>368</v>
      </c>
      <c r="E26" s="3"/>
      <c r="F26" s="3"/>
    </row>
    <row r="27" spans="1:8" x14ac:dyDescent="0.2">
      <c r="C27" s="4">
        <f>C25/F25</f>
        <v>0.17272262026612079</v>
      </c>
      <c r="E27" s="3"/>
      <c r="F27" s="3"/>
    </row>
    <row r="28" spans="1:8" x14ac:dyDescent="0.2">
      <c r="C28" t="s">
        <v>371</v>
      </c>
      <c r="D28" t="s">
        <v>369</v>
      </c>
      <c r="E28" t="s">
        <v>370</v>
      </c>
      <c r="F28" s="3"/>
    </row>
    <row r="29" spans="1:8" x14ac:dyDescent="0.2">
      <c r="C29" s="1">
        <f>C27*F24</f>
        <v>20.899437052200614</v>
      </c>
      <c r="D29" s="1">
        <f>(F24-C29)*F18/(F18+1)</f>
        <v>82.260653273131993</v>
      </c>
      <c r="E29" s="1">
        <f>F24-C29-D29</f>
        <v>17.839909674667396</v>
      </c>
      <c r="F29" s="3"/>
    </row>
    <row r="30" spans="1:8" x14ac:dyDescent="0.2">
      <c r="C30" s="1">
        <f>C29/$B12</f>
        <v>14.928169323000439</v>
      </c>
      <c r="D30" s="1">
        <f>D29/$B12</f>
        <v>58.757609480808568</v>
      </c>
      <c r="E30" s="1">
        <f>E29/$B12</f>
        <v>12.742792624762426</v>
      </c>
      <c r="F30" s="3"/>
      <c r="H30" t="s">
        <v>372</v>
      </c>
    </row>
    <row r="31" spans="1:8" x14ac:dyDescent="0.2">
      <c r="C31" s="3"/>
      <c r="D31" s="3"/>
      <c r="E31" s="3"/>
      <c r="F31" s="3"/>
    </row>
    <row r="32" spans="1:8" x14ac:dyDescent="0.2">
      <c r="B32" t="s">
        <v>337</v>
      </c>
      <c r="C32" t="s">
        <v>242</v>
      </c>
      <c r="D32" t="s">
        <v>352</v>
      </c>
      <c r="E32" s="3" t="s">
        <v>353</v>
      </c>
      <c r="F32" s="3" t="s">
        <v>364</v>
      </c>
    </row>
    <row r="33" spans="1:8" x14ac:dyDescent="0.2">
      <c r="A33" t="s">
        <v>376</v>
      </c>
      <c r="B33">
        <v>48</v>
      </c>
      <c r="C33">
        <v>474</v>
      </c>
      <c r="D33">
        <v>3891</v>
      </c>
      <c r="E33">
        <v>822</v>
      </c>
      <c r="F33" s="3">
        <v>978.19512195122002</v>
      </c>
      <c r="H33" t="s">
        <v>379</v>
      </c>
    </row>
    <row r="34" spans="1:8" x14ac:dyDescent="0.2">
      <c r="C34" t="s">
        <v>240</v>
      </c>
      <c r="E34" t="s">
        <v>350</v>
      </c>
      <c r="F34" s="3"/>
    </row>
    <row r="35" spans="1:8" x14ac:dyDescent="0.2">
      <c r="C35" s="4">
        <f>C33/SUM(C33:E33)</f>
        <v>9.1382301908617694E-2</v>
      </c>
      <c r="E35" s="2">
        <f>D33/E33</f>
        <v>4.7335766423357661</v>
      </c>
      <c r="F35" s="3"/>
      <c r="H35" t="s">
        <v>378</v>
      </c>
    </row>
    <row r="36" spans="1:8" x14ac:dyDescent="0.2">
      <c r="C36" t="s">
        <v>371</v>
      </c>
      <c r="D36" t="s">
        <v>369</v>
      </c>
      <c r="E36" t="s">
        <v>370</v>
      </c>
      <c r="F36" s="3"/>
    </row>
    <row r="37" spans="1:8" x14ac:dyDescent="0.2">
      <c r="C37" s="1">
        <f>C27*F33</f>
        <v>168.9564245949523</v>
      </c>
      <c r="D37" s="1">
        <f>(F33-C37)*E35/(E35+1)</f>
        <v>668.09840259139355</v>
      </c>
      <c r="E37" s="3">
        <f>F33-C37-D37</f>
        <v>141.14029476487417</v>
      </c>
      <c r="F37" s="3"/>
    </row>
    <row r="38" spans="1:8" x14ac:dyDescent="0.2">
      <c r="C38" s="1">
        <f>C37/$B12</f>
        <v>120.68316042496593</v>
      </c>
      <c r="D38" s="1">
        <f>D37/$B12</f>
        <v>477.21314470813826</v>
      </c>
      <c r="E38" s="1">
        <f>E37/$B12</f>
        <v>100.81449626062441</v>
      </c>
      <c r="F38" s="3"/>
      <c r="H38" t="s">
        <v>372</v>
      </c>
    </row>
    <row r="40" spans="1:8" x14ac:dyDescent="0.2">
      <c r="A40" t="s">
        <v>380</v>
      </c>
      <c r="B40" t="s">
        <v>337</v>
      </c>
      <c r="C40" t="s">
        <v>242</v>
      </c>
      <c r="D40" t="s">
        <v>352</v>
      </c>
      <c r="E40" t="s">
        <v>353</v>
      </c>
      <c r="F40" t="s">
        <v>364</v>
      </c>
    </row>
    <row r="41" spans="1:8" x14ac:dyDescent="0.2">
      <c r="B41">
        <v>1</v>
      </c>
      <c r="C41">
        <v>13</v>
      </c>
      <c r="D41">
        <v>0</v>
      </c>
      <c r="E41">
        <v>0</v>
      </c>
      <c r="F41">
        <v>6</v>
      </c>
      <c r="H41" t="s">
        <v>385</v>
      </c>
    </row>
    <row r="42" spans="1:8" x14ac:dyDescent="0.2">
      <c r="C42" t="s">
        <v>371</v>
      </c>
      <c r="D42" t="s">
        <v>369</v>
      </c>
      <c r="E42" t="s">
        <v>370</v>
      </c>
    </row>
    <row r="43" spans="1:8" x14ac:dyDescent="0.2">
      <c r="C43" s="3">
        <f>F41/B12</f>
        <v>4.2857142857142856</v>
      </c>
      <c r="D43">
        <v>0</v>
      </c>
      <c r="E43">
        <v>0</v>
      </c>
      <c r="H43" t="s">
        <v>372</v>
      </c>
    </row>
    <row r="45" spans="1:8" x14ac:dyDescent="0.2">
      <c r="A45" t="s">
        <v>381</v>
      </c>
      <c r="B45" t="s">
        <v>337</v>
      </c>
      <c r="C45" t="s">
        <v>242</v>
      </c>
      <c r="D45" t="s">
        <v>352</v>
      </c>
      <c r="E45" t="s">
        <v>353</v>
      </c>
      <c r="F45" t="s">
        <v>364</v>
      </c>
    </row>
    <row r="46" spans="1:8" x14ac:dyDescent="0.2">
      <c r="B46" s="3">
        <v>270</v>
      </c>
      <c r="C46" s="3">
        <v>2609</v>
      </c>
      <c r="D46" s="3">
        <v>11822</v>
      </c>
      <c r="E46" s="3">
        <v>2542</v>
      </c>
      <c r="F46" s="3">
        <v>12926.195121951199</v>
      </c>
      <c r="H46" t="s">
        <v>382</v>
      </c>
    </row>
    <row r="47" spans="1:8" x14ac:dyDescent="0.2">
      <c r="B47">
        <f>B16+B24+B33+B41</f>
        <v>270</v>
      </c>
      <c r="C47" t="s">
        <v>383</v>
      </c>
    </row>
    <row r="50" spans="1:8" x14ac:dyDescent="0.2">
      <c r="A50" t="s">
        <v>338</v>
      </c>
    </row>
    <row r="51" spans="1:8" x14ac:dyDescent="0.2">
      <c r="B51" t="s">
        <v>337</v>
      </c>
      <c r="C51" t="s">
        <v>242</v>
      </c>
      <c r="D51" t="s">
        <v>352</v>
      </c>
      <c r="E51" t="s">
        <v>353</v>
      </c>
      <c r="F51" t="s">
        <v>364</v>
      </c>
    </row>
    <row r="52" spans="1:8" x14ac:dyDescent="0.2">
      <c r="B52">
        <v>11</v>
      </c>
      <c r="C52">
        <v>1700</v>
      </c>
      <c r="D52">
        <v>944</v>
      </c>
      <c r="E52">
        <v>547</v>
      </c>
      <c r="F52">
        <v>3643</v>
      </c>
      <c r="H52" t="s">
        <v>384</v>
      </c>
    </row>
    <row r="53" spans="1:8" x14ac:dyDescent="0.2">
      <c r="D53" t="s">
        <v>366</v>
      </c>
      <c r="E53" t="s">
        <v>347</v>
      </c>
      <c r="F53" s="3" t="s">
        <v>350</v>
      </c>
    </row>
    <row r="54" spans="1:8" x14ac:dyDescent="0.2">
      <c r="D54">
        <f>D52+E52</f>
        <v>1491</v>
      </c>
      <c r="E54" s="3">
        <f>F52-C52</f>
        <v>1943</v>
      </c>
      <c r="F54" s="2">
        <f>D52/E52</f>
        <v>1.7257769652650823</v>
      </c>
    </row>
    <row r="55" spans="1:8" x14ac:dyDescent="0.2">
      <c r="C55" t="s">
        <v>371</v>
      </c>
      <c r="D55" t="s">
        <v>369</v>
      </c>
      <c r="E55" t="s">
        <v>370</v>
      </c>
    </row>
    <row r="56" spans="1:8" x14ac:dyDescent="0.2">
      <c r="C56" s="3">
        <f>C52</f>
        <v>1700</v>
      </c>
      <c r="D56" s="3">
        <f>E54*F54/(1+F54)</f>
        <v>1230.1757209926222</v>
      </c>
      <c r="E56" s="3">
        <f>E54-D56</f>
        <v>712.82427900737775</v>
      </c>
      <c r="F56" s="3">
        <f>SUM(C56:E56)</f>
        <v>3643</v>
      </c>
    </row>
    <row r="57" spans="1:8" x14ac:dyDescent="0.2">
      <c r="A57" t="s">
        <v>381</v>
      </c>
      <c r="B57" t="s">
        <v>337</v>
      </c>
      <c r="C57" t="s">
        <v>242</v>
      </c>
      <c r="D57" t="s">
        <v>352</v>
      </c>
      <c r="E57" t="s">
        <v>353</v>
      </c>
      <c r="F57" t="s">
        <v>364</v>
      </c>
    </row>
    <row r="58" spans="1:8" x14ac:dyDescent="0.2">
      <c r="B58">
        <v>11</v>
      </c>
      <c r="C58">
        <v>1700</v>
      </c>
      <c r="D58">
        <v>944</v>
      </c>
      <c r="E58">
        <v>547</v>
      </c>
      <c r="F58">
        <v>3643</v>
      </c>
      <c r="H58" t="s">
        <v>344</v>
      </c>
    </row>
  </sheetData>
  <mergeCells count="1">
    <mergeCell ref="A1:B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1"/>
  <sheetViews>
    <sheetView topLeftCell="J1" workbookViewId="0">
      <selection activeCell="Q4" sqref="Q4"/>
    </sheetView>
  </sheetViews>
  <sheetFormatPr defaultRowHeight="12.75" x14ac:dyDescent="0.2"/>
  <cols>
    <col min="1" max="1" width="4.140625" customWidth="1"/>
    <col min="2" max="3" width="4.42578125" customWidth="1"/>
    <col min="4" max="4" width="19.42578125" customWidth="1"/>
    <col min="7" max="7" width="16.28515625" customWidth="1"/>
    <col min="8" max="8" width="10.42578125" customWidth="1"/>
    <col min="9" max="9" width="19" customWidth="1"/>
    <col min="10" max="16" width="7.140625" customWidth="1"/>
    <col min="17" max="17" width="7.140625" style="3" customWidth="1"/>
    <col min="18" max="18" width="4.28515625" customWidth="1"/>
    <col min="19" max="19" width="118.140625" customWidth="1"/>
  </cols>
  <sheetData>
    <row r="1" spans="1:19" x14ac:dyDescent="0.2">
      <c r="A1" s="6" t="s">
        <v>393</v>
      </c>
      <c r="B1" s="6"/>
      <c r="C1" s="6"/>
      <c r="D1" s="6"/>
      <c r="E1" s="6"/>
      <c r="F1" s="6"/>
      <c r="G1" s="6"/>
      <c r="S1" t="s">
        <v>394</v>
      </c>
    </row>
    <row r="2" spans="1:19" x14ac:dyDescent="0.2">
      <c r="S2" t="s">
        <v>395</v>
      </c>
    </row>
    <row r="3" spans="1:19" x14ac:dyDescent="0.2">
      <c r="S3" t="s">
        <v>396</v>
      </c>
    </row>
    <row r="4" spans="1:19" x14ac:dyDescent="0.2">
      <c r="A4" t="s">
        <v>3</v>
      </c>
      <c r="B4" t="s">
        <v>277</v>
      </c>
      <c r="C4" t="s">
        <v>278</v>
      </c>
      <c r="D4" t="s">
        <v>275</v>
      </c>
      <c r="E4" t="s">
        <v>244</v>
      </c>
      <c r="F4" t="s">
        <v>1</v>
      </c>
      <c r="G4" t="s">
        <v>243</v>
      </c>
      <c r="H4" t="s">
        <v>245</v>
      </c>
      <c r="I4" t="s">
        <v>0</v>
      </c>
      <c r="J4" t="s">
        <v>238</v>
      </c>
      <c r="K4" t="s">
        <v>320</v>
      </c>
      <c r="L4" t="s">
        <v>321</v>
      </c>
      <c r="M4" t="s">
        <v>246</v>
      </c>
      <c r="N4" t="s">
        <v>2</v>
      </c>
      <c r="O4" t="s">
        <v>387</v>
      </c>
      <c r="P4" t="s">
        <v>388</v>
      </c>
      <c r="Q4" s="3" t="s">
        <v>361</v>
      </c>
      <c r="S4" t="s">
        <v>336</v>
      </c>
    </row>
    <row r="5" spans="1:19" x14ac:dyDescent="0.2">
      <c r="A5">
        <v>1</v>
      </c>
      <c r="C5" t="s">
        <v>279</v>
      </c>
      <c r="E5" t="s">
        <v>318</v>
      </c>
      <c r="F5" t="s">
        <v>4</v>
      </c>
      <c r="G5" t="s">
        <v>5</v>
      </c>
      <c r="H5" t="s">
        <v>6</v>
      </c>
      <c r="I5" t="s">
        <v>265</v>
      </c>
      <c r="J5">
        <v>0</v>
      </c>
      <c r="K5">
        <v>9</v>
      </c>
      <c r="L5">
        <v>0</v>
      </c>
      <c r="M5">
        <v>16</v>
      </c>
      <c r="N5">
        <v>32</v>
      </c>
      <c r="O5">
        <v>9</v>
      </c>
      <c r="P5">
        <v>9</v>
      </c>
      <c r="Q5" s="3">
        <f>P5/$T$23</f>
        <v>6.4285714285714288</v>
      </c>
      <c r="S5" t="s">
        <v>330</v>
      </c>
    </row>
    <row r="6" spans="1:19" x14ac:dyDescent="0.2">
      <c r="A6">
        <v>2</v>
      </c>
      <c r="C6" t="s">
        <v>279</v>
      </c>
      <c r="E6" t="s">
        <v>318</v>
      </c>
      <c r="F6" t="s">
        <v>4</v>
      </c>
      <c r="G6" t="s">
        <v>5</v>
      </c>
      <c r="H6" t="s">
        <v>265</v>
      </c>
      <c r="I6" t="s">
        <v>265</v>
      </c>
      <c r="J6">
        <v>5</v>
      </c>
      <c r="K6">
        <v>57</v>
      </c>
      <c r="L6">
        <v>1</v>
      </c>
      <c r="M6">
        <v>36</v>
      </c>
      <c r="N6">
        <v>105</v>
      </c>
      <c r="O6">
        <v>63</v>
      </c>
      <c r="P6">
        <v>63</v>
      </c>
      <c r="Q6" s="3">
        <f t="shared" ref="Q6:Q69" si="0">P6/$T$23</f>
        <v>45</v>
      </c>
      <c r="S6" t="s">
        <v>331</v>
      </c>
    </row>
    <row r="7" spans="1:19" x14ac:dyDescent="0.2">
      <c r="A7">
        <v>3</v>
      </c>
      <c r="C7" t="s">
        <v>279</v>
      </c>
      <c r="E7" t="s">
        <v>318</v>
      </c>
      <c r="F7" t="s">
        <v>4</v>
      </c>
      <c r="G7" t="s">
        <v>4</v>
      </c>
      <c r="H7" t="s">
        <v>267</v>
      </c>
      <c r="I7" t="s">
        <v>264</v>
      </c>
      <c r="J7">
        <v>0</v>
      </c>
      <c r="K7">
        <v>59</v>
      </c>
      <c r="L7">
        <v>4</v>
      </c>
      <c r="M7">
        <v>20</v>
      </c>
      <c r="N7">
        <v>73</v>
      </c>
      <c r="O7">
        <v>63</v>
      </c>
      <c r="P7">
        <v>63</v>
      </c>
      <c r="Q7" s="3">
        <f t="shared" si="0"/>
        <v>45</v>
      </c>
      <c r="S7" t="s">
        <v>332</v>
      </c>
    </row>
    <row r="8" spans="1:19" x14ac:dyDescent="0.2">
      <c r="A8">
        <v>4</v>
      </c>
      <c r="C8" t="s">
        <v>279</v>
      </c>
      <c r="E8" t="s">
        <v>318</v>
      </c>
      <c r="F8" t="s">
        <v>4</v>
      </c>
      <c r="G8" t="s">
        <v>4</v>
      </c>
      <c r="H8" t="s">
        <v>268</v>
      </c>
      <c r="I8" t="s">
        <v>264</v>
      </c>
      <c r="J8">
        <v>0</v>
      </c>
      <c r="K8">
        <v>47</v>
      </c>
      <c r="L8">
        <v>5</v>
      </c>
      <c r="M8">
        <v>52</v>
      </c>
      <c r="N8">
        <v>98</v>
      </c>
      <c r="O8">
        <v>52</v>
      </c>
      <c r="P8">
        <v>52</v>
      </c>
      <c r="Q8" s="3">
        <f t="shared" si="0"/>
        <v>37.142857142857146</v>
      </c>
    </row>
    <row r="9" spans="1:19" x14ac:dyDescent="0.2">
      <c r="A9">
        <v>5</v>
      </c>
      <c r="C9" t="s">
        <v>279</v>
      </c>
      <c r="E9" t="s">
        <v>318</v>
      </c>
      <c r="F9" t="s">
        <v>7</v>
      </c>
      <c r="G9" t="s">
        <v>8</v>
      </c>
      <c r="H9" t="s">
        <v>265</v>
      </c>
      <c r="I9" t="s">
        <v>265</v>
      </c>
      <c r="J9">
        <v>12</v>
      </c>
      <c r="K9">
        <v>33</v>
      </c>
      <c r="L9">
        <v>1</v>
      </c>
      <c r="M9">
        <v>72</v>
      </c>
      <c r="N9">
        <v>78</v>
      </c>
      <c r="O9">
        <v>46</v>
      </c>
      <c r="P9">
        <v>46</v>
      </c>
      <c r="Q9" s="3">
        <f t="shared" si="0"/>
        <v>32.857142857142861</v>
      </c>
      <c r="S9" t="s">
        <v>333</v>
      </c>
    </row>
    <row r="10" spans="1:19" x14ac:dyDescent="0.2">
      <c r="A10">
        <v>6</v>
      </c>
      <c r="C10" t="s">
        <v>279</v>
      </c>
      <c r="E10" t="s">
        <v>318</v>
      </c>
      <c r="F10" t="s">
        <v>7</v>
      </c>
      <c r="G10" t="s">
        <v>8</v>
      </c>
      <c r="H10" t="s">
        <v>269</v>
      </c>
      <c r="I10" t="s">
        <v>280</v>
      </c>
      <c r="J10">
        <v>0</v>
      </c>
      <c r="K10">
        <v>68</v>
      </c>
      <c r="L10">
        <v>3</v>
      </c>
      <c r="M10">
        <v>60</v>
      </c>
      <c r="N10">
        <v>211</v>
      </c>
      <c r="O10">
        <v>71</v>
      </c>
      <c r="P10">
        <v>71</v>
      </c>
      <c r="Q10" s="3">
        <f t="shared" si="0"/>
        <v>50.714285714285715</v>
      </c>
      <c r="S10" t="s">
        <v>329</v>
      </c>
    </row>
    <row r="11" spans="1:19" x14ac:dyDescent="0.2">
      <c r="A11">
        <v>7</v>
      </c>
      <c r="C11" t="s">
        <v>279</v>
      </c>
      <c r="E11" t="s">
        <v>318</v>
      </c>
      <c r="F11" t="s">
        <v>7</v>
      </c>
      <c r="G11" t="s">
        <v>9</v>
      </c>
      <c r="H11" t="s">
        <v>270</v>
      </c>
      <c r="I11" t="s">
        <v>272</v>
      </c>
      <c r="J11">
        <v>0</v>
      </c>
      <c r="K11">
        <v>38</v>
      </c>
      <c r="L11">
        <v>6</v>
      </c>
      <c r="M11">
        <v>40</v>
      </c>
      <c r="N11">
        <v>124</v>
      </c>
      <c r="O11">
        <v>44</v>
      </c>
      <c r="P11">
        <v>44</v>
      </c>
      <c r="Q11" s="3">
        <f t="shared" si="0"/>
        <v>31.428571428571431</v>
      </c>
      <c r="S11" t="s">
        <v>360</v>
      </c>
    </row>
    <row r="12" spans="1:19" x14ac:dyDescent="0.2">
      <c r="A12">
        <v>8</v>
      </c>
      <c r="C12" t="s">
        <v>279</v>
      </c>
      <c r="E12" t="s">
        <v>318</v>
      </c>
      <c r="F12" t="s">
        <v>7</v>
      </c>
      <c r="G12" t="s">
        <v>9</v>
      </c>
      <c r="H12" t="s">
        <v>263</v>
      </c>
      <c r="I12" t="s">
        <v>265</v>
      </c>
      <c r="J12">
        <v>0</v>
      </c>
      <c r="K12">
        <v>1</v>
      </c>
      <c r="L12">
        <v>1</v>
      </c>
      <c r="M12">
        <v>5</v>
      </c>
      <c r="N12">
        <v>2</v>
      </c>
      <c r="O12">
        <v>2</v>
      </c>
      <c r="P12">
        <v>2</v>
      </c>
      <c r="Q12" s="3">
        <f t="shared" si="0"/>
        <v>1.4285714285714286</v>
      </c>
      <c r="S12" t="s">
        <v>328</v>
      </c>
    </row>
    <row r="13" spans="1:19" x14ac:dyDescent="0.2">
      <c r="A13">
        <v>9</v>
      </c>
      <c r="C13" t="s">
        <v>281</v>
      </c>
      <c r="E13" t="s">
        <v>318</v>
      </c>
      <c r="F13" t="s">
        <v>7</v>
      </c>
      <c r="G13" t="s">
        <v>10</v>
      </c>
      <c r="H13" t="s">
        <v>271</v>
      </c>
      <c r="I13" t="s">
        <v>265</v>
      </c>
      <c r="J13">
        <v>0</v>
      </c>
      <c r="K13">
        <v>6</v>
      </c>
      <c r="L13">
        <v>2</v>
      </c>
      <c r="M13">
        <v>16</v>
      </c>
      <c r="N13">
        <v>8</v>
      </c>
      <c r="O13">
        <v>5</v>
      </c>
      <c r="P13">
        <v>5</v>
      </c>
      <c r="Q13" s="3">
        <f t="shared" si="0"/>
        <v>3.5714285714285716</v>
      </c>
      <c r="S13" t="s">
        <v>386</v>
      </c>
    </row>
    <row r="14" spans="1:19" x14ac:dyDescent="0.2">
      <c r="A14">
        <v>10</v>
      </c>
      <c r="C14" t="s">
        <v>279</v>
      </c>
      <c r="E14" t="s">
        <v>318</v>
      </c>
      <c r="F14" t="s">
        <v>7</v>
      </c>
      <c r="G14" t="s">
        <v>11</v>
      </c>
      <c r="H14" t="s">
        <v>265</v>
      </c>
      <c r="I14" t="s">
        <v>265</v>
      </c>
      <c r="J14">
        <v>0</v>
      </c>
      <c r="K14">
        <v>7</v>
      </c>
      <c r="L14">
        <v>0</v>
      </c>
      <c r="M14">
        <v>10</v>
      </c>
      <c r="N14">
        <v>42</v>
      </c>
      <c r="O14">
        <v>7</v>
      </c>
      <c r="P14">
        <v>7</v>
      </c>
      <c r="Q14" s="3">
        <f t="shared" si="0"/>
        <v>5</v>
      </c>
      <c r="S14" t="s">
        <v>390</v>
      </c>
    </row>
    <row r="15" spans="1:19" x14ac:dyDescent="0.2">
      <c r="A15">
        <v>11</v>
      </c>
      <c r="C15" t="s">
        <v>279</v>
      </c>
      <c r="E15" t="s">
        <v>318</v>
      </c>
      <c r="F15" t="s">
        <v>7</v>
      </c>
      <c r="G15" t="s">
        <v>11</v>
      </c>
      <c r="H15" t="s">
        <v>265</v>
      </c>
      <c r="I15" t="s">
        <v>265</v>
      </c>
      <c r="J15">
        <v>0</v>
      </c>
      <c r="K15">
        <v>2</v>
      </c>
      <c r="L15">
        <v>0</v>
      </c>
      <c r="M15">
        <v>4</v>
      </c>
      <c r="N15">
        <v>5</v>
      </c>
      <c r="O15">
        <v>2</v>
      </c>
      <c r="P15">
        <v>2</v>
      </c>
      <c r="Q15" s="3">
        <f t="shared" si="0"/>
        <v>1.4285714285714286</v>
      </c>
    </row>
    <row r="16" spans="1:19" x14ac:dyDescent="0.2">
      <c r="A16">
        <v>12</v>
      </c>
      <c r="C16" t="s">
        <v>279</v>
      </c>
      <c r="D16" t="s">
        <v>340</v>
      </c>
      <c r="E16" t="s">
        <v>318</v>
      </c>
      <c r="F16" t="s">
        <v>7</v>
      </c>
      <c r="G16" t="s">
        <v>8</v>
      </c>
      <c r="H16" t="s">
        <v>273</v>
      </c>
      <c r="I16" t="s">
        <v>264</v>
      </c>
      <c r="J16">
        <v>0</v>
      </c>
      <c r="K16">
        <v>18</v>
      </c>
      <c r="L16">
        <v>1</v>
      </c>
      <c r="M16">
        <v>24</v>
      </c>
      <c r="N16">
        <v>222</v>
      </c>
      <c r="O16">
        <v>17</v>
      </c>
      <c r="P16">
        <v>19</v>
      </c>
      <c r="Q16" s="3">
        <f t="shared" si="0"/>
        <v>13.571428571428573</v>
      </c>
      <c r="S16" t="s">
        <v>334</v>
      </c>
    </row>
    <row r="17" spans="1:20" x14ac:dyDescent="0.2">
      <c r="A17">
        <v>13</v>
      </c>
      <c r="C17" t="s">
        <v>279</v>
      </c>
      <c r="E17" t="s">
        <v>318</v>
      </c>
      <c r="F17" t="s">
        <v>12</v>
      </c>
      <c r="G17" t="s">
        <v>13</v>
      </c>
      <c r="H17" t="s">
        <v>272</v>
      </c>
      <c r="I17" t="s">
        <v>272</v>
      </c>
      <c r="J17">
        <v>30</v>
      </c>
      <c r="K17">
        <v>122</v>
      </c>
      <c r="L17">
        <v>6</v>
      </c>
      <c r="M17">
        <v>173</v>
      </c>
      <c r="N17">
        <v>419</v>
      </c>
      <c r="O17">
        <v>158</v>
      </c>
      <c r="P17">
        <v>158</v>
      </c>
      <c r="Q17" s="3">
        <f t="shared" si="0"/>
        <v>112.85714285714286</v>
      </c>
      <c r="S17" t="s">
        <v>362</v>
      </c>
    </row>
    <row r="18" spans="1:20" x14ac:dyDescent="0.2">
      <c r="A18">
        <v>14</v>
      </c>
      <c r="C18" t="s">
        <v>279</v>
      </c>
      <c r="E18" t="s">
        <v>318</v>
      </c>
      <c r="F18" t="s">
        <v>12</v>
      </c>
      <c r="G18" t="s">
        <v>14</v>
      </c>
      <c r="H18" t="s">
        <v>248</v>
      </c>
      <c r="I18" t="s">
        <v>265</v>
      </c>
      <c r="J18">
        <v>0</v>
      </c>
      <c r="K18">
        <v>2</v>
      </c>
      <c r="L18">
        <v>0</v>
      </c>
      <c r="M18">
        <v>4</v>
      </c>
      <c r="N18">
        <v>2</v>
      </c>
      <c r="O18">
        <v>2</v>
      </c>
      <c r="P18">
        <v>2</v>
      </c>
      <c r="Q18" s="3">
        <f t="shared" si="0"/>
        <v>1.4285714285714286</v>
      </c>
    </row>
    <row r="19" spans="1:20" x14ac:dyDescent="0.2">
      <c r="A19">
        <v>15</v>
      </c>
      <c r="C19" t="s">
        <v>279</v>
      </c>
      <c r="E19" t="s">
        <v>318</v>
      </c>
      <c r="F19" t="s">
        <v>12</v>
      </c>
      <c r="G19" t="s">
        <v>14</v>
      </c>
      <c r="H19" t="s">
        <v>248</v>
      </c>
      <c r="I19" t="s">
        <v>264</v>
      </c>
      <c r="J19">
        <v>0</v>
      </c>
      <c r="K19">
        <v>2</v>
      </c>
      <c r="L19">
        <v>0</v>
      </c>
      <c r="M19">
        <v>4</v>
      </c>
      <c r="N19">
        <v>2</v>
      </c>
      <c r="O19">
        <v>2</v>
      </c>
      <c r="P19">
        <v>2</v>
      </c>
      <c r="Q19" s="3">
        <f t="shared" si="0"/>
        <v>1.4285714285714286</v>
      </c>
    </row>
    <row r="20" spans="1:20" x14ac:dyDescent="0.2">
      <c r="A20">
        <v>16</v>
      </c>
      <c r="C20" t="s">
        <v>279</v>
      </c>
      <c r="E20" t="s">
        <v>318</v>
      </c>
      <c r="F20" t="s">
        <v>12</v>
      </c>
      <c r="G20" t="s">
        <v>14</v>
      </c>
      <c r="H20" t="s">
        <v>248</v>
      </c>
      <c r="I20" t="s">
        <v>238</v>
      </c>
      <c r="J20">
        <v>0</v>
      </c>
      <c r="K20">
        <v>0</v>
      </c>
      <c r="L20">
        <v>0</v>
      </c>
      <c r="M20">
        <v>8</v>
      </c>
      <c r="N20">
        <v>0</v>
      </c>
      <c r="O20">
        <v>0</v>
      </c>
      <c r="P20">
        <v>0</v>
      </c>
      <c r="Q20" s="3">
        <f t="shared" si="0"/>
        <v>0</v>
      </c>
      <c r="S20" t="s">
        <v>335</v>
      </c>
    </row>
    <row r="21" spans="1:20" x14ac:dyDescent="0.2">
      <c r="A21">
        <v>17</v>
      </c>
      <c r="C21" t="s">
        <v>279</v>
      </c>
      <c r="E21" t="s">
        <v>318</v>
      </c>
      <c r="F21" t="s">
        <v>12</v>
      </c>
      <c r="G21" t="s">
        <v>15</v>
      </c>
      <c r="I21" t="s">
        <v>272</v>
      </c>
      <c r="J21">
        <v>0</v>
      </c>
      <c r="K21">
        <v>0</v>
      </c>
      <c r="L21">
        <v>0</v>
      </c>
      <c r="M21">
        <v>8</v>
      </c>
      <c r="N21">
        <v>0</v>
      </c>
      <c r="O21">
        <v>0</v>
      </c>
      <c r="P21">
        <v>0</v>
      </c>
      <c r="Q21" s="3">
        <f t="shared" si="0"/>
        <v>0</v>
      </c>
      <c r="S21" t="s">
        <v>325</v>
      </c>
      <c r="T21">
        <v>4.0999999999999996</v>
      </c>
    </row>
    <row r="22" spans="1:20" x14ac:dyDescent="0.2">
      <c r="A22">
        <v>18</v>
      </c>
      <c r="C22" t="s">
        <v>281</v>
      </c>
      <c r="D22" t="s">
        <v>282</v>
      </c>
      <c r="E22" t="s">
        <v>318</v>
      </c>
      <c r="F22" t="s">
        <v>16</v>
      </c>
      <c r="G22" t="s">
        <v>17</v>
      </c>
      <c r="I22" t="s">
        <v>272</v>
      </c>
      <c r="J22">
        <v>36</v>
      </c>
      <c r="K22">
        <v>197</v>
      </c>
      <c r="L22">
        <v>16</v>
      </c>
      <c r="M22">
        <v>70</v>
      </c>
      <c r="N22">
        <v>249</v>
      </c>
      <c r="O22">
        <v>51</v>
      </c>
      <c r="P22">
        <v>51</v>
      </c>
      <c r="Q22" s="3">
        <f t="shared" si="0"/>
        <v>36.428571428571431</v>
      </c>
      <c r="S22" t="s">
        <v>327</v>
      </c>
      <c r="T22">
        <v>3</v>
      </c>
    </row>
    <row r="23" spans="1:20" x14ac:dyDescent="0.2">
      <c r="A23">
        <v>19</v>
      </c>
      <c r="C23" t="s">
        <v>279</v>
      </c>
      <c r="E23" t="s">
        <v>318</v>
      </c>
      <c r="F23" t="s">
        <v>16</v>
      </c>
      <c r="G23" t="s">
        <v>17</v>
      </c>
      <c r="H23" t="s">
        <v>6</v>
      </c>
      <c r="I23" t="s">
        <v>265</v>
      </c>
      <c r="J23">
        <v>4</v>
      </c>
      <c r="K23">
        <v>19</v>
      </c>
      <c r="L23">
        <v>2</v>
      </c>
      <c r="M23">
        <v>32</v>
      </c>
      <c r="N23">
        <v>90</v>
      </c>
      <c r="O23">
        <v>25</v>
      </c>
      <c r="P23">
        <v>25</v>
      </c>
      <c r="Q23" s="3">
        <f t="shared" si="0"/>
        <v>17.857142857142858</v>
      </c>
      <c r="S23" t="s">
        <v>389</v>
      </c>
      <c r="T23">
        <v>1.4</v>
      </c>
    </row>
    <row r="24" spans="1:20" x14ac:dyDescent="0.2">
      <c r="A24">
        <v>20</v>
      </c>
      <c r="C24" t="s">
        <v>279</v>
      </c>
      <c r="E24" t="s">
        <v>318</v>
      </c>
      <c r="F24" t="s">
        <v>16</v>
      </c>
      <c r="G24" t="s">
        <v>18</v>
      </c>
      <c r="I24" t="s">
        <v>265</v>
      </c>
      <c r="J24">
        <v>0</v>
      </c>
      <c r="K24">
        <v>4</v>
      </c>
      <c r="L24">
        <v>3</v>
      </c>
      <c r="M24">
        <v>20</v>
      </c>
      <c r="N24">
        <v>22</v>
      </c>
      <c r="O24">
        <v>7</v>
      </c>
      <c r="P24">
        <v>7</v>
      </c>
      <c r="Q24" s="3">
        <f t="shared" si="0"/>
        <v>5</v>
      </c>
    </row>
    <row r="25" spans="1:20" x14ac:dyDescent="0.2">
      <c r="A25">
        <v>21</v>
      </c>
      <c r="C25" t="s">
        <v>281</v>
      </c>
      <c r="E25" t="s">
        <v>318</v>
      </c>
      <c r="F25" t="s">
        <v>16</v>
      </c>
      <c r="G25" t="s">
        <v>18</v>
      </c>
      <c r="I25" t="s">
        <v>264</v>
      </c>
      <c r="J25">
        <v>28</v>
      </c>
      <c r="K25">
        <v>0</v>
      </c>
      <c r="L25">
        <v>0</v>
      </c>
      <c r="M25">
        <v>20</v>
      </c>
      <c r="N25">
        <v>65</v>
      </c>
      <c r="O25">
        <v>15</v>
      </c>
      <c r="P25">
        <v>15</v>
      </c>
      <c r="Q25" s="3">
        <f t="shared" si="0"/>
        <v>10.714285714285715</v>
      </c>
    </row>
    <row r="26" spans="1:20" x14ac:dyDescent="0.2">
      <c r="A26">
        <v>22</v>
      </c>
      <c r="C26" t="s">
        <v>279</v>
      </c>
      <c r="E26" t="s">
        <v>318</v>
      </c>
      <c r="F26" t="s">
        <v>16</v>
      </c>
      <c r="G26" t="s">
        <v>19</v>
      </c>
      <c r="I26" t="s">
        <v>272</v>
      </c>
      <c r="J26">
        <v>0</v>
      </c>
      <c r="K26">
        <v>21</v>
      </c>
      <c r="L26">
        <v>7</v>
      </c>
      <c r="M26">
        <v>60</v>
      </c>
      <c r="N26">
        <v>271</v>
      </c>
      <c r="O26">
        <v>28</v>
      </c>
      <c r="P26">
        <v>28</v>
      </c>
      <c r="Q26" s="3">
        <f t="shared" si="0"/>
        <v>20</v>
      </c>
    </row>
    <row r="27" spans="1:20" x14ac:dyDescent="0.2">
      <c r="A27">
        <v>23</v>
      </c>
      <c r="C27" t="s">
        <v>279</v>
      </c>
      <c r="E27" t="s">
        <v>318</v>
      </c>
      <c r="F27" t="s">
        <v>20</v>
      </c>
      <c r="G27" t="s">
        <v>249</v>
      </c>
      <c r="H27" t="s">
        <v>250</v>
      </c>
      <c r="I27" t="s">
        <v>265</v>
      </c>
      <c r="J27">
        <v>49</v>
      </c>
      <c r="K27">
        <v>106</v>
      </c>
      <c r="L27">
        <v>13</v>
      </c>
      <c r="M27">
        <v>90</v>
      </c>
      <c r="N27">
        <v>256</v>
      </c>
      <c r="O27">
        <v>168</v>
      </c>
      <c r="P27">
        <v>168</v>
      </c>
      <c r="Q27" s="3">
        <f t="shared" si="0"/>
        <v>120.00000000000001</v>
      </c>
    </row>
    <row r="28" spans="1:20" x14ac:dyDescent="0.2">
      <c r="A28">
        <v>24</v>
      </c>
      <c r="C28" t="s">
        <v>279</v>
      </c>
      <c r="E28" t="s">
        <v>318</v>
      </c>
      <c r="F28" t="s">
        <v>20</v>
      </c>
      <c r="G28" t="s">
        <v>21</v>
      </c>
      <c r="I28" t="s">
        <v>264</v>
      </c>
      <c r="J28">
        <v>0</v>
      </c>
      <c r="K28">
        <v>123</v>
      </c>
      <c r="L28">
        <v>15</v>
      </c>
      <c r="M28">
        <v>180</v>
      </c>
      <c r="N28">
        <v>640</v>
      </c>
      <c r="O28">
        <v>138</v>
      </c>
      <c r="P28">
        <v>138</v>
      </c>
      <c r="Q28" s="3">
        <f t="shared" si="0"/>
        <v>98.571428571428584</v>
      </c>
    </row>
    <row r="29" spans="1:20" x14ac:dyDescent="0.2">
      <c r="A29">
        <v>25</v>
      </c>
      <c r="C29" t="s">
        <v>279</v>
      </c>
      <c r="E29" t="s">
        <v>318</v>
      </c>
      <c r="F29" t="s">
        <v>20</v>
      </c>
      <c r="G29" t="s">
        <v>22</v>
      </c>
      <c r="I29" t="s">
        <v>264</v>
      </c>
      <c r="J29">
        <v>0</v>
      </c>
      <c r="K29">
        <v>93</v>
      </c>
      <c r="L29">
        <v>16</v>
      </c>
      <c r="M29">
        <v>170</v>
      </c>
      <c r="N29">
        <v>238</v>
      </c>
      <c r="O29">
        <v>109</v>
      </c>
      <c r="P29">
        <v>109</v>
      </c>
      <c r="Q29" s="3">
        <f t="shared" si="0"/>
        <v>77.857142857142861</v>
      </c>
    </row>
    <row r="30" spans="1:20" x14ac:dyDescent="0.2">
      <c r="A30">
        <v>26</v>
      </c>
      <c r="C30" t="s">
        <v>279</v>
      </c>
      <c r="E30" t="s">
        <v>318</v>
      </c>
      <c r="F30" t="s">
        <v>20</v>
      </c>
      <c r="G30" t="s">
        <v>23</v>
      </c>
      <c r="H30" t="s">
        <v>251</v>
      </c>
      <c r="I30" t="s">
        <v>265</v>
      </c>
      <c r="J30">
        <v>12</v>
      </c>
      <c r="K30">
        <v>11</v>
      </c>
      <c r="L30">
        <v>3</v>
      </c>
      <c r="M30">
        <v>30</v>
      </c>
      <c r="N30">
        <v>26</v>
      </c>
      <c r="O30">
        <v>26</v>
      </c>
      <c r="P30">
        <v>26</v>
      </c>
      <c r="Q30" s="3">
        <f t="shared" si="0"/>
        <v>18.571428571428573</v>
      </c>
    </row>
    <row r="31" spans="1:20" x14ac:dyDescent="0.2">
      <c r="A31">
        <v>27</v>
      </c>
      <c r="C31" t="s">
        <v>279</v>
      </c>
      <c r="E31" t="s">
        <v>318</v>
      </c>
      <c r="F31" t="s">
        <v>20</v>
      </c>
      <c r="G31" t="s">
        <v>24</v>
      </c>
      <c r="I31" t="s">
        <v>264</v>
      </c>
      <c r="J31">
        <v>0</v>
      </c>
      <c r="K31">
        <v>11</v>
      </c>
      <c r="L31">
        <v>12</v>
      </c>
      <c r="M31">
        <v>30</v>
      </c>
      <c r="N31">
        <v>23</v>
      </c>
      <c r="O31">
        <v>23</v>
      </c>
      <c r="P31">
        <v>23</v>
      </c>
      <c r="Q31" s="3">
        <f t="shared" si="0"/>
        <v>16.428571428571431</v>
      </c>
    </row>
    <row r="32" spans="1:20" x14ac:dyDescent="0.2">
      <c r="A32">
        <v>28</v>
      </c>
      <c r="C32" t="s">
        <v>279</v>
      </c>
      <c r="E32" t="s">
        <v>318</v>
      </c>
      <c r="F32" t="s">
        <v>20</v>
      </c>
      <c r="G32" t="s">
        <v>25</v>
      </c>
      <c r="H32" t="s">
        <v>252</v>
      </c>
      <c r="I32" t="s">
        <v>265</v>
      </c>
      <c r="J32">
        <v>0</v>
      </c>
      <c r="K32">
        <v>1</v>
      </c>
      <c r="L32">
        <v>0</v>
      </c>
      <c r="M32">
        <v>18</v>
      </c>
      <c r="N32">
        <v>1</v>
      </c>
      <c r="O32">
        <v>1</v>
      </c>
      <c r="P32">
        <v>1</v>
      </c>
      <c r="Q32" s="3">
        <f t="shared" si="0"/>
        <v>0.7142857142857143</v>
      </c>
    </row>
    <row r="33" spans="1:17" x14ac:dyDescent="0.2">
      <c r="A33">
        <v>29</v>
      </c>
      <c r="C33" t="s">
        <v>279</v>
      </c>
      <c r="E33" t="s">
        <v>318</v>
      </c>
      <c r="F33" t="s">
        <v>26</v>
      </c>
      <c r="G33" t="s">
        <v>27</v>
      </c>
      <c r="H33" t="s">
        <v>253</v>
      </c>
      <c r="I33" t="s">
        <v>283</v>
      </c>
      <c r="J33">
        <v>38</v>
      </c>
      <c r="K33">
        <v>102</v>
      </c>
      <c r="L33">
        <v>43</v>
      </c>
      <c r="M33">
        <v>183</v>
      </c>
      <c r="N33">
        <v>453</v>
      </c>
      <c r="O33">
        <v>183</v>
      </c>
      <c r="P33">
        <v>183</v>
      </c>
      <c r="Q33" s="3">
        <f t="shared" si="0"/>
        <v>130.71428571428572</v>
      </c>
    </row>
    <row r="34" spans="1:17" x14ac:dyDescent="0.2">
      <c r="A34">
        <v>30</v>
      </c>
      <c r="C34" t="s">
        <v>279</v>
      </c>
      <c r="E34" t="s">
        <v>318</v>
      </c>
      <c r="F34" t="s">
        <v>26</v>
      </c>
      <c r="G34" t="s">
        <v>28</v>
      </c>
      <c r="I34" t="s">
        <v>265</v>
      </c>
      <c r="J34">
        <v>0</v>
      </c>
      <c r="K34">
        <v>10</v>
      </c>
      <c r="L34">
        <v>6</v>
      </c>
      <c r="M34">
        <v>21</v>
      </c>
      <c r="N34">
        <v>33</v>
      </c>
      <c r="O34">
        <v>16</v>
      </c>
      <c r="P34">
        <v>16</v>
      </c>
      <c r="Q34" s="3">
        <f t="shared" si="0"/>
        <v>11.428571428571429</v>
      </c>
    </row>
    <row r="35" spans="1:17" x14ac:dyDescent="0.2">
      <c r="A35">
        <v>31</v>
      </c>
      <c r="C35" t="s">
        <v>281</v>
      </c>
      <c r="D35" t="s">
        <v>284</v>
      </c>
      <c r="E35" t="s">
        <v>318</v>
      </c>
      <c r="F35" t="s">
        <v>26</v>
      </c>
      <c r="G35" t="s">
        <v>29</v>
      </c>
      <c r="I35" t="s">
        <v>265</v>
      </c>
      <c r="J35">
        <v>0</v>
      </c>
      <c r="K35">
        <v>4</v>
      </c>
      <c r="L35">
        <v>4</v>
      </c>
      <c r="M35">
        <v>4</v>
      </c>
      <c r="N35">
        <v>14</v>
      </c>
      <c r="O35">
        <v>4</v>
      </c>
      <c r="P35">
        <v>4</v>
      </c>
      <c r="Q35" s="3">
        <f t="shared" si="0"/>
        <v>2.8571428571428572</v>
      </c>
    </row>
    <row r="36" spans="1:17" x14ac:dyDescent="0.2">
      <c r="A36">
        <v>32</v>
      </c>
      <c r="C36" t="s">
        <v>279</v>
      </c>
      <c r="E36" t="s">
        <v>318</v>
      </c>
      <c r="F36" t="s">
        <v>26</v>
      </c>
      <c r="G36" t="s">
        <v>30</v>
      </c>
      <c r="I36" t="s">
        <v>265</v>
      </c>
      <c r="J36">
        <v>0</v>
      </c>
      <c r="K36">
        <v>1</v>
      </c>
      <c r="L36">
        <v>0</v>
      </c>
      <c r="M36">
        <v>2</v>
      </c>
      <c r="N36">
        <v>2</v>
      </c>
      <c r="O36">
        <v>1</v>
      </c>
      <c r="P36">
        <v>1</v>
      </c>
      <c r="Q36" s="3">
        <f t="shared" si="0"/>
        <v>0.7142857142857143</v>
      </c>
    </row>
    <row r="37" spans="1:17" x14ac:dyDescent="0.2">
      <c r="A37">
        <v>33</v>
      </c>
      <c r="C37" t="s">
        <v>279</v>
      </c>
      <c r="E37" t="s">
        <v>318</v>
      </c>
      <c r="F37" t="s">
        <v>26</v>
      </c>
      <c r="G37" t="s">
        <v>31</v>
      </c>
      <c r="I37" t="s">
        <v>265</v>
      </c>
      <c r="J37">
        <v>0</v>
      </c>
      <c r="K37">
        <v>0</v>
      </c>
      <c r="L37">
        <v>0</v>
      </c>
      <c r="N37">
        <v>0</v>
      </c>
      <c r="O37">
        <v>0</v>
      </c>
      <c r="P37">
        <v>0</v>
      </c>
      <c r="Q37" s="3">
        <f t="shared" si="0"/>
        <v>0</v>
      </c>
    </row>
    <row r="38" spans="1:17" x14ac:dyDescent="0.2">
      <c r="A38">
        <v>34</v>
      </c>
      <c r="C38" t="s">
        <v>279</v>
      </c>
      <c r="E38" t="s">
        <v>318</v>
      </c>
      <c r="F38" t="s">
        <v>26</v>
      </c>
      <c r="G38" t="s">
        <v>32</v>
      </c>
      <c r="I38" t="s">
        <v>265</v>
      </c>
      <c r="J38">
        <v>0</v>
      </c>
      <c r="K38">
        <v>0</v>
      </c>
      <c r="L38">
        <v>0</v>
      </c>
      <c r="M38">
        <v>10</v>
      </c>
      <c r="N38">
        <v>0</v>
      </c>
      <c r="O38">
        <v>0</v>
      </c>
      <c r="P38">
        <v>0</v>
      </c>
      <c r="Q38" s="3">
        <f t="shared" si="0"/>
        <v>0</v>
      </c>
    </row>
    <row r="39" spans="1:17" x14ac:dyDescent="0.2">
      <c r="A39">
        <v>35</v>
      </c>
      <c r="C39" t="s">
        <v>279</v>
      </c>
      <c r="E39" t="s">
        <v>318</v>
      </c>
      <c r="F39" t="s">
        <v>26</v>
      </c>
      <c r="G39" t="s">
        <v>33</v>
      </c>
      <c r="I39" t="s">
        <v>285</v>
      </c>
      <c r="J39">
        <v>0</v>
      </c>
      <c r="K39">
        <v>0</v>
      </c>
      <c r="L39">
        <v>0</v>
      </c>
      <c r="M39">
        <v>20</v>
      </c>
      <c r="N39">
        <v>0</v>
      </c>
      <c r="O39">
        <v>0</v>
      </c>
      <c r="P39">
        <v>0</v>
      </c>
      <c r="Q39" s="3">
        <f t="shared" si="0"/>
        <v>0</v>
      </c>
    </row>
    <row r="40" spans="1:17" x14ac:dyDescent="0.2">
      <c r="A40">
        <v>36</v>
      </c>
      <c r="C40" t="s">
        <v>279</v>
      </c>
      <c r="E40" t="s">
        <v>318</v>
      </c>
      <c r="F40" t="s">
        <v>26</v>
      </c>
      <c r="G40" t="s">
        <v>34</v>
      </c>
      <c r="I40" t="s">
        <v>265</v>
      </c>
      <c r="J40">
        <v>0</v>
      </c>
      <c r="K40">
        <v>0</v>
      </c>
      <c r="L40">
        <v>0</v>
      </c>
      <c r="N40">
        <v>0</v>
      </c>
      <c r="O40">
        <v>0</v>
      </c>
      <c r="P40">
        <v>0</v>
      </c>
      <c r="Q40" s="3">
        <f t="shared" si="0"/>
        <v>0</v>
      </c>
    </row>
    <row r="41" spans="1:17" x14ac:dyDescent="0.2">
      <c r="A41">
        <v>37</v>
      </c>
      <c r="C41" t="s">
        <v>279</v>
      </c>
      <c r="E41" t="s">
        <v>318</v>
      </c>
      <c r="F41" t="s">
        <v>26</v>
      </c>
      <c r="G41" t="s">
        <v>35</v>
      </c>
      <c r="I41" t="s">
        <v>265</v>
      </c>
      <c r="J41">
        <v>0</v>
      </c>
      <c r="K41">
        <v>0</v>
      </c>
      <c r="L41">
        <v>0</v>
      </c>
      <c r="M41">
        <v>2</v>
      </c>
      <c r="N41">
        <v>0</v>
      </c>
      <c r="O41">
        <v>0</v>
      </c>
      <c r="P41">
        <v>0</v>
      </c>
      <c r="Q41" s="3">
        <f t="shared" si="0"/>
        <v>0</v>
      </c>
    </row>
    <row r="42" spans="1:17" x14ac:dyDescent="0.2">
      <c r="A42">
        <v>38</v>
      </c>
      <c r="C42" t="s">
        <v>279</v>
      </c>
      <c r="E42" t="s">
        <v>318</v>
      </c>
      <c r="F42" t="s">
        <v>26</v>
      </c>
      <c r="G42" t="s">
        <v>36</v>
      </c>
      <c r="I42" t="s">
        <v>265</v>
      </c>
      <c r="J42">
        <v>0</v>
      </c>
      <c r="K42">
        <v>0</v>
      </c>
      <c r="L42">
        <v>0</v>
      </c>
      <c r="M42">
        <v>20</v>
      </c>
      <c r="N42">
        <v>0</v>
      </c>
      <c r="O42">
        <v>0</v>
      </c>
      <c r="P42">
        <v>0</v>
      </c>
      <c r="Q42" s="3">
        <f t="shared" si="0"/>
        <v>0</v>
      </c>
    </row>
    <row r="43" spans="1:17" x14ac:dyDescent="0.2">
      <c r="A43">
        <v>39</v>
      </c>
      <c r="C43" t="s">
        <v>279</v>
      </c>
      <c r="E43" t="s">
        <v>318</v>
      </c>
      <c r="F43" t="s">
        <v>37</v>
      </c>
      <c r="G43" t="s">
        <v>38</v>
      </c>
      <c r="I43" t="s">
        <v>265</v>
      </c>
      <c r="J43">
        <v>32</v>
      </c>
      <c r="K43">
        <v>10</v>
      </c>
      <c r="L43">
        <v>1</v>
      </c>
      <c r="M43">
        <v>52</v>
      </c>
      <c r="N43">
        <v>116</v>
      </c>
      <c r="O43">
        <v>43</v>
      </c>
      <c r="P43">
        <v>43</v>
      </c>
      <c r="Q43" s="3">
        <f t="shared" si="0"/>
        <v>30.714285714285715</v>
      </c>
    </row>
    <row r="44" spans="1:17" x14ac:dyDescent="0.2">
      <c r="A44">
        <v>40</v>
      </c>
      <c r="C44" t="s">
        <v>279</v>
      </c>
      <c r="E44" t="s">
        <v>318</v>
      </c>
      <c r="F44" t="s">
        <v>37</v>
      </c>
      <c r="G44" t="s">
        <v>38</v>
      </c>
      <c r="I44" t="s">
        <v>264</v>
      </c>
      <c r="J44">
        <v>0</v>
      </c>
      <c r="K44">
        <v>24</v>
      </c>
      <c r="L44">
        <v>4</v>
      </c>
      <c r="M44">
        <v>20</v>
      </c>
      <c r="N44">
        <v>82</v>
      </c>
      <c r="O44">
        <v>28</v>
      </c>
      <c r="P44">
        <v>28</v>
      </c>
      <c r="Q44" s="3">
        <f t="shared" si="0"/>
        <v>20</v>
      </c>
    </row>
    <row r="45" spans="1:17" x14ac:dyDescent="0.2">
      <c r="A45">
        <v>41</v>
      </c>
      <c r="C45" t="s">
        <v>279</v>
      </c>
      <c r="E45" t="s">
        <v>318</v>
      </c>
      <c r="F45" t="s">
        <v>37</v>
      </c>
      <c r="G45" t="s">
        <v>39</v>
      </c>
      <c r="I45" t="s">
        <v>264</v>
      </c>
      <c r="J45">
        <v>0</v>
      </c>
      <c r="K45">
        <v>18</v>
      </c>
      <c r="L45">
        <v>4</v>
      </c>
      <c r="M45">
        <v>36</v>
      </c>
      <c r="N45">
        <v>147</v>
      </c>
      <c r="O45">
        <v>22</v>
      </c>
      <c r="P45">
        <v>22</v>
      </c>
      <c r="Q45" s="3">
        <f t="shared" si="0"/>
        <v>15.714285714285715</v>
      </c>
    </row>
    <row r="46" spans="1:17" x14ac:dyDescent="0.2">
      <c r="A46">
        <v>42</v>
      </c>
      <c r="C46" t="s">
        <v>279</v>
      </c>
      <c r="E46" t="s">
        <v>318</v>
      </c>
      <c r="F46" t="s">
        <v>37</v>
      </c>
      <c r="G46" t="s">
        <v>40</v>
      </c>
      <c r="I46" t="s">
        <v>264</v>
      </c>
      <c r="J46">
        <v>0</v>
      </c>
      <c r="K46">
        <v>1</v>
      </c>
      <c r="L46">
        <v>0</v>
      </c>
      <c r="M46">
        <v>8</v>
      </c>
      <c r="N46">
        <v>16</v>
      </c>
      <c r="O46">
        <v>1</v>
      </c>
      <c r="P46">
        <v>1</v>
      </c>
      <c r="Q46" s="3">
        <f t="shared" si="0"/>
        <v>0.7142857142857143</v>
      </c>
    </row>
    <row r="47" spans="1:17" x14ac:dyDescent="0.2">
      <c r="A47">
        <v>43</v>
      </c>
      <c r="C47" t="s">
        <v>279</v>
      </c>
      <c r="E47" t="s">
        <v>318</v>
      </c>
      <c r="F47" t="s">
        <v>37</v>
      </c>
      <c r="G47" t="s">
        <v>41</v>
      </c>
      <c r="I47" t="s">
        <v>264</v>
      </c>
      <c r="J47">
        <v>0</v>
      </c>
      <c r="K47">
        <v>0</v>
      </c>
      <c r="L47">
        <v>2</v>
      </c>
      <c r="M47">
        <v>6</v>
      </c>
      <c r="N47">
        <v>8</v>
      </c>
      <c r="O47">
        <v>2</v>
      </c>
      <c r="P47">
        <v>2</v>
      </c>
      <c r="Q47" s="3">
        <f t="shared" si="0"/>
        <v>1.4285714285714286</v>
      </c>
    </row>
    <row r="48" spans="1:17" x14ac:dyDescent="0.2">
      <c r="A48">
        <v>44</v>
      </c>
      <c r="C48" t="s">
        <v>279</v>
      </c>
      <c r="E48" t="s">
        <v>318</v>
      </c>
      <c r="F48" t="s">
        <v>42</v>
      </c>
      <c r="G48" t="s">
        <v>42</v>
      </c>
      <c r="I48" t="s">
        <v>265</v>
      </c>
      <c r="J48">
        <v>25</v>
      </c>
      <c r="K48">
        <v>32</v>
      </c>
      <c r="L48">
        <v>1</v>
      </c>
      <c r="M48">
        <v>69</v>
      </c>
      <c r="N48">
        <v>115</v>
      </c>
      <c r="O48">
        <v>58</v>
      </c>
      <c r="P48">
        <v>58</v>
      </c>
      <c r="Q48" s="3">
        <f t="shared" si="0"/>
        <v>41.428571428571431</v>
      </c>
    </row>
    <row r="49" spans="1:17" x14ac:dyDescent="0.2">
      <c r="A49">
        <v>45</v>
      </c>
      <c r="C49" t="s">
        <v>279</v>
      </c>
      <c r="E49" t="s">
        <v>318</v>
      </c>
      <c r="F49" t="s">
        <v>42</v>
      </c>
      <c r="G49" t="s">
        <v>42</v>
      </c>
      <c r="I49" t="s">
        <v>264</v>
      </c>
      <c r="J49">
        <v>0</v>
      </c>
      <c r="K49">
        <v>14</v>
      </c>
      <c r="L49">
        <v>4</v>
      </c>
      <c r="M49">
        <v>24</v>
      </c>
      <c r="N49">
        <v>96</v>
      </c>
      <c r="O49">
        <v>18</v>
      </c>
      <c r="P49">
        <v>18</v>
      </c>
      <c r="Q49" s="3">
        <f t="shared" si="0"/>
        <v>12.857142857142858</v>
      </c>
    </row>
    <row r="50" spans="1:17" x14ac:dyDescent="0.2">
      <c r="A50">
        <v>46</v>
      </c>
      <c r="C50" t="s">
        <v>279</v>
      </c>
      <c r="E50" t="s">
        <v>318</v>
      </c>
      <c r="F50" t="s">
        <v>42</v>
      </c>
      <c r="G50" t="s">
        <v>43</v>
      </c>
      <c r="I50" t="s">
        <v>264</v>
      </c>
      <c r="J50">
        <v>0</v>
      </c>
      <c r="K50">
        <v>25</v>
      </c>
      <c r="L50">
        <v>3</v>
      </c>
      <c r="M50">
        <v>22</v>
      </c>
      <c r="N50">
        <v>207</v>
      </c>
      <c r="O50">
        <v>28</v>
      </c>
      <c r="P50">
        <v>28</v>
      </c>
      <c r="Q50" s="3">
        <f t="shared" si="0"/>
        <v>20</v>
      </c>
    </row>
    <row r="51" spans="1:17" x14ac:dyDescent="0.2">
      <c r="A51">
        <v>47</v>
      </c>
      <c r="C51" t="s">
        <v>279</v>
      </c>
      <c r="E51" t="s">
        <v>318</v>
      </c>
      <c r="F51" t="s">
        <v>42</v>
      </c>
      <c r="G51" t="s">
        <v>44</v>
      </c>
      <c r="I51" t="s">
        <v>264</v>
      </c>
      <c r="J51">
        <v>0</v>
      </c>
      <c r="K51">
        <v>10</v>
      </c>
      <c r="L51">
        <v>0</v>
      </c>
      <c r="M51">
        <v>8</v>
      </c>
      <c r="N51">
        <v>36</v>
      </c>
      <c r="O51">
        <v>10</v>
      </c>
      <c r="P51">
        <v>10</v>
      </c>
      <c r="Q51" s="3">
        <f t="shared" si="0"/>
        <v>7.1428571428571432</v>
      </c>
    </row>
    <row r="52" spans="1:17" x14ac:dyDescent="0.2">
      <c r="A52">
        <v>48</v>
      </c>
      <c r="C52" t="s">
        <v>279</v>
      </c>
      <c r="E52" t="s">
        <v>318</v>
      </c>
      <c r="F52" t="s">
        <v>42</v>
      </c>
      <c r="G52" t="s">
        <v>45</v>
      </c>
      <c r="I52" t="s">
        <v>286</v>
      </c>
      <c r="J52">
        <v>0</v>
      </c>
      <c r="K52">
        <v>34</v>
      </c>
      <c r="L52">
        <v>9</v>
      </c>
      <c r="M52">
        <v>45</v>
      </c>
      <c r="N52">
        <v>165</v>
      </c>
      <c r="O52">
        <v>43</v>
      </c>
      <c r="P52">
        <v>43</v>
      </c>
      <c r="Q52" s="3">
        <f t="shared" si="0"/>
        <v>30.714285714285715</v>
      </c>
    </row>
    <row r="53" spans="1:17" x14ac:dyDescent="0.2">
      <c r="A53">
        <v>49</v>
      </c>
      <c r="C53" t="s">
        <v>279</v>
      </c>
      <c r="E53" t="s">
        <v>318</v>
      </c>
      <c r="F53" t="s">
        <v>42</v>
      </c>
      <c r="G53" t="s">
        <v>46</v>
      </c>
      <c r="I53" t="s">
        <v>264</v>
      </c>
      <c r="J53">
        <v>0</v>
      </c>
      <c r="K53">
        <v>8</v>
      </c>
      <c r="L53">
        <v>1</v>
      </c>
      <c r="M53">
        <v>12</v>
      </c>
      <c r="N53">
        <v>49</v>
      </c>
      <c r="O53">
        <v>9</v>
      </c>
      <c r="P53">
        <v>9</v>
      </c>
      <c r="Q53" s="3">
        <f t="shared" si="0"/>
        <v>6.4285714285714288</v>
      </c>
    </row>
    <row r="54" spans="1:17" x14ac:dyDescent="0.2">
      <c r="A54">
        <v>50</v>
      </c>
      <c r="C54" t="s">
        <v>279</v>
      </c>
      <c r="E54" t="s">
        <v>318</v>
      </c>
      <c r="F54" t="s">
        <v>42</v>
      </c>
      <c r="G54" t="s">
        <v>47</v>
      </c>
      <c r="I54" t="s">
        <v>265</v>
      </c>
      <c r="J54">
        <v>3</v>
      </c>
      <c r="K54">
        <v>2</v>
      </c>
      <c r="L54">
        <v>6</v>
      </c>
      <c r="M54">
        <v>32</v>
      </c>
      <c r="N54">
        <v>35</v>
      </c>
      <c r="O54">
        <v>11</v>
      </c>
      <c r="P54">
        <v>11</v>
      </c>
      <c r="Q54" s="3">
        <f t="shared" si="0"/>
        <v>7.8571428571428577</v>
      </c>
    </row>
    <row r="55" spans="1:17" x14ac:dyDescent="0.2">
      <c r="A55">
        <v>51</v>
      </c>
      <c r="C55" t="s">
        <v>279</v>
      </c>
      <c r="E55" t="s">
        <v>318</v>
      </c>
      <c r="F55" t="s">
        <v>42</v>
      </c>
      <c r="G55" t="s">
        <v>42</v>
      </c>
      <c r="I55" t="s">
        <v>264</v>
      </c>
      <c r="J55">
        <v>0</v>
      </c>
      <c r="K55">
        <v>3</v>
      </c>
      <c r="L55">
        <v>0</v>
      </c>
      <c r="M55">
        <v>8</v>
      </c>
      <c r="N55">
        <v>15</v>
      </c>
      <c r="O55">
        <v>3</v>
      </c>
      <c r="P55">
        <v>3</v>
      </c>
      <c r="Q55" s="3">
        <f t="shared" si="0"/>
        <v>2.1428571428571428</v>
      </c>
    </row>
    <row r="56" spans="1:17" x14ac:dyDescent="0.2">
      <c r="A56">
        <v>52</v>
      </c>
      <c r="C56" t="s">
        <v>279</v>
      </c>
      <c r="E56" t="s">
        <v>318</v>
      </c>
      <c r="F56" t="s">
        <v>287</v>
      </c>
      <c r="G56" t="s">
        <v>48</v>
      </c>
      <c r="I56" t="s">
        <v>280</v>
      </c>
      <c r="J56">
        <v>0</v>
      </c>
      <c r="K56">
        <v>154</v>
      </c>
      <c r="L56">
        <v>41</v>
      </c>
      <c r="M56">
        <v>288</v>
      </c>
      <c r="N56">
        <v>1834</v>
      </c>
      <c r="O56">
        <v>195</v>
      </c>
      <c r="P56">
        <v>195</v>
      </c>
      <c r="Q56" s="3">
        <f t="shared" si="0"/>
        <v>139.28571428571431</v>
      </c>
    </row>
    <row r="57" spans="1:17" x14ac:dyDescent="0.2">
      <c r="A57">
        <v>53</v>
      </c>
      <c r="C57" t="s">
        <v>279</v>
      </c>
      <c r="E57" t="s">
        <v>318</v>
      </c>
      <c r="F57" t="s">
        <v>287</v>
      </c>
      <c r="G57" t="s">
        <v>48</v>
      </c>
      <c r="I57" t="s">
        <v>265</v>
      </c>
      <c r="J57">
        <v>0</v>
      </c>
      <c r="K57">
        <v>137</v>
      </c>
      <c r="L57">
        <v>39</v>
      </c>
      <c r="M57">
        <v>136</v>
      </c>
      <c r="N57">
        <v>240</v>
      </c>
      <c r="O57">
        <v>176</v>
      </c>
      <c r="P57">
        <v>176</v>
      </c>
      <c r="Q57" s="3">
        <f t="shared" si="0"/>
        <v>125.71428571428572</v>
      </c>
    </row>
    <row r="58" spans="1:17" x14ac:dyDescent="0.2">
      <c r="A58">
        <v>54</v>
      </c>
      <c r="C58" t="s">
        <v>279</v>
      </c>
      <c r="E58" t="s">
        <v>318</v>
      </c>
      <c r="F58" t="s">
        <v>287</v>
      </c>
      <c r="G58" t="s">
        <v>49</v>
      </c>
      <c r="I58" t="s">
        <v>265</v>
      </c>
      <c r="J58">
        <v>0</v>
      </c>
      <c r="K58">
        <v>0</v>
      </c>
      <c r="L58">
        <v>1</v>
      </c>
      <c r="M58">
        <v>12</v>
      </c>
      <c r="N58">
        <v>1</v>
      </c>
      <c r="O58">
        <v>1</v>
      </c>
      <c r="P58">
        <v>1</v>
      </c>
      <c r="Q58" s="3">
        <f t="shared" si="0"/>
        <v>0.7142857142857143</v>
      </c>
    </row>
    <row r="59" spans="1:17" x14ac:dyDescent="0.2">
      <c r="A59">
        <v>55</v>
      </c>
      <c r="C59" t="s">
        <v>279</v>
      </c>
      <c r="E59" t="s">
        <v>318</v>
      </c>
      <c r="F59" t="s">
        <v>287</v>
      </c>
      <c r="G59" t="s">
        <v>50</v>
      </c>
      <c r="I59" t="s">
        <v>265</v>
      </c>
      <c r="J59">
        <v>1</v>
      </c>
      <c r="K59">
        <v>0</v>
      </c>
      <c r="L59">
        <v>0</v>
      </c>
      <c r="M59">
        <v>3</v>
      </c>
      <c r="N59">
        <v>1</v>
      </c>
      <c r="O59">
        <v>1</v>
      </c>
      <c r="P59">
        <v>1</v>
      </c>
      <c r="Q59" s="3">
        <f t="shared" si="0"/>
        <v>0.7142857142857143</v>
      </c>
    </row>
    <row r="60" spans="1:17" x14ac:dyDescent="0.2">
      <c r="A60">
        <v>56</v>
      </c>
      <c r="C60" t="s">
        <v>281</v>
      </c>
      <c r="E60" t="s">
        <v>318</v>
      </c>
      <c r="F60" t="s">
        <v>287</v>
      </c>
      <c r="G60" t="s">
        <v>50</v>
      </c>
      <c r="I60" t="s">
        <v>264</v>
      </c>
      <c r="J60">
        <v>0</v>
      </c>
      <c r="K60">
        <v>17</v>
      </c>
      <c r="L60">
        <v>3</v>
      </c>
      <c r="M60">
        <v>14</v>
      </c>
      <c r="N60">
        <v>20</v>
      </c>
      <c r="O60">
        <v>10</v>
      </c>
      <c r="P60">
        <v>10</v>
      </c>
      <c r="Q60" s="3">
        <f t="shared" si="0"/>
        <v>7.1428571428571432</v>
      </c>
    </row>
    <row r="61" spans="1:17" x14ac:dyDescent="0.2">
      <c r="A61">
        <v>57</v>
      </c>
      <c r="C61" t="s">
        <v>281</v>
      </c>
      <c r="E61" t="s">
        <v>318</v>
      </c>
      <c r="F61" t="s">
        <v>287</v>
      </c>
      <c r="G61" t="s">
        <v>51</v>
      </c>
      <c r="I61" t="s">
        <v>265</v>
      </c>
      <c r="J61">
        <v>0</v>
      </c>
      <c r="K61">
        <v>2</v>
      </c>
      <c r="L61">
        <v>2</v>
      </c>
      <c r="M61">
        <v>6</v>
      </c>
      <c r="N61">
        <v>4</v>
      </c>
      <c r="O61">
        <v>2</v>
      </c>
      <c r="P61">
        <v>2</v>
      </c>
      <c r="Q61" s="3">
        <f t="shared" si="0"/>
        <v>1.4285714285714286</v>
      </c>
    </row>
    <row r="62" spans="1:17" x14ac:dyDescent="0.2">
      <c r="A62">
        <v>58</v>
      </c>
      <c r="C62" t="s">
        <v>279</v>
      </c>
      <c r="E62" t="s">
        <v>318</v>
      </c>
      <c r="F62" t="s">
        <v>287</v>
      </c>
      <c r="G62" t="s">
        <v>52</v>
      </c>
      <c r="I62" t="s">
        <v>286</v>
      </c>
      <c r="J62">
        <v>0</v>
      </c>
      <c r="K62">
        <v>2</v>
      </c>
      <c r="L62">
        <v>0</v>
      </c>
      <c r="M62">
        <v>10</v>
      </c>
      <c r="N62">
        <v>2</v>
      </c>
      <c r="O62">
        <v>2</v>
      </c>
      <c r="P62">
        <v>2</v>
      </c>
      <c r="Q62" s="3">
        <f t="shared" si="0"/>
        <v>1.4285714285714286</v>
      </c>
    </row>
    <row r="63" spans="1:17" x14ac:dyDescent="0.2">
      <c r="A63">
        <v>59</v>
      </c>
      <c r="C63" t="s">
        <v>279</v>
      </c>
      <c r="E63" t="s">
        <v>318</v>
      </c>
      <c r="F63" t="s">
        <v>287</v>
      </c>
      <c r="G63" t="s">
        <v>53</v>
      </c>
      <c r="I63" t="s">
        <v>272</v>
      </c>
      <c r="J63">
        <v>0</v>
      </c>
      <c r="K63">
        <v>0</v>
      </c>
      <c r="L63">
        <v>0</v>
      </c>
      <c r="M63">
        <v>4</v>
      </c>
      <c r="N63">
        <v>0</v>
      </c>
      <c r="O63">
        <v>0</v>
      </c>
      <c r="P63">
        <v>0</v>
      </c>
      <c r="Q63" s="3">
        <f t="shared" si="0"/>
        <v>0</v>
      </c>
    </row>
    <row r="64" spans="1:17" x14ac:dyDescent="0.2">
      <c r="A64">
        <v>60</v>
      </c>
      <c r="C64" t="s">
        <v>279</v>
      </c>
      <c r="E64" t="s">
        <v>318</v>
      </c>
      <c r="F64" t="s">
        <v>287</v>
      </c>
      <c r="G64" t="s">
        <v>54</v>
      </c>
      <c r="I64" t="s">
        <v>265</v>
      </c>
      <c r="J64">
        <v>0</v>
      </c>
      <c r="K64">
        <v>4</v>
      </c>
      <c r="L64">
        <v>0</v>
      </c>
      <c r="M64">
        <v>4</v>
      </c>
      <c r="N64">
        <v>5</v>
      </c>
      <c r="O64">
        <v>4</v>
      </c>
      <c r="P64">
        <v>4</v>
      </c>
      <c r="Q64" s="3">
        <f t="shared" si="0"/>
        <v>2.8571428571428572</v>
      </c>
    </row>
    <row r="65" spans="1:17" x14ac:dyDescent="0.2">
      <c r="A65">
        <v>61</v>
      </c>
      <c r="C65" t="s">
        <v>279</v>
      </c>
      <c r="E65" t="s">
        <v>318</v>
      </c>
      <c r="F65" t="s">
        <v>287</v>
      </c>
      <c r="G65" t="s">
        <v>54</v>
      </c>
      <c r="I65" t="s">
        <v>264</v>
      </c>
      <c r="J65">
        <v>0</v>
      </c>
      <c r="K65">
        <v>3</v>
      </c>
      <c r="L65">
        <v>0</v>
      </c>
      <c r="M65">
        <v>3</v>
      </c>
      <c r="N65">
        <v>10</v>
      </c>
      <c r="O65">
        <v>3</v>
      </c>
      <c r="P65">
        <v>3</v>
      </c>
      <c r="Q65" s="3">
        <f t="shared" si="0"/>
        <v>2.1428571428571428</v>
      </c>
    </row>
    <row r="66" spans="1:17" x14ac:dyDescent="0.2">
      <c r="A66">
        <v>62</v>
      </c>
      <c r="C66" t="s">
        <v>281</v>
      </c>
      <c r="D66" t="s">
        <v>288</v>
      </c>
      <c r="E66" t="s">
        <v>318</v>
      </c>
      <c r="F66" t="s">
        <v>287</v>
      </c>
      <c r="G66" t="s">
        <v>55</v>
      </c>
      <c r="I66" t="s">
        <v>264</v>
      </c>
      <c r="J66">
        <v>0</v>
      </c>
      <c r="K66">
        <v>4</v>
      </c>
      <c r="L66">
        <v>0</v>
      </c>
      <c r="M66">
        <v>2</v>
      </c>
      <c r="N66">
        <v>10</v>
      </c>
      <c r="O66">
        <v>3</v>
      </c>
      <c r="P66">
        <v>3</v>
      </c>
      <c r="Q66" s="3">
        <f t="shared" si="0"/>
        <v>2.1428571428571428</v>
      </c>
    </row>
    <row r="67" spans="1:17" x14ac:dyDescent="0.2">
      <c r="A67">
        <v>63</v>
      </c>
      <c r="C67" t="s">
        <v>279</v>
      </c>
      <c r="E67" t="s">
        <v>318</v>
      </c>
      <c r="F67" t="s">
        <v>287</v>
      </c>
      <c r="G67" t="s">
        <v>48</v>
      </c>
      <c r="I67" t="s">
        <v>265</v>
      </c>
      <c r="J67">
        <v>0</v>
      </c>
      <c r="K67">
        <v>0</v>
      </c>
      <c r="L67">
        <v>0</v>
      </c>
      <c r="N67">
        <v>0</v>
      </c>
      <c r="O67">
        <v>0</v>
      </c>
      <c r="P67">
        <v>0</v>
      </c>
      <c r="Q67" s="3">
        <f t="shared" si="0"/>
        <v>0</v>
      </c>
    </row>
    <row r="68" spans="1:17" x14ac:dyDescent="0.2">
      <c r="A68">
        <v>64</v>
      </c>
      <c r="C68" t="s">
        <v>279</v>
      </c>
      <c r="E68" t="s">
        <v>318</v>
      </c>
      <c r="F68" t="s">
        <v>287</v>
      </c>
      <c r="G68" t="s">
        <v>48</v>
      </c>
      <c r="I68" t="s">
        <v>265</v>
      </c>
      <c r="J68">
        <v>3</v>
      </c>
      <c r="K68">
        <v>11</v>
      </c>
      <c r="L68">
        <v>7</v>
      </c>
      <c r="M68">
        <v>41</v>
      </c>
      <c r="N68">
        <v>39</v>
      </c>
      <c r="O68">
        <v>21</v>
      </c>
      <c r="P68">
        <v>21</v>
      </c>
      <c r="Q68" s="3">
        <f t="shared" si="0"/>
        <v>15.000000000000002</v>
      </c>
    </row>
    <row r="69" spans="1:17" x14ac:dyDescent="0.2">
      <c r="A69">
        <v>65</v>
      </c>
      <c r="C69" t="s">
        <v>279</v>
      </c>
      <c r="E69" t="s">
        <v>318</v>
      </c>
      <c r="F69" t="s">
        <v>287</v>
      </c>
      <c r="G69" t="s">
        <v>48</v>
      </c>
      <c r="I69" t="s">
        <v>264</v>
      </c>
      <c r="M69">
        <v>42</v>
      </c>
      <c r="N69">
        <v>97</v>
      </c>
      <c r="O69">
        <v>19</v>
      </c>
      <c r="P69">
        <v>19</v>
      </c>
      <c r="Q69" s="3">
        <f t="shared" si="0"/>
        <v>13.571428571428573</v>
      </c>
    </row>
    <row r="70" spans="1:17" x14ac:dyDescent="0.2">
      <c r="A70">
        <v>66</v>
      </c>
      <c r="C70" t="s">
        <v>279</v>
      </c>
      <c r="E70" t="s">
        <v>318</v>
      </c>
      <c r="F70" t="s">
        <v>289</v>
      </c>
      <c r="G70" t="s">
        <v>56</v>
      </c>
      <c r="I70" t="s">
        <v>290</v>
      </c>
      <c r="J70">
        <v>39</v>
      </c>
      <c r="K70">
        <v>78</v>
      </c>
      <c r="L70">
        <v>25</v>
      </c>
      <c r="M70">
        <v>88</v>
      </c>
      <c r="N70">
        <v>426</v>
      </c>
      <c r="O70">
        <v>142</v>
      </c>
      <c r="P70">
        <v>142</v>
      </c>
      <c r="Q70" s="3">
        <f t="shared" ref="Q70:Q133" si="1">P70/$T$23</f>
        <v>101.42857142857143</v>
      </c>
    </row>
    <row r="71" spans="1:17" x14ac:dyDescent="0.2">
      <c r="A71">
        <v>67</v>
      </c>
      <c r="C71" t="s">
        <v>281</v>
      </c>
      <c r="E71" t="s">
        <v>318</v>
      </c>
      <c r="F71" t="s">
        <v>289</v>
      </c>
      <c r="G71" t="s">
        <v>57</v>
      </c>
      <c r="I71" t="s">
        <v>265</v>
      </c>
      <c r="J71">
        <v>0</v>
      </c>
      <c r="K71">
        <v>7</v>
      </c>
      <c r="L71">
        <v>3</v>
      </c>
      <c r="M71">
        <v>6</v>
      </c>
      <c r="N71">
        <v>10</v>
      </c>
      <c r="O71">
        <v>1</v>
      </c>
      <c r="P71">
        <v>1</v>
      </c>
      <c r="Q71" s="3">
        <f t="shared" si="1"/>
        <v>0.7142857142857143</v>
      </c>
    </row>
    <row r="72" spans="1:17" x14ac:dyDescent="0.2">
      <c r="A72">
        <v>68</v>
      </c>
      <c r="C72" t="s">
        <v>279</v>
      </c>
      <c r="E72" t="s">
        <v>318</v>
      </c>
      <c r="F72" t="s">
        <v>289</v>
      </c>
      <c r="G72" t="s">
        <v>58</v>
      </c>
      <c r="I72" t="s">
        <v>272</v>
      </c>
      <c r="M72">
        <v>16</v>
      </c>
      <c r="N72">
        <v>16</v>
      </c>
      <c r="O72">
        <v>7</v>
      </c>
      <c r="P72">
        <v>7</v>
      </c>
      <c r="Q72" s="3">
        <f t="shared" si="1"/>
        <v>5</v>
      </c>
    </row>
    <row r="73" spans="1:17" x14ac:dyDescent="0.2">
      <c r="A73">
        <v>69</v>
      </c>
      <c r="C73" t="s">
        <v>279</v>
      </c>
      <c r="E73" t="s">
        <v>318</v>
      </c>
      <c r="F73" t="s">
        <v>289</v>
      </c>
      <c r="G73" t="s">
        <v>59</v>
      </c>
      <c r="I73" t="s">
        <v>274</v>
      </c>
      <c r="J73">
        <v>0</v>
      </c>
      <c r="K73">
        <v>0</v>
      </c>
      <c r="L73">
        <v>0</v>
      </c>
      <c r="N73">
        <v>0</v>
      </c>
      <c r="O73">
        <v>0</v>
      </c>
      <c r="P73">
        <v>0</v>
      </c>
      <c r="Q73" s="3">
        <f t="shared" si="1"/>
        <v>0</v>
      </c>
    </row>
    <row r="74" spans="1:17" x14ac:dyDescent="0.2">
      <c r="A74">
        <v>70</v>
      </c>
      <c r="C74" t="s">
        <v>279</v>
      </c>
      <c r="D74" t="s">
        <v>391</v>
      </c>
      <c r="E74" t="s">
        <v>318</v>
      </c>
      <c r="F74" t="s">
        <v>60</v>
      </c>
      <c r="G74" t="s">
        <v>60</v>
      </c>
      <c r="I74" t="s">
        <v>392</v>
      </c>
      <c r="J74">
        <v>25</v>
      </c>
      <c r="K74">
        <v>86</v>
      </c>
      <c r="L74">
        <v>17</v>
      </c>
      <c r="M74">
        <v>150</v>
      </c>
      <c r="N74">
        <v>703</v>
      </c>
      <c r="O74">
        <v>148</v>
      </c>
      <c r="P74">
        <v>148</v>
      </c>
      <c r="Q74" s="3">
        <f>SUM(J74:L74)</f>
        <v>128</v>
      </c>
    </row>
    <row r="75" spans="1:17" x14ac:dyDescent="0.2">
      <c r="A75">
        <v>71</v>
      </c>
      <c r="C75" t="s">
        <v>279</v>
      </c>
      <c r="E75" t="s">
        <v>318</v>
      </c>
      <c r="F75" t="s">
        <v>61</v>
      </c>
      <c r="G75" t="s">
        <v>61</v>
      </c>
      <c r="I75" t="s">
        <v>265</v>
      </c>
      <c r="J75">
        <v>52</v>
      </c>
      <c r="K75">
        <v>127</v>
      </c>
      <c r="L75">
        <v>13</v>
      </c>
      <c r="M75">
        <v>180</v>
      </c>
      <c r="N75">
        <v>323</v>
      </c>
      <c r="O75">
        <v>192</v>
      </c>
      <c r="P75">
        <v>192</v>
      </c>
      <c r="Q75" s="3">
        <f t="shared" si="1"/>
        <v>137.14285714285714</v>
      </c>
    </row>
    <row r="76" spans="1:17" x14ac:dyDescent="0.2">
      <c r="A76">
        <v>72</v>
      </c>
      <c r="C76" t="s">
        <v>279</v>
      </c>
      <c r="E76" t="s">
        <v>318</v>
      </c>
      <c r="F76" t="s">
        <v>61</v>
      </c>
      <c r="G76" t="s">
        <v>62</v>
      </c>
      <c r="I76" t="s">
        <v>264</v>
      </c>
      <c r="J76">
        <v>28</v>
      </c>
      <c r="K76">
        <v>72</v>
      </c>
      <c r="L76">
        <v>20</v>
      </c>
      <c r="M76">
        <v>150</v>
      </c>
      <c r="N76">
        <v>659</v>
      </c>
      <c r="O76">
        <v>120</v>
      </c>
      <c r="P76">
        <v>120</v>
      </c>
      <c r="Q76" s="3">
        <f t="shared" si="1"/>
        <v>85.714285714285722</v>
      </c>
    </row>
    <row r="77" spans="1:17" x14ac:dyDescent="0.2">
      <c r="A77">
        <v>73</v>
      </c>
      <c r="C77" t="s">
        <v>279</v>
      </c>
      <c r="E77" t="s">
        <v>318</v>
      </c>
      <c r="F77" t="s">
        <v>61</v>
      </c>
      <c r="G77" t="s">
        <v>63</v>
      </c>
      <c r="I77" t="s">
        <v>264</v>
      </c>
      <c r="J77">
        <v>0</v>
      </c>
      <c r="K77">
        <v>27</v>
      </c>
      <c r="L77">
        <v>7</v>
      </c>
      <c r="M77">
        <v>50</v>
      </c>
      <c r="N77">
        <v>201</v>
      </c>
      <c r="O77">
        <v>34</v>
      </c>
      <c r="P77">
        <v>34</v>
      </c>
      <c r="Q77" s="3">
        <f t="shared" si="1"/>
        <v>24.285714285714288</v>
      </c>
    </row>
    <row r="78" spans="1:17" x14ac:dyDescent="0.2">
      <c r="A78">
        <v>74</v>
      </c>
      <c r="C78" t="s">
        <v>279</v>
      </c>
      <c r="E78" t="s">
        <v>318</v>
      </c>
      <c r="F78" t="s">
        <v>61</v>
      </c>
      <c r="G78" t="s">
        <v>64</v>
      </c>
      <c r="I78" t="s">
        <v>264</v>
      </c>
      <c r="J78">
        <v>0</v>
      </c>
      <c r="K78">
        <v>27</v>
      </c>
      <c r="L78">
        <v>7</v>
      </c>
      <c r="M78">
        <v>40</v>
      </c>
      <c r="N78">
        <v>134</v>
      </c>
      <c r="O78">
        <v>34</v>
      </c>
      <c r="P78">
        <v>34</v>
      </c>
      <c r="Q78" s="3">
        <f t="shared" si="1"/>
        <v>24.285714285714288</v>
      </c>
    </row>
    <row r="79" spans="1:17" x14ac:dyDescent="0.2">
      <c r="A79">
        <v>75</v>
      </c>
      <c r="C79" t="s">
        <v>279</v>
      </c>
      <c r="E79" t="s">
        <v>318</v>
      </c>
      <c r="F79" t="s">
        <v>61</v>
      </c>
      <c r="G79" t="s">
        <v>65</v>
      </c>
      <c r="I79" t="s">
        <v>264</v>
      </c>
      <c r="J79">
        <v>0</v>
      </c>
      <c r="K79">
        <v>17</v>
      </c>
      <c r="L79">
        <v>8</v>
      </c>
      <c r="M79">
        <v>28</v>
      </c>
      <c r="N79">
        <v>106</v>
      </c>
      <c r="O79">
        <v>25</v>
      </c>
      <c r="P79">
        <v>25</v>
      </c>
      <c r="Q79" s="3">
        <f t="shared" si="1"/>
        <v>17.857142857142858</v>
      </c>
    </row>
    <row r="80" spans="1:17" x14ac:dyDescent="0.2">
      <c r="A80">
        <v>76</v>
      </c>
      <c r="C80" t="s">
        <v>279</v>
      </c>
      <c r="E80" t="s">
        <v>318</v>
      </c>
      <c r="F80" t="s">
        <v>61</v>
      </c>
      <c r="G80" t="s">
        <v>66</v>
      </c>
      <c r="I80" t="s">
        <v>264</v>
      </c>
      <c r="J80">
        <v>2</v>
      </c>
      <c r="K80">
        <v>32</v>
      </c>
      <c r="L80">
        <v>5</v>
      </c>
      <c r="M80">
        <v>32</v>
      </c>
      <c r="N80">
        <v>251</v>
      </c>
      <c r="O80">
        <v>39</v>
      </c>
      <c r="P80">
        <v>39</v>
      </c>
      <c r="Q80" s="3">
        <f t="shared" si="1"/>
        <v>27.857142857142858</v>
      </c>
    </row>
    <row r="81" spans="1:17" x14ac:dyDescent="0.2">
      <c r="A81">
        <v>77</v>
      </c>
      <c r="C81" t="s">
        <v>281</v>
      </c>
      <c r="E81" t="s">
        <v>318</v>
      </c>
      <c r="F81" t="s">
        <v>61</v>
      </c>
      <c r="G81" t="s">
        <v>67</v>
      </c>
      <c r="I81" t="s">
        <v>265</v>
      </c>
      <c r="J81">
        <v>0</v>
      </c>
      <c r="K81">
        <v>18</v>
      </c>
      <c r="L81">
        <v>1</v>
      </c>
      <c r="M81">
        <v>8</v>
      </c>
      <c r="N81">
        <v>19</v>
      </c>
      <c r="O81">
        <v>2</v>
      </c>
      <c r="P81">
        <v>2</v>
      </c>
      <c r="Q81" s="3">
        <f t="shared" si="1"/>
        <v>1.4285714285714286</v>
      </c>
    </row>
    <row r="82" spans="1:17" x14ac:dyDescent="0.2">
      <c r="A82">
        <v>78</v>
      </c>
      <c r="C82" t="s">
        <v>279</v>
      </c>
      <c r="E82" t="s">
        <v>318</v>
      </c>
      <c r="F82" t="s">
        <v>61</v>
      </c>
      <c r="G82" t="s">
        <v>68</v>
      </c>
      <c r="I82" t="s">
        <v>265</v>
      </c>
      <c r="J82">
        <v>0</v>
      </c>
      <c r="K82">
        <v>2</v>
      </c>
      <c r="L82">
        <v>1</v>
      </c>
      <c r="M82">
        <v>4</v>
      </c>
      <c r="N82">
        <v>3</v>
      </c>
      <c r="O82">
        <v>3</v>
      </c>
      <c r="P82">
        <v>3</v>
      </c>
      <c r="Q82" s="3">
        <f t="shared" si="1"/>
        <v>2.1428571428571428</v>
      </c>
    </row>
    <row r="83" spans="1:17" x14ac:dyDescent="0.2">
      <c r="A83">
        <v>79</v>
      </c>
      <c r="C83" t="s">
        <v>281</v>
      </c>
      <c r="E83" t="s">
        <v>318</v>
      </c>
      <c r="F83" t="s">
        <v>61</v>
      </c>
      <c r="G83" t="s">
        <v>68</v>
      </c>
      <c r="I83" t="s">
        <v>264</v>
      </c>
      <c r="J83">
        <v>0</v>
      </c>
      <c r="K83">
        <v>6</v>
      </c>
      <c r="L83">
        <v>0</v>
      </c>
      <c r="M83">
        <v>4</v>
      </c>
      <c r="N83">
        <v>6</v>
      </c>
      <c r="O83">
        <v>4</v>
      </c>
      <c r="P83">
        <v>4</v>
      </c>
      <c r="Q83" s="3">
        <f t="shared" si="1"/>
        <v>2.8571428571428572</v>
      </c>
    </row>
    <row r="84" spans="1:17" x14ac:dyDescent="0.2">
      <c r="A84">
        <v>80</v>
      </c>
      <c r="C84" t="s">
        <v>281</v>
      </c>
      <c r="E84" t="s">
        <v>318</v>
      </c>
      <c r="F84" t="s">
        <v>61</v>
      </c>
      <c r="G84" t="s">
        <v>65</v>
      </c>
      <c r="I84" t="s">
        <v>272</v>
      </c>
      <c r="J84">
        <v>0</v>
      </c>
      <c r="K84">
        <v>80</v>
      </c>
      <c r="L84">
        <v>7</v>
      </c>
      <c r="M84">
        <v>12</v>
      </c>
      <c r="N84">
        <v>87</v>
      </c>
      <c r="O84">
        <v>12</v>
      </c>
      <c r="P84">
        <v>12</v>
      </c>
      <c r="Q84" s="3">
        <f t="shared" si="1"/>
        <v>8.5714285714285712</v>
      </c>
    </row>
    <row r="85" spans="1:17" x14ac:dyDescent="0.2">
      <c r="A85">
        <v>81</v>
      </c>
      <c r="C85" t="s">
        <v>279</v>
      </c>
      <c r="E85" t="s">
        <v>318</v>
      </c>
      <c r="F85" t="s">
        <v>61</v>
      </c>
      <c r="G85" t="s">
        <v>65</v>
      </c>
      <c r="I85" t="s">
        <v>238</v>
      </c>
      <c r="J85">
        <v>0</v>
      </c>
      <c r="K85">
        <v>0</v>
      </c>
      <c r="L85">
        <v>0</v>
      </c>
      <c r="M85">
        <v>6</v>
      </c>
      <c r="N85">
        <v>0</v>
      </c>
      <c r="O85">
        <v>0</v>
      </c>
      <c r="P85">
        <v>0</v>
      </c>
      <c r="Q85" s="3">
        <f t="shared" si="1"/>
        <v>0</v>
      </c>
    </row>
    <row r="86" spans="1:17" x14ac:dyDescent="0.2">
      <c r="A86">
        <v>82</v>
      </c>
      <c r="C86" t="s">
        <v>279</v>
      </c>
      <c r="E86" t="s">
        <v>318</v>
      </c>
      <c r="F86" t="s">
        <v>61</v>
      </c>
      <c r="G86" t="s">
        <v>69</v>
      </c>
      <c r="I86" t="s">
        <v>265</v>
      </c>
      <c r="J86">
        <v>0</v>
      </c>
      <c r="K86">
        <v>0</v>
      </c>
      <c r="L86">
        <v>0</v>
      </c>
      <c r="M86">
        <v>50</v>
      </c>
      <c r="N86">
        <v>0</v>
      </c>
      <c r="O86">
        <v>0</v>
      </c>
      <c r="P86">
        <v>0</v>
      </c>
      <c r="Q86" s="3">
        <f t="shared" si="1"/>
        <v>0</v>
      </c>
    </row>
    <row r="87" spans="1:17" x14ac:dyDescent="0.2">
      <c r="A87">
        <v>83</v>
      </c>
      <c r="C87" t="s">
        <v>279</v>
      </c>
      <c r="E87" t="s">
        <v>318</v>
      </c>
      <c r="F87" t="s">
        <v>291</v>
      </c>
      <c r="G87" t="s">
        <v>70</v>
      </c>
      <c r="I87" t="s">
        <v>265</v>
      </c>
      <c r="J87">
        <v>29</v>
      </c>
      <c r="K87">
        <v>163</v>
      </c>
      <c r="L87">
        <v>23</v>
      </c>
      <c r="M87">
        <v>137</v>
      </c>
      <c r="N87">
        <v>542</v>
      </c>
      <c r="O87">
        <v>215</v>
      </c>
      <c r="P87">
        <v>215</v>
      </c>
      <c r="Q87" s="3">
        <f t="shared" si="1"/>
        <v>153.57142857142858</v>
      </c>
    </row>
    <row r="88" spans="1:17" x14ac:dyDescent="0.2">
      <c r="A88">
        <v>84</v>
      </c>
      <c r="C88" t="s">
        <v>279</v>
      </c>
      <c r="E88" t="s">
        <v>318</v>
      </c>
      <c r="F88" t="s">
        <v>291</v>
      </c>
      <c r="G88" t="s">
        <v>70</v>
      </c>
      <c r="I88" t="s">
        <v>292</v>
      </c>
      <c r="J88">
        <v>0</v>
      </c>
      <c r="K88">
        <v>123</v>
      </c>
      <c r="L88">
        <v>14</v>
      </c>
      <c r="M88">
        <v>66</v>
      </c>
      <c r="N88">
        <v>191</v>
      </c>
      <c r="O88">
        <v>137</v>
      </c>
      <c r="P88">
        <v>137</v>
      </c>
      <c r="Q88" s="3">
        <f t="shared" si="1"/>
        <v>97.857142857142861</v>
      </c>
    </row>
    <row r="89" spans="1:17" x14ac:dyDescent="0.2">
      <c r="A89">
        <v>85</v>
      </c>
      <c r="C89" t="s">
        <v>279</v>
      </c>
      <c r="E89" t="s">
        <v>318</v>
      </c>
      <c r="F89" t="s">
        <v>291</v>
      </c>
      <c r="G89" t="s">
        <v>70</v>
      </c>
      <c r="I89" t="s">
        <v>290</v>
      </c>
      <c r="J89">
        <v>7</v>
      </c>
      <c r="K89">
        <v>11</v>
      </c>
      <c r="L89">
        <v>8</v>
      </c>
      <c r="M89">
        <v>26</v>
      </c>
      <c r="N89">
        <v>51</v>
      </c>
      <c r="O89">
        <v>26</v>
      </c>
      <c r="P89">
        <v>26</v>
      </c>
      <c r="Q89" s="3">
        <f t="shared" si="1"/>
        <v>18.571428571428573</v>
      </c>
    </row>
    <row r="90" spans="1:17" x14ac:dyDescent="0.2">
      <c r="A90">
        <v>86</v>
      </c>
      <c r="C90" t="s">
        <v>279</v>
      </c>
      <c r="E90" t="s">
        <v>318</v>
      </c>
      <c r="F90" t="s">
        <v>291</v>
      </c>
      <c r="G90" t="s">
        <v>71</v>
      </c>
      <c r="I90" t="s">
        <v>264</v>
      </c>
      <c r="J90">
        <v>0</v>
      </c>
      <c r="K90">
        <v>25</v>
      </c>
      <c r="L90">
        <v>3</v>
      </c>
      <c r="M90">
        <v>24</v>
      </c>
      <c r="N90">
        <v>109</v>
      </c>
      <c r="O90">
        <v>28</v>
      </c>
      <c r="P90">
        <v>28</v>
      </c>
      <c r="Q90" s="3">
        <f t="shared" si="1"/>
        <v>20</v>
      </c>
    </row>
    <row r="91" spans="1:17" x14ac:dyDescent="0.2">
      <c r="A91">
        <v>87</v>
      </c>
      <c r="C91" t="s">
        <v>279</v>
      </c>
      <c r="E91" t="s">
        <v>318</v>
      </c>
      <c r="F91" t="s">
        <v>291</v>
      </c>
      <c r="G91" t="s">
        <v>72</v>
      </c>
      <c r="I91" t="s">
        <v>264</v>
      </c>
      <c r="J91">
        <v>1</v>
      </c>
      <c r="K91">
        <v>25</v>
      </c>
      <c r="L91">
        <v>19</v>
      </c>
      <c r="M91">
        <v>37</v>
      </c>
      <c r="N91">
        <v>281</v>
      </c>
      <c r="O91">
        <v>45</v>
      </c>
      <c r="P91">
        <v>45</v>
      </c>
      <c r="Q91" s="3">
        <f t="shared" si="1"/>
        <v>32.142857142857146</v>
      </c>
    </row>
    <row r="92" spans="1:17" x14ac:dyDescent="0.2">
      <c r="A92">
        <v>88</v>
      </c>
      <c r="C92" t="s">
        <v>279</v>
      </c>
      <c r="E92" t="s">
        <v>318</v>
      </c>
      <c r="F92" t="s">
        <v>291</v>
      </c>
      <c r="G92" t="s">
        <v>73</v>
      </c>
      <c r="I92" t="s">
        <v>264</v>
      </c>
      <c r="J92">
        <v>0</v>
      </c>
      <c r="K92">
        <v>33</v>
      </c>
      <c r="L92">
        <v>4</v>
      </c>
      <c r="M92">
        <v>43</v>
      </c>
      <c r="N92">
        <v>289</v>
      </c>
      <c r="O92">
        <v>37</v>
      </c>
      <c r="P92">
        <v>37</v>
      </c>
      <c r="Q92" s="3">
        <f t="shared" si="1"/>
        <v>26.428571428571431</v>
      </c>
    </row>
    <row r="93" spans="1:17" x14ac:dyDescent="0.2">
      <c r="A93">
        <v>89</v>
      </c>
      <c r="C93" t="s">
        <v>279</v>
      </c>
      <c r="E93" t="s">
        <v>318</v>
      </c>
      <c r="F93" t="s">
        <v>291</v>
      </c>
      <c r="G93" t="s">
        <v>74</v>
      </c>
      <c r="I93" t="s">
        <v>264</v>
      </c>
      <c r="J93">
        <v>4</v>
      </c>
      <c r="K93">
        <v>33</v>
      </c>
      <c r="L93">
        <v>12</v>
      </c>
      <c r="M93">
        <v>40</v>
      </c>
      <c r="N93">
        <v>304</v>
      </c>
      <c r="O93">
        <v>49</v>
      </c>
      <c r="P93">
        <v>49</v>
      </c>
      <c r="Q93" s="3">
        <f t="shared" si="1"/>
        <v>35</v>
      </c>
    </row>
    <row r="94" spans="1:17" x14ac:dyDescent="0.2">
      <c r="A94">
        <v>90</v>
      </c>
      <c r="C94" t="s">
        <v>279</v>
      </c>
      <c r="E94" t="s">
        <v>318</v>
      </c>
      <c r="F94" t="s">
        <v>293</v>
      </c>
      <c r="G94" t="s">
        <v>75</v>
      </c>
      <c r="I94" t="s">
        <v>265</v>
      </c>
      <c r="J94">
        <v>2</v>
      </c>
      <c r="K94">
        <v>55</v>
      </c>
      <c r="L94">
        <v>8</v>
      </c>
      <c r="M94">
        <v>80</v>
      </c>
      <c r="N94">
        <v>436</v>
      </c>
      <c r="O94">
        <v>65</v>
      </c>
      <c r="P94">
        <v>65</v>
      </c>
      <c r="Q94" s="3">
        <f t="shared" si="1"/>
        <v>46.428571428571431</v>
      </c>
    </row>
    <row r="95" spans="1:17" x14ac:dyDescent="0.2">
      <c r="A95">
        <v>91</v>
      </c>
      <c r="C95" t="s">
        <v>279</v>
      </c>
      <c r="E95" t="s">
        <v>318</v>
      </c>
      <c r="F95" t="s">
        <v>293</v>
      </c>
      <c r="G95" t="s">
        <v>76</v>
      </c>
      <c r="I95" t="s">
        <v>266</v>
      </c>
      <c r="J95">
        <v>0</v>
      </c>
      <c r="K95">
        <v>138</v>
      </c>
      <c r="L95">
        <v>14</v>
      </c>
      <c r="M95">
        <v>200</v>
      </c>
      <c r="N95">
        <v>544</v>
      </c>
      <c r="O95">
        <v>152</v>
      </c>
      <c r="P95">
        <v>152</v>
      </c>
      <c r="Q95" s="3">
        <f t="shared" si="1"/>
        <v>108.57142857142858</v>
      </c>
    </row>
    <row r="96" spans="1:17" x14ac:dyDescent="0.2">
      <c r="A96">
        <v>92</v>
      </c>
      <c r="C96" t="s">
        <v>279</v>
      </c>
      <c r="E96" t="s">
        <v>318</v>
      </c>
      <c r="F96" t="s">
        <v>293</v>
      </c>
      <c r="G96" t="s">
        <v>64</v>
      </c>
      <c r="I96" t="s">
        <v>264</v>
      </c>
      <c r="J96">
        <v>0</v>
      </c>
      <c r="K96">
        <v>7</v>
      </c>
      <c r="L96">
        <v>0</v>
      </c>
      <c r="M96">
        <v>30</v>
      </c>
      <c r="N96">
        <v>189</v>
      </c>
      <c r="O96">
        <v>7</v>
      </c>
      <c r="P96">
        <v>7</v>
      </c>
      <c r="Q96" s="3">
        <f t="shared" si="1"/>
        <v>5</v>
      </c>
    </row>
    <row r="97" spans="1:17" x14ac:dyDescent="0.2">
      <c r="A97">
        <v>93</v>
      </c>
      <c r="C97" t="s">
        <v>279</v>
      </c>
      <c r="E97" t="s">
        <v>318</v>
      </c>
      <c r="F97" t="s">
        <v>293</v>
      </c>
      <c r="G97" t="s">
        <v>77</v>
      </c>
      <c r="I97" t="s">
        <v>264</v>
      </c>
      <c r="J97">
        <v>0</v>
      </c>
      <c r="K97">
        <v>14</v>
      </c>
      <c r="L97">
        <v>3</v>
      </c>
      <c r="M97">
        <v>17</v>
      </c>
      <c r="N97">
        <v>112</v>
      </c>
      <c r="O97">
        <v>17</v>
      </c>
      <c r="P97">
        <v>17</v>
      </c>
      <c r="Q97" s="3">
        <f t="shared" si="1"/>
        <v>12.142857142857144</v>
      </c>
    </row>
    <row r="98" spans="1:17" x14ac:dyDescent="0.2">
      <c r="A98">
        <v>94</v>
      </c>
      <c r="C98" t="s">
        <v>279</v>
      </c>
      <c r="E98" t="s">
        <v>318</v>
      </c>
      <c r="F98" t="s">
        <v>293</v>
      </c>
      <c r="G98" t="s">
        <v>78</v>
      </c>
      <c r="I98" t="s">
        <v>264</v>
      </c>
      <c r="J98">
        <v>0</v>
      </c>
      <c r="K98">
        <v>31</v>
      </c>
      <c r="L98">
        <v>2</v>
      </c>
      <c r="M98">
        <v>45</v>
      </c>
      <c r="N98">
        <v>374</v>
      </c>
      <c r="O98">
        <v>33</v>
      </c>
      <c r="P98">
        <v>33</v>
      </c>
      <c r="Q98" s="3">
        <f t="shared" si="1"/>
        <v>23.571428571428573</v>
      </c>
    </row>
    <row r="99" spans="1:17" x14ac:dyDescent="0.2">
      <c r="A99">
        <v>95</v>
      </c>
      <c r="C99" t="s">
        <v>279</v>
      </c>
      <c r="E99" t="s">
        <v>318</v>
      </c>
      <c r="F99" t="s">
        <v>293</v>
      </c>
      <c r="G99" t="s">
        <v>79</v>
      </c>
      <c r="I99" t="s">
        <v>265</v>
      </c>
      <c r="J99">
        <v>0</v>
      </c>
      <c r="K99">
        <v>6</v>
      </c>
      <c r="L99">
        <v>3</v>
      </c>
      <c r="M99">
        <v>12</v>
      </c>
      <c r="N99">
        <v>24</v>
      </c>
      <c r="O99">
        <v>9</v>
      </c>
      <c r="P99">
        <v>9</v>
      </c>
      <c r="Q99" s="3">
        <f t="shared" si="1"/>
        <v>6.4285714285714288</v>
      </c>
    </row>
    <row r="100" spans="1:17" x14ac:dyDescent="0.2">
      <c r="A100">
        <v>96</v>
      </c>
      <c r="C100" t="s">
        <v>279</v>
      </c>
      <c r="E100" t="s">
        <v>318</v>
      </c>
      <c r="F100" t="s">
        <v>293</v>
      </c>
      <c r="G100" t="s">
        <v>79</v>
      </c>
      <c r="I100" t="s">
        <v>247</v>
      </c>
      <c r="J100">
        <v>0</v>
      </c>
      <c r="K100">
        <v>5</v>
      </c>
      <c r="L100">
        <v>2</v>
      </c>
      <c r="M100">
        <v>10</v>
      </c>
      <c r="N100">
        <v>25</v>
      </c>
      <c r="O100">
        <v>7</v>
      </c>
      <c r="P100">
        <v>7</v>
      </c>
      <c r="Q100" s="3">
        <f t="shared" si="1"/>
        <v>5</v>
      </c>
    </row>
    <row r="101" spans="1:17" x14ac:dyDescent="0.2">
      <c r="A101">
        <v>97</v>
      </c>
      <c r="C101" t="s">
        <v>279</v>
      </c>
      <c r="E101" t="s">
        <v>318</v>
      </c>
      <c r="F101" t="s">
        <v>293</v>
      </c>
      <c r="G101" t="s">
        <v>79</v>
      </c>
      <c r="I101" t="s">
        <v>238</v>
      </c>
      <c r="J101">
        <v>10</v>
      </c>
      <c r="K101">
        <v>0</v>
      </c>
      <c r="L101">
        <v>0</v>
      </c>
      <c r="M101">
        <v>10</v>
      </c>
      <c r="N101">
        <v>18</v>
      </c>
      <c r="O101">
        <v>10</v>
      </c>
      <c r="P101">
        <v>10</v>
      </c>
      <c r="Q101" s="3">
        <f t="shared" si="1"/>
        <v>7.1428571428571432</v>
      </c>
    </row>
    <row r="102" spans="1:17" x14ac:dyDescent="0.2">
      <c r="A102">
        <v>98</v>
      </c>
      <c r="C102" t="s">
        <v>281</v>
      </c>
      <c r="E102" t="s">
        <v>318</v>
      </c>
      <c r="F102" t="s">
        <v>293</v>
      </c>
      <c r="G102" t="s">
        <v>80</v>
      </c>
      <c r="I102" t="s">
        <v>265</v>
      </c>
      <c r="J102">
        <v>0</v>
      </c>
      <c r="K102">
        <v>6</v>
      </c>
      <c r="L102">
        <v>1</v>
      </c>
      <c r="M102">
        <v>6</v>
      </c>
      <c r="N102">
        <v>7</v>
      </c>
      <c r="O102">
        <v>3</v>
      </c>
      <c r="P102">
        <v>3</v>
      </c>
      <c r="Q102" s="3">
        <f t="shared" si="1"/>
        <v>2.1428571428571428</v>
      </c>
    </row>
    <row r="103" spans="1:17" x14ac:dyDescent="0.2">
      <c r="A103">
        <v>99</v>
      </c>
      <c r="C103" t="s">
        <v>279</v>
      </c>
      <c r="E103" t="s">
        <v>318</v>
      </c>
      <c r="F103" t="s">
        <v>293</v>
      </c>
      <c r="G103" t="s">
        <v>80</v>
      </c>
      <c r="I103" t="s">
        <v>265</v>
      </c>
      <c r="J103">
        <v>0</v>
      </c>
      <c r="K103">
        <v>0</v>
      </c>
      <c r="L103">
        <v>0</v>
      </c>
      <c r="M103">
        <v>3</v>
      </c>
      <c r="N103">
        <v>0</v>
      </c>
      <c r="O103">
        <v>0</v>
      </c>
      <c r="P103">
        <v>0</v>
      </c>
      <c r="Q103" s="3">
        <f t="shared" si="1"/>
        <v>0</v>
      </c>
    </row>
    <row r="104" spans="1:17" x14ac:dyDescent="0.2">
      <c r="A104">
        <v>100</v>
      </c>
      <c r="C104" t="s">
        <v>279</v>
      </c>
      <c r="E104" t="s">
        <v>318</v>
      </c>
      <c r="F104" t="s">
        <v>293</v>
      </c>
      <c r="G104" t="s">
        <v>81</v>
      </c>
      <c r="I104" t="s">
        <v>265</v>
      </c>
      <c r="J104">
        <v>0</v>
      </c>
      <c r="K104">
        <v>18</v>
      </c>
      <c r="L104">
        <v>2</v>
      </c>
      <c r="M104">
        <v>20</v>
      </c>
      <c r="N104">
        <v>60</v>
      </c>
      <c r="O104">
        <v>20</v>
      </c>
      <c r="P104">
        <v>20</v>
      </c>
      <c r="Q104" s="3">
        <f t="shared" si="1"/>
        <v>14.285714285714286</v>
      </c>
    </row>
    <row r="105" spans="1:17" x14ac:dyDescent="0.2">
      <c r="A105">
        <v>101</v>
      </c>
      <c r="C105" t="s">
        <v>279</v>
      </c>
      <c r="E105" t="s">
        <v>318</v>
      </c>
      <c r="F105" t="s">
        <v>293</v>
      </c>
      <c r="G105" t="s">
        <v>82</v>
      </c>
      <c r="I105" t="s">
        <v>265</v>
      </c>
      <c r="J105">
        <v>0</v>
      </c>
      <c r="K105">
        <v>0</v>
      </c>
      <c r="L105">
        <v>0</v>
      </c>
      <c r="N105">
        <v>0</v>
      </c>
      <c r="O105">
        <v>0</v>
      </c>
      <c r="P105">
        <v>0</v>
      </c>
      <c r="Q105" s="3">
        <f t="shared" si="1"/>
        <v>0</v>
      </c>
    </row>
    <row r="106" spans="1:17" x14ac:dyDescent="0.2">
      <c r="A106">
        <v>102</v>
      </c>
      <c r="C106" t="s">
        <v>279</v>
      </c>
      <c r="E106" t="s">
        <v>318</v>
      </c>
      <c r="F106" t="s">
        <v>293</v>
      </c>
      <c r="G106" t="s">
        <v>64</v>
      </c>
      <c r="I106" t="s">
        <v>272</v>
      </c>
      <c r="J106">
        <v>3</v>
      </c>
      <c r="K106">
        <v>6</v>
      </c>
      <c r="L106">
        <v>2</v>
      </c>
      <c r="M106">
        <v>30</v>
      </c>
      <c r="N106">
        <v>37</v>
      </c>
      <c r="O106">
        <v>11</v>
      </c>
      <c r="P106">
        <v>11</v>
      </c>
      <c r="Q106" s="3">
        <f t="shared" si="1"/>
        <v>7.8571428571428577</v>
      </c>
    </row>
    <row r="107" spans="1:17" x14ac:dyDescent="0.2">
      <c r="A107">
        <v>103</v>
      </c>
      <c r="C107" t="s">
        <v>281</v>
      </c>
      <c r="D107" t="s">
        <v>294</v>
      </c>
      <c r="E107" t="s">
        <v>318</v>
      </c>
      <c r="F107" t="s">
        <v>83</v>
      </c>
      <c r="G107" t="s">
        <v>84</v>
      </c>
      <c r="I107" t="s">
        <v>290</v>
      </c>
      <c r="J107">
        <v>52</v>
      </c>
      <c r="K107">
        <v>207</v>
      </c>
      <c r="L107">
        <v>52</v>
      </c>
      <c r="M107">
        <v>160</v>
      </c>
      <c r="N107">
        <v>311</v>
      </c>
      <c r="O107">
        <v>311</v>
      </c>
      <c r="P107">
        <v>75.853658536585399</v>
      </c>
      <c r="Q107" s="3">
        <f t="shared" si="1"/>
        <v>54.181184668989573</v>
      </c>
    </row>
    <row r="108" spans="1:17" x14ac:dyDescent="0.2">
      <c r="A108">
        <v>104</v>
      </c>
      <c r="C108" t="s">
        <v>279</v>
      </c>
      <c r="E108" t="s">
        <v>318</v>
      </c>
      <c r="F108" t="s">
        <v>83</v>
      </c>
      <c r="G108" t="s">
        <v>84</v>
      </c>
      <c r="I108" t="s">
        <v>265</v>
      </c>
      <c r="J108">
        <v>4</v>
      </c>
      <c r="K108">
        <v>4</v>
      </c>
      <c r="L108">
        <v>0</v>
      </c>
      <c r="M108">
        <v>57</v>
      </c>
      <c r="N108">
        <v>8</v>
      </c>
      <c r="O108">
        <v>8</v>
      </c>
      <c r="P108">
        <v>8</v>
      </c>
      <c r="Q108" s="3">
        <f t="shared" si="1"/>
        <v>5.7142857142857144</v>
      </c>
    </row>
    <row r="109" spans="1:17" x14ac:dyDescent="0.2">
      <c r="A109">
        <v>105</v>
      </c>
      <c r="C109" t="s">
        <v>279</v>
      </c>
      <c r="E109" t="s">
        <v>318</v>
      </c>
      <c r="F109" t="s">
        <v>85</v>
      </c>
      <c r="G109" t="s">
        <v>86</v>
      </c>
      <c r="I109" t="s">
        <v>265</v>
      </c>
      <c r="J109">
        <v>10</v>
      </c>
      <c r="K109">
        <v>53</v>
      </c>
      <c r="L109">
        <v>4</v>
      </c>
      <c r="M109">
        <v>140</v>
      </c>
      <c r="N109">
        <v>116</v>
      </c>
      <c r="O109">
        <v>67</v>
      </c>
      <c r="P109">
        <v>67</v>
      </c>
      <c r="Q109" s="3">
        <f t="shared" si="1"/>
        <v>47.857142857142861</v>
      </c>
    </row>
    <row r="110" spans="1:17" x14ac:dyDescent="0.2">
      <c r="A110">
        <v>106</v>
      </c>
      <c r="C110" t="s">
        <v>279</v>
      </c>
      <c r="E110" t="s">
        <v>318</v>
      </c>
      <c r="F110" t="s">
        <v>85</v>
      </c>
      <c r="G110" t="s">
        <v>86</v>
      </c>
      <c r="I110" t="s">
        <v>264</v>
      </c>
      <c r="J110">
        <v>0</v>
      </c>
      <c r="K110">
        <v>59</v>
      </c>
      <c r="L110">
        <v>7</v>
      </c>
      <c r="M110">
        <v>60</v>
      </c>
      <c r="N110">
        <v>169</v>
      </c>
      <c r="O110">
        <v>66</v>
      </c>
      <c r="P110">
        <v>66</v>
      </c>
      <c r="Q110" s="3">
        <f t="shared" si="1"/>
        <v>47.142857142857146</v>
      </c>
    </row>
    <row r="111" spans="1:17" x14ac:dyDescent="0.2">
      <c r="A111">
        <v>107</v>
      </c>
      <c r="C111" t="s">
        <v>279</v>
      </c>
      <c r="E111" t="s">
        <v>318</v>
      </c>
      <c r="F111" t="s">
        <v>85</v>
      </c>
      <c r="G111" t="s">
        <v>87</v>
      </c>
      <c r="I111" t="s">
        <v>264</v>
      </c>
      <c r="J111">
        <v>0</v>
      </c>
      <c r="K111">
        <v>4</v>
      </c>
      <c r="L111">
        <v>1</v>
      </c>
      <c r="M111">
        <v>9</v>
      </c>
      <c r="N111">
        <v>11</v>
      </c>
      <c r="O111">
        <v>5</v>
      </c>
      <c r="P111">
        <v>5</v>
      </c>
      <c r="Q111" s="3">
        <f t="shared" si="1"/>
        <v>3.5714285714285716</v>
      </c>
    </row>
    <row r="112" spans="1:17" x14ac:dyDescent="0.2">
      <c r="A112">
        <v>108</v>
      </c>
      <c r="C112" t="s">
        <v>279</v>
      </c>
      <c r="E112" t="s">
        <v>318</v>
      </c>
      <c r="F112" t="s">
        <v>85</v>
      </c>
      <c r="G112" t="s">
        <v>88</v>
      </c>
      <c r="I112" t="s">
        <v>264</v>
      </c>
      <c r="J112">
        <v>0</v>
      </c>
      <c r="K112">
        <v>6</v>
      </c>
      <c r="L112">
        <v>1</v>
      </c>
      <c r="M112">
        <v>8</v>
      </c>
      <c r="N112">
        <v>80</v>
      </c>
      <c r="O112">
        <v>7</v>
      </c>
      <c r="P112">
        <v>7</v>
      </c>
      <c r="Q112" s="3">
        <f t="shared" si="1"/>
        <v>5</v>
      </c>
    </row>
    <row r="113" spans="1:17" x14ac:dyDescent="0.2">
      <c r="A113">
        <v>109</v>
      </c>
      <c r="C113" t="s">
        <v>279</v>
      </c>
      <c r="E113" t="s">
        <v>318</v>
      </c>
      <c r="F113" t="s">
        <v>85</v>
      </c>
      <c r="G113" t="s">
        <v>89</v>
      </c>
      <c r="I113" t="s">
        <v>264</v>
      </c>
      <c r="J113">
        <v>0</v>
      </c>
      <c r="K113">
        <v>14</v>
      </c>
      <c r="L113">
        <v>3</v>
      </c>
      <c r="M113">
        <v>12</v>
      </c>
      <c r="N113">
        <v>68</v>
      </c>
      <c r="O113">
        <v>17</v>
      </c>
      <c r="P113">
        <v>17</v>
      </c>
      <c r="Q113" s="3">
        <f t="shared" si="1"/>
        <v>12.142857142857144</v>
      </c>
    </row>
    <row r="114" spans="1:17" x14ac:dyDescent="0.2">
      <c r="A114">
        <v>110</v>
      </c>
      <c r="C114" t="s">
        <v>281</v>
      </c>
      <c r="E114" t="s">
        <v>318</v>
      </c>
      <c r="F114" t="s">
        <v>85</v>
      </c>
      <c r="G114" t="s">
        <v>90</v>
      </c>
      <c r="I114" t="s">
        <v>265</v>
      </c>
      <c r="J114">
        <v>3</v>
      </c>
      <c r="K114">
        <v>10</v>
      </c>
      <c r="L114">
        <v>2</v>
      </c>
      <c r="M114">
        <v>20</v>
      </c>
      <c r="N114">
        <v>23</v>
      </c>
      <c r="O114">
        <v>7</v>
      </c>
      <c r="P114">
        <v>7</v>
      </c>
      <c r="Q114" s="3">
        <f t="shared" si="1"/>
        <v>5</v>
      </c>
    </row>
    <row r="115" spans="1:17" x14ac:dyDescent="0.2">
      <c r="A115">
        <v>111</v>
      </c>
      <c r="C115" t="s">
        <v>281</v>
      </c>
      <c r="D115" t="s">
        <v>282</v>
      </c>
      <c r="E115" t="s">
        <v>318</v>
      </c>
      <c r="F115" t="s">
        <v>85</v>
      </c>
      <c r="G115" t="s">
        <v>90</v>
      </c>
      <c r="I115" t="s">
        <v>265</v>
      </c>
      <c r="J115">
        <v>15</v>
      </c>
      <c r="K115">
        <v>38</v>
      </c>
      <c r="L115">
        <v>3</v>
      </c>
      <c r="M115">
        <v>42</v>
      </c>
      <c r="N115">
        <v>56</v>
      </c>
      <c r="O115">
        <v>23</v>
      </c>
      <c r="P115">
        <v>23</v>
      </c>
      <c r="Q115" s="3">
        <f t="shared" si="1"/>
        <v>16.428571428571431</v>
      </c>
    </row>
    <row r="116" spans="1:17" x14ac:dyDescent="0.2">
      <c r="A116">
        <v>112</v>
      </c>
      <c r="C116" t="s">
        <v>281</v>
      </c>
      <c r="D116" t="s">
        <v>295</v>
      </c>
      <c r="E116" t="s">
        <v>318</v>
      </c>
      <c r="F116" t="s">
        <v>91</v>
      </c>
      <c r="G116" t="s">
        <v>92</v>
      </c>
      <c r="I116" t="s">
        <v>265</v>
      </c>
      <c r="J116">
        <v>20</v>
      </c>
      <c r="K116">
        <v>24</v>
      </c>
      <c r="L116">
        <v>3</v>
      </c>
      <c r="M116">
        <v>32</v>
      </c>
      <c r="N116">
        <v>47</v>
      </c>
      <c r="O116">
        <v>21</v>
      </c>
      <c r="P116">
        <v>21</v>
      </c>
      <c r="Q116" s="3">
        <f t="shared" si="1"/>
        <v>15.000000000000002</v>
      </c>
    </row>
    <row r="117" spans="1:17" x14ac:dyDescent="0.2">
      <c r="A117">
        <v>113</v>
      </c>
      <c r="C117" t="s">
        <v>279</v>
      </c>
      <c r="E117" t="s">
        <v>318</v>
      </c>
      <c r="F117" t="s">
        <v>91</v>
      </c>
      <c r="G117" t="s">
        <v>92</v>
      </c>
      <c r="I117" t="s">
        <v>264</v>
      </c>
      <c r="J117">
        <v>0</v>
      </c>
      <c r="K117">
        <v>12</v>
      </c>
      <c r="L117">
        <v>1</v>
      </c>
      <c r="M117">
        <v>40</v>
      </c>
      <c r="N117">
        <v>40</v>
      </c>
      <c r="O117">
        <v>13</v>
      </c>
      <c r="P117">
        <v>13</v>
      </c>
      <c r="Q117" s="3">
        <f t="shared" si="1"/>
        <v>9.2857142857142865</v>
      </c>
    </row>
    <row r="118" spans="1:17" x14ac:dyDescent="0.2">
      <c r="A118">
        <v>114</v>
      </c>
      <c r="C118" t="s">
        <v>279</v>
      </c>
      <c r="E118" t="s">
        <v>318</v>
      </c>
      <c r="F118" t="s">
        <v>93</v>
      </c>
      <c r="G118" t="s">
        <v>93</v>
      </c>
      <c r="I118" t="s">
        <v>290</v>
      </c>
      <c r="J118">
        <v>39</v>
      </c>
      <c r="K118">
        <v>314</v>
      </c>
      <c r="L118">
        <v>74</v>
      </c>
      <c r="M118">
        <v>440</v>
      </c>
      <c r="N118">
        <v>1470</v>
      </c>
      <c r="O118">
        <v>427</v>
      </c>
      <c r="P118">
        <v>427</v>
      </c>
      <c r="Q118" s="3">
        <f t="shared" si="1"/>
        <v>305</v>
      </c>
    </row>
    <row r="119" spans="1:17" x14ac:dyDescent="0.2">
      <c r="A119">
        <v>115</v>
      </c>
      <c r="C119" t="s">
        <v>279</v>
      </c>
      <c r="E119" t="s">
        <v>318</v>
      </c>
      <c r="F119" t="s">
        <v>93</v>
      </c>
      <c r="G119" t="s">
        <v>94</v>
      </c>
      <c r="I119" t="s">
        <v>272</v>
      </c>
      <c r="J119">
        <v>0</v>
      </c>
      <c r="K119">
        <v>5</v>
      </c>
      <c r="L119">
        <v>1</v>
      </c>
      <c r="M119">
        <v>3</v>
      </c>
      <c r="N119">
        <v>3</v>
      </c>
      <c r="O119">
        <v>6</v>
      </c>
      <c r="P119">
        <v>6</v>
      </c>
      <c r="Q119" s="3">
        <f t="shared" si="1"/>
        <v>4.2857142857142856</v>
      </c>
    </row>
    <row r="120" spans="1:17" x14ac:dyDescent="0.2">
      <c r="A120">
        <v>116</v>
      </c>
      <c r="C120" t="s">
        <v>281</v>
      </c>
      <c r="E120" t="s">
        <v>318</v>
      </c>
      <c r="F120" t="s">
        <v>93</v>
      </c>
      <c r="G120" t="s">
        <v>95</v>
      </c>
      <c r="I120" t="s">
        <v>272</v>
      </c>
      <c r="J120">
        <v>0</v>
      </c>
      <c r="K120">
        <v>141</v>
      </c>
      <c r="L120">
        <v>30</v>
      </c>
      <c r="M120">
        <v>42</v>
      </c>
      <c r="N120">
        <v>171</v>
      </c>
      <c r="O120">
        <v>36</v>
      </c>
      <c r="P120">
        <v>36</v>
      </c>
      <c r="Q120" s="3">
        <f t="shared" si="1"/>
        <v>25.714285714285715</v>
      </c>
    </row>
    <row r="121" spans="1:17" x14ac:dyDescent="0.2">
      <c r="A121">
        <v>117</v>
      </c>
      <c r="C121" t="s">
        <v>279</v>
      </c>
      <c r="E121" t="s">
        <v>318</v>
      </c>
      <c r="F121" t="s">
        <v>93</v>
      </c>
      <c r="G121" t="s">
        <v>96</v>
      </c>
      <c r="I121" t="s">
        <v>265</v>
      </c>
      <c r="J121">
        <v>15</v>
      </c>
      <c r="K121">
        <v>21</v>
      </c>
      <c r="L121">
        <v>4</v>
      </c>
      <c r="M121">
        <v>20</v>
      </c>
      <c r="N121">
        <v>102</v>
      </c>
      <c r="O121">
        <v>40</v>
      </c>
      <c r="P121">
        <v>40</v>
      </c>
      <c r="Q121" s="3">
        <f t="shared" si="1"/>
        <v>28.571428571428573</v>
      </c>
    </row>
    <row r="122" spans="1:17" x14ac:dyDescent="0.2">
      <c r="A122">
        <v>118</v>
      </c>
      <c r="C122" t="s">
        <v>279</v>
      </c>
      <c r="E122" t="s">
        <v>318</v>
      </c>
      <c r="F122" t="s">
        <v>93</v>
      </c>
      <c r="G122" t="s">
        <v>97</v>
      </c>
      <c r="I122" t="s">
        <v>238</v>
      </c>
      <c r="J122">
        <v>14</v>
      </c>
      <c r="K122">
        <v>0</v>
      </c>
      <c r="L122">
        <v>0</v>
      </c>
      <c r="M122">
        <v>18</v>
      </c>
      <c r="N122">
        <v>65</v>
      </c>
      <c r="O122">
        <v>14</v>
      </c>
      <c r="P122">
        <v>14</v>
      </c>
      <c r="Q122" s="3">
        <f t="shared" si="1"/>
        <v>10</v>
      </c>
    </row>
    <row r="123" spans="1:17" x14ac:dyDescent="0.2">
      <c r="A123">
        <v>119</v>
      </c>
      <c r="C123" t="s">
        <v>281</v>
      </c>
      <c r="E123" t="s">
        <v>318</v>
      </c>
      <c r="F123" t="s">
        <v>93</v>
      </c>
      <c r="G123" t="s">
        <v>98</v>
      </c>
      <c r="I123" t="s">
        <v>265</v>
      </c>
      <c r="J123">
        <v>0</v>
      </c>
      <c r="K123">
        <v>7</v>
      </c>
      <c r="L123">
        <v>0</v>
      </c>
      <c r="M123">
        <v>12</v>
      </c>
      <c r="N123">
        <v>7</v>
      </c>
      <c r="O123">
        <v>3</v>
      </c>
      <c r="P123">
        <v>3</v>
      </c>
      <c r="Q123" s="3">
        <f t="shared" si="1"/>
        <v>2.1428571428571428</v>
      </c>
    </row>
    <row r="124" spans="1:17" x14ac:dyDescent="0.2">
      <c r="A124">
        <v>120</v>
      </c>
      <c r="C124" t="s">
        <v>279</v>
      </c>
      <c r="E124" t="s">
        <v>318</v>
      </c>
      <c r="F124" t="s">
        <v>93</v>
      </c>
      <c r="G124" t="s">
        <v>106</v>
      </c>
      <c r="I124" t="s">
        <v>272</v>
      </c>
      <c r="J124">
        <v>1</v>
      </c>
      <c r="K124">
        <v>3</v>
      </c>
      <c r="L124">
        <v>0</v>
      </c>
      <c r="M124">
        <v>10</v>
      </c>
      <c r="N124">
        <v>13</v>
      </c>
      <c r="O124">
        <v>4</v>
      </c>
      <c r="P124">
        <v>4</v>
      </c>
      <c r="Q124" s="3">
        <f t="shared" si="1"/>
        <v>2.8571428571428572</v>
      </c>
    </row>
    <row r="125" spans="1:17" x14ac:dyDescent="0.2">
      <c r="A125">
        <v>121</v>
      </c>
      <c r="C125" t="s">
        <v>279</v>
      </c>
      <c r="E125" t="s">
        <v>318</v>
      </c>
      <c r="F125" t="s">
        <v>93</v>
      </c>
      <c r="G125" t="s">
        <v>99</v>
      </c>
      <c r="I125" t="s">
        <v>272</v>
      </c>
      <c r="J125">
        <v>0</v>
      </c>
      <c r="K125">
        <v>0</v>
      </c>
      <c r="L125">
        <v>0</v>
      </c>
      <c r="M125">
        <v>6</v>
      </c>
      <c r="N125">
        <v>0</v>
      </c>
      <c r="O125">
        <v>0</v>
      </c>
      <c r="P125">
        <v>0</v>
      </c>
      <c r="Q125" s="3">
        <f t="shared" si="1"/>
        <v>0</v>
      </c>
    </row>
    <row r="126" spans="1:17" x14ac:dyDescent="0.2">
      <c r="A126">
        <v>122</v>
      </c>
      <c r="C126" t="s">
        <v>279</v>
      </c>
      <c r="E126" t="s">
        <v>318</v>
      </c>
      <c r="F126" t="s">
        <v>93</v>
      </c>
      <c r="G126" t="s">
        <v>100</v>
      </c>
      <c r="I126" t="s">
        <v>265</v>
      </c>
      <c r="M126">
        <v>19</v>
      </c>
      <c r="N126">
        <v>11</v>
      </c>
      <c r="O126">
        <v>3</v>
      </c>
      <c r="P126">
        <v>3</v>
      </c>
      <c r="Q126" s="3">
        <f t="shared" si="1"/>
        <v>2.1428571428571428</v>
      </c>
    </row>
    <row r="127" spans="1:17" x14ac:dyDescent="0.2">
      <c r="A127">
        <v>123</v>
      </c>
      <c r="C127" t="s">
        <v>279</v>
      </c>
      <c r="E127" t="s">
        <v>318</v>
      </c>
      <c r="F127" t="s">
        <v>93</v>
      </c>
      <c r="G127" t="s">
        <v>101</v>
      </c>
      <c r="I127" t="s">
        <v>272</v>
      </c>
      <c r="J127">
        <v>2</v>
      </c>
      <c r="K127">
        <v>2</v>
      </c>
      <c r="L127">
        <v>0</v>
      </c>
      <c r="M127">
        <v>5</v>
      </c>
      <c r="N127">
        <v>0</v>
      </c>
      <c r="O127">
        <v>4</v>
      </c>
      <c r="P127">
        <v>4</v>
      </c>
      <c r="Q127" s="3">
        <f t="shared" si="1"/>
        <v>2.8571428571428572</v>
      </c>
    </row>
    <row r="128" spans="1:17" x14ac:dyDescent="0.2">
      <c r="A128">
        <v>124</v>
      </c>
      <c r="C128" t="s">
        <v>279</v>
      </c>
      <c r="E128" t="s">
        <v>318</v>
      </c>
      <c r="F128" t="s">
        <v>93</v>
      </c>
      <c r="G128" t="s">
        <v>102</v>
      </c>
      <c r="I128" t="s">
        <v>272</v>
      </c>
      <c r="J128">
        <v>0</v>
      </c>
      <c r="K128">
        <v>2</v>
      </c>
      <c r="L128">
        <v>0</v>
      </c>
      <c r="M128">
        <v>6</v>
      </c>
      <c r="N128">
        <v>2</v>
      </c>
      <c r="O128">
        <v>2</v>
      </c>
      <c r="P128">
        <v>2</v>
      </c>
      <c r="Q128" s="3">
        <f t="shared" si="1"/>
        <v>1.4285714285714286</v>
      </c>
    </row>
    <row r="129" spans="1:17" x14ac:dyDescent="0.2">
      <c r="A129">
        <v>125</v>
      </c>
      <c r="C129" t="s">
        <v>279</v>
      </c>
      <c r="E129" t="s">
        <v>318</v>
      </c>
      <c r="F129" t="s">
        <v>93</v>
      </c>
      <c r="G129" t="s">
        <v>103</v>
      </c>
      <c r="I129" t="s">
        <v>272</v>
      </c>
      <c r="J129">
        <v>0</v>
      </c>
      <c r="K129">
        <v>1</v>
      </c>
      <c r="L129">
        <v>0</v>
      </c>
      <c r="M129">
        <v>3</v>
      </c>
      <c r="N129">
        <v>1</v>
      </c>
      <c r="O129">
        <v>1</v>
      </c>
      <c r="P129">
        <v>1</v>
      </c>
      <c r="Q129" s="3">
        <f t="shared" si="1"/>
        <v>0.7142857142857143</v>
      </c>
    </row>
    <row r="130" spans="1:17" x14ac:dyDescent="0.2">
      <c r="A130">
        <v>126</v>
      </c>
      <c r="C130" t="s">
        <v>279</v>
      </c>
      <c r="D130" t="s">
        <v>322</v>
      </c>
      <c r="E130" t="s">
        <v>318</v>
      </c>
      <c r="F130" t="s">
        <v>93</v>
      </c>
      <c r="G130" t="s">
        <v>104</v>
      </c>
      <c r="I130" t="s">
        <v>272</v>
      </c>
      <c r="J130">
        <v>7</v>
      </c>
      <c r="M130">
        <v>20</v>
      </c>
      <c r="N130">
        <v>59</v>
      </c>
      <c r="O130">
        <v>12</v>
      </c>
      <c r="P130">
        <v>12</v>
      </c>
      <c r="Q130" s="3">
        <f t="shared" si="1"/>
        <v>8.5714285714285712</v>
      </c>
    </row>
    <row r="131" spans="1:17" x14ac:dyDescent="0.2">
      <c r="A131">
        <v>127</v>
      </c>
      <c r="C131" t="s">
        <v>281</v>
      </c>
      <c r="E131" t="s">
        <v>318</v>
      </c>
      <c r="F131" t="s">
        <v>93</v>
      </c>
      <c r="G131" t="s">
        <v>105</v>
      </c>
      <c r="I131" t="s">
        <v>265</v>
      </c>
      <c r="J131">
        <v>17</v>
      </c>
      <c r="K131">
        <v>8</v>
      </c>
      <c r="L131">
        <v>1</v>
      </c>
      <c r="M131">
        <v>13</v>
      </c>
      <c r="N131">
        <v>26</v>
      </c>
      <c r="O131">
        <v>13</v>
      </c>
      <c r="P131">
        <v>13</v>
      </c>
      <c r="Q131" s="3">
        <f t="shared" si="1"/>
        <v>9.2857142857142865</v>
      </c>
    </row>
    <row r="132" spans="1:17" x14ac:dyDescent="0.2">
      <c r="A132">
        <v>128</v>
      </c>
      <c r="C132" t="s">
        <v>279</v>
      </c>
      <c r="E132" t="s">
        <v>318</v>
      </c>
      <c r="F132" t="s">
        <v>107</v>
      </c>
      <c r="G132" t="s">
        <v>110</v>
      </c>
      <c r="H132" t="s">
        <v>254</v>
      </c>
      <c r="I132" t="s">
        <v>290</v>
      </c>
      <c r="J132">
        <v>250</v>
      </c>
      <c r="K132">
        <v>160</v>
      </c>
      <c r="L132">
        <v>43</v>
      </c>
      <c r="M132">
        <v>420</v>
      </c>
      <c r="N132">
        <v>1007</v>
      </c>
      <c r="O132">
        <v>453</v>
      </c>
      <c r="P132">
        <v>453</v>
      </c>
      <c r="Q132" s="3">
        <f t="shared" si="1"/>
        <v>323.57142857142861</v>
      </c>
    </row>
    <row r="133" spans="1:17" x14ac:dyDescent="0.2">
      <c r="A133">
        <v>129</v>
      </c>
      <c r="C133" t="s">
        <v>279</v>
      </c>
      <c r="E133" t="s">
        <v>318</v>
      </c>
      <c r="F133" t="s">
        <v>107</v>
      </c>
      <c r="G133" t="s">
        <v>108</v>
      </c>
      <c r="I133" t="s">
        <v>265</v>
      </c>
      <c r="J133">
        <v>120</v>
      </c>
      <c r="K133">
        <v>21</v>
      </c>
      <c r="L133">
        <v>4</v>
      </c>
      <c r="M133">
        <v>185</v>
      </c>
      <c r="N133">
        <v>884</v>
      </c>
      <c r="O133">
        <v>145</v>
      </c>
      <c r="P133">
        <v>145</v>
      </c>
      <c r="Q133" s="3">
        <f t="shared" si="1"/>
        <v>103.57142857142858</v>
      </c>
    </row>
    <row r="134" spans="1:17" x14ac:dyDescent="0.2">
      <c r="A134">
        <v>130</v>
      </c>
      <c r="C134" t="s">
        <v>279</v>
      </c>
      <c r="E134" t="s">
        <v>318</v>
      </c>
      <c r="F134" t="s">
        <v>107</v>
      </c>
      <c r="G134" t="s">
        <v>109</v>
      </c>
      <c r="I134" t="s">
        <v>264</v>
      </c>
      <c r="J134">
        <v>0</v>
      </c>
      <c r="K134">
        <v>305</v>
      </c>
      <c r="L134">
        <v>87</v>
      </c>
      <c r="M134">
        <v>376</v>
      </c>
      <c r="N134">
        <v>1216</v>
      </c>
      <c r="O134">
        <v>392</v>
      </c>
      <c r="P134">
        <v>392</v>
      </c>
      <c r="Q134" s="3">
        <f t="shared" ref="Q134:Q197" si="2">P134/$T$23</f>
        <v>280</v>
      </c>
    </row>
    <row r="135" spans="1:17" x14ac:dyDescent="0.2">
      <c r="A135">
        <v>131</v>
      </c>
      <c r="C135" t="s">
        <v>279</v>
      </c>
      <c r="E135" t="s">
        <v>318</v>
      </c>
      <c r="F135" t="s">
        <v>107</v>
      </c>
      <c r="G135" t="s">
        <v>257</v>
      </c>
      <c r="H135" t="s">
        <v>258</v>
      </c>
      <c r="I135" t="s">
        <v>264</v>
      </c>
      <c r="J135">
        <v>260</v>
      </c>
      <c r="K135">
        <v>398</v>
      </c>
      <c r="L135">
        <v>95</v>
      </c>
      <c r="M135">
        <v>383</v>
      </c>
      <c r="N135">
        <v>3527</v>
      </c>
      <c r="O135">
        <v>753</v>
      </c>
      <c r="P135">
        <v>753</v>
      </c>
      <c r="Q135" s="3">
        <f t="shared" si="2"/>
        <v>537.85714285714289</v>
      </c>
    </row>
    <row r="136" spans="1:17" x14ac:dyDescent="0.2">
      <c r="A136">
        <v>132</v>
      </c>
      <c r="C136" t="s">
        <v>279</v>
      </c>
      <c r="E136" t="s">
        <v>318</v>
      </c>
      <c r="F136" t="s">
        <v>107</v>
      </c>
      <c r="G136" t="s">
        <v>108</v>
      </c>
      <c r="I136" t="s">
        <v>264</v>
      </c>
      <c r="J136">
        <v>0</v>
      </c>
      <c r="K136">
        <v>262</v>
      </c>
      <c r="L136">
        <v>115</v>
      </c>
      <c r="M136">
        <v>500</v>
      </c>
      <c r="N136">
        <v>1095</v>
      </c>
      <c r="O136">
        <v>377</v>
      </c>
      <c r="P136">
        <v>377</v>
      </c>
      <c r="Q136" s="3">
        <f t="shared" si="2"/>
        <v>269.28571428571428</v>
      </c>
    </row>
    <row r="137" spans="1:17" x14ac:dyDescent="0.2">
      <c r="A137">
        <v>133</v>
      </c>
      <c r="C137" t="s">
        <v>279</v>
      </c>
      <c r="E137" t="s">
        <v>318</v>
      </c>
      <c r="F137" t="s">
        <v>107</v>
      </c>
      <c r="G137" t="s">
        <v>110</v>
      </c>
      <c r="I137" t="s">
        <v>265</v>
      </c>
      <c r="J137">
        <v>0</v>
      </c>
      <c r="K137">
        <v>0</v>
      </c>
      <c r="L137">
        <v>0</v>
      </c>
      <c r="M137">
        <v>8</v>
      </c>
      <c r="N137">
        <v>0</v>
      </c>
      <c r="O137">
        <v>0</v>
      </c>
      <c r="P137">
        <v>0</v>
      </c>
      <c r="Q137" s="3">
        <f t="shared" si="2"/>
        <v>0</v>
      </c>
    </row>
    <row r="138" spans="1:17" x14ac:dyDescent="0.2">
      <c r="A138">
        <v>134</v>
      </c>
      <c r="C138" t="s">
        <v>279</v>
      </c>
      <c r="D138" t="s">
        <v>288</v>
      </c>
      <c r="E138" t="s">
        <v>318</v>
      </c>
      <c r="F138" t="s">
        <v>111</v>
      </c>
      <c r="G138" t="s">
        <v>112</v>
      </c>
      <c r="I138" t="s">
        <v>265</v>
      </c>
      <c r="J138">
        <v>19</v>
      </c>
      <c r="K138">
        <v>27</v>
      </c>
      <c r="L138">
        <v>3</v>
      </c>
      <c r="M138">
        <v>42</v>
      </c>
      <c r="N138">
        <v>105</v>
      </c>
      <c r="O138">
        <v>67</v>
      </c>
      <c r="P138">
        <v>67</v>
      </c>
      <c r="Q138" s="3">
        <f t="shared" si="2"/>
        <v>47.857142857142861</v>
      </c>
    </row>
    <row r="139" spans="1:17" x14ac:dyDescent="0.2">
      <c r="A139">
        <v>135</v>
      </c>
      <c r="C139" t="s">
        <v>279</v>
      </c>
      <c r="E139" t="s">
        <v>318</v>
      </c>
      <c r="F139" t="s">
        <v>111</v>
      </c>
      <c r="G139" t="s">
        <v>112</v>
      </c>
      <c r="I139" t="s">
        <v>264</v>
      </c>
      <c r="M139">
        <v>80</v>
      </c>
      <c r="N139">
        <v>342</v>
      </c>
      <c r="O139">
        <v>82</v>
      </c>
      <c r="P139">
        <v>82</v>
      </c>
      <c r="Q139" s="3">
        <f t="shared" si="2"/>
        <v>58.571428571428577</v>
      </c>
    </row>
    <row r="140" spans="1:17" x14ac:dyDescent="0.2">
      <c r="A140">
        <v>136</v>
      </c>
      <c r="C140" t="s">
        <v>281</v>
      </c>
      <c r="D140" t="s">
        <v>282</v>
      </c>
      <c r="E140" t="s">
        <v>318</v>
      </c>
      <c r="F140" t="s">
        <v>113</v>
      </c>
      <c r="G140" t="s">
        <v>114</v>
      </c>
      <c r="H140" t="s">
        <v>250</v>
      </c>
      <c r="I140" t="s">
        <v>285</v>
      </c>
      <c r="J140">
        <v>62</v>
      </c>
      <c r="K140">
        <v>87</v>
      </c>
      <c r="L140">
        <v>2</v>
      </c>
      <c r="M140">
        <v>80</v>
      </c>
      <c r="N140">
        <v>151</v>
      </c>
      <c r="O140">
        <v>43</v>
      </c>
      <c r="P140">
        <v>43</v>
      </c>
      <c r="Q140" s="3">
        <f t="shared" si="2"/>
        <v>30.714285714285715</v>
      </c>
    </row>
    <row r="141" spans="1:17" x14ac:dyDescent="0.2">
      <c r="A141">
        <v>137</v>
      </c>
      <c r="C141" t="s">
        <v>279</v>
      </c>
      <c r="E141" t="s">
        <v>318</v>
      </c>
      <c r="F141" t="s">
        <v>113</v>
      </c>
      <c r="G141" t="s">
        <v>114</v>
      </c>
      <c r="I141" t="s">
        <v>272</v>
      </c>
      <c r="J141">
        <v>2</v>
      </c>
      <c r="K141">
        <v>7</v>
      </c>
      <c r="L141">
        <v>1</v>
      </c>
      <c r="M141">
        <v>24</v>
      </c>
      <c r="N141">
        <v>62</v>
      </c>
      <c r="O141">
        <v>10</v>
      </c>
      <c r="P141">
        <v>10</v>
      </c>
      <c r="Q141" s="3">
        <f t="shared" si="2"/>
        <v>7.1428571428571432</v>
      </c>
    </row>
    <row r="142" spans="1:17" x14ac:dyDescent="0.2">
      <c r="A142">
        <v>138</v>
      </c>
      <c r="C142" t="s">
        <v>279</v>
      </c>
      <c r="E142" t="s">
        <v>318</v>
      </c>
      <c r="F142" t="s">
        <v>113</v>
      </c>
      <c r="G142" t="s">
        <v>115</v>
      </c>
      <c r="I142" t="s">
        <v>272</v>
      </c>
      <c r="J142">
        <v>0</v>
      </c>
      <c r="K142">
        <v>8</v>
      </c>
      <c r="L142">
        <v>1</v>
      </c>
      <c r="M142">
        <v>15</v>
      </c>
      <c r="N142">
        <v>34</v>
      </c>
      <c r="O142">
        <v>9</v>
      </c>
      <c r="P142">
        <v>9</v>
      </c>
      <c r="Q142" s="3">
        <f t="shared" si="2"/>
        <v>6.4285714285714288</v>
      </c>
    </row>
    <row r="143" spans="1:17" x14ac:dyDescent="0.2">
      <c r="A143">
        <v>139</v>
      </c>
      <c r="C143" t="s">
        <v>279</v>
      </c>
      <c r="E143" t="s">
        <v>318</v>
      </c>
      <c r="F143" t="s">
        <v>113</v>
      </c>
      <c r="G143" t="s">
        <v>116</v>
      </c>
      <c r="I143" t="s">
        <v>264</v>
      </c>
      <c r="J143">
        <v>1</v>
      </c>
      <c r="K143">
        <v>32</v>
      </c>
      <c r="L143">
        <v>3</v>
      </c>
      <c r="M143">
        <v>24</v>
      </c>
      <c r="N143">
        <v>150</v>
      </c>
      <c r="O143">
        <v>36</v>
      </c>
      <c r="P143">
        <v>36</v>
      </c>
      <c r="Q143" s="3">
        <f t="shared" si="2"/>
        <v>25.714285714285715</v>
      </c>
    </row>
    <row r="144" spans="1:17" x14ac:dyDescent="0.2">
      <c r="A144">
        <v>140</v>
      </c>
      <c r="C144" t="s">
        <v>279</v>
      </c>
      <c r="E144" t="s">
        <v>318</v>
      </c>
      <c r="F144" t="s">
        <v>113</v>
      </c>
      <c r="G144" t="s">
        <v>117</v>
      </c>
      <c r="I144" t="s">
        <v>264</v>
      </c>
      <c r="J144">
        <v>2</v>
      </c>
      <c r="K144">
        <v>7</v>
      </c>
      <c r="L144">
        <v>2</v>
      </c>
      <c r="M144">
        <v>24</v>
      </c>
      <c r="N144">
        <v>66</v>
      </c>
      <c r="O144">
        <v>11</v>
      </c>
      <c r="P144">
        <v>11</v>
      </c>
      <c r="Q144" s="3">
        <f t="shared" si="2"/>
        <v>7.8571428571428577</v>
      </c>
    </row>
    <row r="145" spans="1:17" x14ac:dyDescent="0.2">
      <c r="A145">
        <v>141</v>
      </c>
      <c r="C145" t="s">
        <v>279</v>
      </c>
      <c r="E145" t="s">
        <v>318</v>
      </c>
      <c r="F145" t="s">
        <v>113</v>
      </c>
      <c r="G145" t="s">
        <v>118</v>
      </c>
      <c r="I145" t="s">
        <v>264</v>
      </c>
      <c r="J145">
        <v>0</v>
      </c>
      <c r="K145">
        <v>38</v>
      </c>
      <c r="L145">
        <v>13</v>
      </c>
      <c r="M145">
        <v>40</v>
      </c>
      <c r="N145">
        <v>254</v>
      </c>
      <c r="O145">
        <v>51</v>
      </c>
      <c r="P145">
        <v>51</v>
      </c>
      <c r="Q145" s="3">
        <f t="shared" si="2"/>
        <v>36.428571428571431</v>
      </c>
    </row>
    <row r="146" spans="1:17" x14ac:dyDescent="0.2">
      <c r="A146">
        <v>142</v>
      </c>
      <c r="C146" t="s">
        <v>279</v>
      </c>
      <c r="E146" t="s">
        <v>318</v>
      </c>
      <c r="F146" t="s">
        <v>113</v>
      </c>
      <c r="G146" t="s">
        <v>119</v>
      </c>
      <c r="I146" t="s">
        <v>286</v>
      </c>
      <c r="J146">
        <v>2</v>
      </c>
      <c r="K146">
        <v>4</v>
      </c>
      <c r="L146">
        <v>0</v>
      </c>
      <c r="M146">
        <v>12</v>
      </c>
      <c r="N146">
        <v>19</v>
      </c>
      <c r="O146">
        <v>6</v>
      </c>
      <c r="P146">
        <v>6</v>
      </c>
      <c r="Q146" s="3">
        <f t="shared" si="2"/>
        <v>4.2857142857142856</v>
      </c>
    </row>
    <row r="147" spans="1:17" x14ac:dyDescent="0.2">
      <c r="A147">
        <v>143</v>
      </c>
      <c r="C147" t="s">
        <v>281</v>
      </c>
      <c r="D147" t="s">
        <v>322</v>
      </c>
      <c r="E147" t="s">
        <v>318</v>
      </c>
      <c r="F147" t="s">
        <v>113</v>
      </c>
      <c r="G147" t="s">
        <v>120</v>
      </c>
      <c r="I147" t="s">
        <v>272</v>
      </c>
      <c r="J147">
        <v>27</v>
      </c>
      <c r="M147">
        <v>39</v>
      </c>
      <c r="N147">
        <v>194</v>
      </c>
      <c r="O147">
        <v>16</v>
      </c>
      <c r="P147">
        <v>16</v>
      </c>
      <c r="Q147" s="3">
        <f t="shared" si="2"/>
        <v>11.428571428571429</v>
      </c>
    </row>
    <row r="148" spans="1:17" x14ac:dyDescent="0.2">
      <c r="A148">
        <v>144</v>
      </c>
      <c r="C148" t="s">
        <v>279</v>
      </c>
      <c r="E148" t="s">
        <v>318</v>
      </c>
      <c r="F148" t="s">
        <v>113</v>
      </c>
      <c r="G148" t="s">
        <v>121</v>
      </c>
      <c r="I148" t="s">
        <v>272</v>
      </c>
      <c r="J148">
        <v>2</v>
      </c>
      <c r="K148">
        <v>71</v>
      </c>
      <c r="L148">
        <v>19</v>
      </c>
      <c r="M148">
        <v>90</v>
      </c>
      <c r="N148">
        <v>566</v>
      </c>
      <c r="O148">
        <v>92</v>
      </c>
      <c r="P148">
        <v>92</v>
      </c>
      <c r="Q148" s="3">
        <f t="shared" si="2"/>
        <v>65.714285714285722</v>
      </c>
    </row>
    <row r="149" spans="1:17" x14ac:dyDescent="0.2">
      <c r="A149">
        <v>145</v>
      </c>
      <c r="C149" t="s">
        <v>279</v>
      </c>
      <c r="D149" t="s">
        <v>341</v>
      </c>
      <c r="E149" t="s">
        <v>318</v>
      </c>
      <c r="F149" t="s">
        <v>113</v>
      </c>
      <c r="G149" t="s">
        <v>122</v>
      </c>
      <c r="I149" t="s">
        <v>286</v>
      </c>
      <c r="J149">
        <v>9</v>
      </c>
      <c r="K149">
        <v>78</v>
      </c>
      <c r="L149">
        <v>12</v>
      </c>
      <c r="M149">
        <v>100</v>
      </c>
      <c r="N149">
        <v>381</v>
      </c>
      <c r="O149">
        <v>90</v>
      </c>
      <c r="P149">
        <v>99</v>
      </c>
      <c r="Q149" s="3">
        <f t="shared" si="2"/>
        <v>70.714285714285722</v>
      </c>
    </row>
    <row r="150" spans="1:17" x14ac:dyDescent="0.2">
      <c r="A150">
        <v>146</v>
      </c>
      <c r="B150" t="s">
        <v>296</v>
      </c>
      <c r="C150" t="s">
        <v>279</v>
      </c>
      <c r="E150" t="s">
        <v>318</v>
      </c>
      <c r="F150" t="s">
        <v>123</v>
      </c>
      <c r="G150" t="s">
        <v>255</v>
      </c>
      <c r="H150" t="s">
        <v>124</v>
      </c>
      <c r="I150" t="s">
        <v>292</v>
      </c>
      <c r="J150">
        <v>0</v>
      </c>
      <c r="K150">
        <v>274</v>
      </c>
      <c r="L150">
        <v>278</v>
      </c>
      <c r="M150">
        <v>700</v>
      </c>
      <c r="N150">
        <v>285</v>
      </c>
      <c r="O150">
        <v>552</v>
      </c>
      <c r="P150">
        <v>552</v>
      </c>
      <c r="Q150" s="3">
        <f t="shared" si="2"/>
        <v>394.28571428571433</v>
      </c>
    </row>
    <row r="151" spans="1:17" x14ac:dyDescent="0.2">
      <c r="A151">
        <v>147</v>
      </c>
      <c r="C151" t="s">
        <v>279</v>
      </c>
      <c r="E151" t="s">
        <v>318</v>
      </c>
      <c r="F151" t="s">
        <v>123</v>
      </c>
      <c r="G151" t="s">
        <v>255</v>
      </c>
      <c r="H151" t="s">
        <v>125</v>
      </c>
      <c r="I151" t="s">
        <v>265</v>
      </c>
      <c r="J151">
        <v>0</v>
      </c>
      <c r="K151">
        <v>168</v>
      </c>
      <c r="L151">
        <v>68</v>
      </c>
      <c r="M151">
        <v>340</v>
      </c>
      <c r="N151">
        <v>3610</v>
      </c>
      <c r="O151">
        <v>236</v>
      </c>
      <c r="P151">
        <v>236</v>
      </c>
      <c r="Q151" s="3">
        <f t="shared" si="2"/>
        <v>168.57142857142858</v>
      </c>
    </row>
    <row r="152" spans="1:17" x14ac:dyDescent="0.2">
      <c r="A152">
        <v>148</v>
      </c>
      <c r="B152" t="s">
        <v>296</v>
      </c>
      <c r="C152" t="s">
        <v>279</v>
      </c>
      <c r="E152" t="s">
        <v>318</v>
      </c>
      <c r="F152" t="s">
        <v>123</v>
      </c>
      <c r="G152" t="s">
        <v>255</v>
      </c>
      <c r="H152" t="s">
        <v>297</v>
      </c>
      <c r="I152" t="s">
        <v>264</v>
      </c>
      <c r="J152">
        <v>11</v>
      </c>
      <c r="K152">
        <v>334</v>
      </c>
      <c r="L152">
        <v>109</v>
      </c>
      <c r="M152">
        <v>400</v>
      </c>
      <c r="N152">
        <v>3322</v>
      </c>
      <c r="O152">
        <v>454</v>
      </c>
      <c r="P152">
        <v>454</v>
      </c>
      <c r="Q152" s="3">
        <f t="shared" si="2"/>
        <v>324.28571428571433</v>
      </c>
    </row>
    <row r="153" spans="1:17" x14ac:dyDescent="0.2">
      <c r="A153">
        <v>149</v>
      </c>
      <c r="B153" t="s">
        <v>296</v>
      </c>
      <c r="C153" t="s">
        <v>279</v>
      </c>
      <c r="E153" t="s">
        <v>318</v>
      </c>
      <c r="F153" t="s">
        <v>123</v>
      </c>
      <c r="G153" t="s">
        <v>255</v>
      </c>
      <c r="H153" t="s">
        <v>126</v>
      </c>
      <c r="I153" t="s">
        <v>265</v>
      </c>
      <c r="J153">
        <v>0</v>
      </c>
      <c r="K153">
        <v>439</v>
      </c>
      <c r="L153">
        <v>157</v>
      </c>
      <c r="M153">
        <v>450</v>
      </c>
      <c r="N153">
        <v>2360</v>
      </c>
      <c r="O153">
        <v>596</v>
      </c>
      <c r="P153">
        <v>596</v>
      </c>
      <c r="Q153" s="3">
        <f t="shared" si="2"/>
        <v>425.71428571428572</v>
      </c>
    </row>
    <row r="154" spans="1:17" x14ac:dyDescent="0.2">
      <c r="A154">
        <v>150</v>
      </c>
      <c r="C154" t="s">
        <v>279</v>
      </c>
      <c r="E154" t="s">
        <v>318</v>
      </c>
      <c r="F154" t="s">
        <v>123</v>
      </c>
      <c r="G154" t="s">
        <v>255</v>
      </c>
      <c r="H154" t="s">
        <v>127</v>
      </c>
      <c r="I154" t="s">
        <v>252</v>
      </c>
      <c r="J154">
        <v>0</v>
      </c>
      <c r="K154">
        <v>57</v>
      </c>
      <c r="L154">
        <v>22</v>
      </c>
      <c r="M154">
        <v>118</v>
      </c>
      <c r="N154">
        <v>4397</v>
      </c>
      <c r="O154">
        <v>79</v>
      </c>
      <c r="P154">
        <v>79</v>
      </c>
      <c r="Q154" s="3">
        <f t="shared" si="2"/>
        <v>56.428571428571431</v>
      </c>
    </row>
    <row r="155" spans="1:17" x14ac:dyDescent="0.2">
      <c r="A155">
        <v>151</v>
      </c>
      <c r="C155" t="s">
        <v>279</v>
      </c>
      <c r="E155" t="s">
        <v>318</v>
      </c>
      <c r="F155" t="s">
        <v>123</v>
      </c>
      <c r="G155" t="s">
        <v>255</v>
      </c>
      <c r="H155" t="s">
        <v>127</v>
      </c>
      <c r="I155" t="s">
        <v>264</v>
      </c>
      <c r="J155">
        <v>0</v>
      </c>
      <c r="K155">
        <v>33</v>
      </c>
      <c r="L155">
        <v>21</v>
      </c>
      <c r="M155">
        <v>86</v>
      </c>
      <c r="N155">
        <v>215</v>
      </c>
      <c r="O155">
        <v>54</v>
      </c>
      <c r="P155">
        <v>54</v>
      </c>
      <c r="Q155" s="3">
        <f t="shared" si="2"/>
        <v>38.571428571428577</v>
      </c>
    </row>
    <row r="156" spans="1:17" x14ac:dyDescent="0.2">
      <c r="A156">
        <v>152</v>
      </c>
      <c r="B156" t="s">
        <v>296</v>
      </c>
      <c r="C156" t="s">
        <v>279</v>
      </c>
      <c r="E156" t="s">
        <v>318</v>
      </c>
      <c r="F156" t="s">
        <v>123</v>
      </c>
      <c r="G156" t="s">
        <v>255</v>
      </c>
      <c r="H156" t="s">
        <v>298</v>
      </c>
      <c r="I156" t="s">
        <v>264</v>
      </c>
      <c r="J156">
        <v>22</v>
      </c>
      <c r="K156">
        <v>107</v>
      </c>
      <c r="L156">
        <v>63</v>
      </c>
      <c r="M156">
        <v>54</v>
      </c>
      <c r="N156">
        <v>2404</v>
      </c>
      <c r="O156">
        <v>192</v>
      </c>
      <c r="P156">
        <v>192</v>
      </c>
      <c r="Q156" s="3">
        <f t="shared" si="2"/>
        <v>137.14285714285714</v>
      </c>
    </row>
    <row r="157" spans="1:17" x14ac:dyDescent="0.2">
      <c r="A157">
        <v>153</v>
      </c>
      <c r="B157" t="s">
        <v>296</v>
      </c>
      <c r="C157" t="s">
        <v>279</v>
      </c>
      <c r="E157" t="s">
        <v>318</v>
      </c>
      <c r="F157" t="s">
        <v>123</v>
      </c>
      <c r="G157" t="s">
        <v>255</v>
      </c>
      <c r="H157" t="s">
        <v>128</v>
      </c>
      <c r="I157" t="s">
        <v>238</v>
      </c>
      <c r="J157">
        <v>479</v>
      </c>
      <c r="K157">
        <v>0</v>
      </c>
      <c r="L157">
        <v>0</v>
      </c>
      <c r="M157">
        <v>400</v>
      </c>
      <c r="N157">
        <v>1893</v>
      </c>
      <c r="O157">
        <v>479</v>
      </c>
      <c r="P157">
        <v>479</v>
      </c>
      <c r="Q157" s="3">
        <f t="shared" si="2"/>
        <v>342.14285714285717</v>
      </c>
    </row>
    <row r="158" spans="1:17" x14ac:dyDescent="0.2">
      <c r="A158">
        <v>154</v>
      </c>
      <c r="C158" t="s">
        <v>279</v>
      </c>
      <c r="E158" t="s">
        <v>318</v>
      </c>
      <c r="F158" t="s">
        <v>129</v>
      </c>
      <c r="G158" t="s">
        <v>256</v>
      </c>
      <c r="H158" t="s">
        <v>130</v>
      </c>
      <c r="I158" t="s">
        <v>264</v>
      </c>
      <c r="J158">
        <v>0</v>
      </c>
      <c r="K158">
        <v>15</v>
      </c>
      <c r="L158">
        <v>6</v>
      </c>
      <c r="M158">
        <v>21</v>
      </c>
      <c r="N158">
        <v>61</v>
      </c>
      <c r="O158">
        <v>21</v>
      </c>
      <c r="P158">
        <v>21</v>
      </c>
      <c r="Q158" s="3">
        <f t="shared" si="2"/>
        <v>15.000000000000002</v>
      </c>
    </row>
    <row r="159" spans="1:17" x14ac:dyDescent="0.2">
      <c r="A159">
        <v>155</v>
      </c>
      <c r="C159" t="s">
        <v>279</v>
      </c>
      <c r="E159" t="s">
        <v>318</v>
      </c>
      <c r="F159" t="s">
        <v>129</v>
      </c>
      <c r="G159" t="s">
        <v>256</v>
      </c>
      <c r="H159" t="s">
        <v>130</v>
      </c>
      <c r="I159" t="s">
        <v>265</v>
      </c>
      <c r="J159">
        <v>23</v>
      </c>
      <c r="K159">
        <v>20</v>
      </c>
      <c r="L159">
        <v>0</v>
      </c>
      <c r="M159">
        <v>43</v>
      </c>
      <c r="N159">
        <v>98</v>
      </c>
      <c r="O159">
        <v>43</v>
      </c>
      <c r="P159">
        <v>43</v>
      </c>
      <c r="Q159" s="3">
        <f t="shared" si="2"/>
        <v>30.714285714285715</v>
      </c>
    </row>
    <row r="160" spans="1:17" x14ac:dyDescent="0.2">
      <c r="A160">
        <v>156</v>
      </c>
      <c r="C160" t="s">
        <v>279</v>
      </c>
      <c r="E160" t="s">
        <v>318</v>
      </c>
      <c r="F160" t="s">
        <v>131</v>
      </c>
      <c r="G160" t="s">
        <v>132</v>
      </c>
      <c r="H160" t="s">
        <v>254</v>
      </c>
      <c r="I160" t="s">
        <v>265</v>
      </c>
      <c r="J160">
        <v>40</v>
      </c>
      <c r="K160">
        <v>70</v>
      </c>
      <c r="L160">
        <v>8</v>
      </c>
      <c r="M160">
        <v>57</v>
      </c>
      <c r="N160">
        <v>421</v>
      </c>
      <c r="O160">
        <v>118</v>
      </c>
      <c r="P160">
        <v>118</v>
      </c>
      <c r="Q160" s="3">
        <f t="shared" si="2"/>
        <v>84.285714285714292</v>
      </c>
    </row>
    <row r="161" spans="1:17" x14ac:dyDescent="0.2">
      <c r="A161">
        <v>157</v>
      </c>
      <c r="C161" t="s">
        <v>279</v>
      </c>
      <c r="E161" t="s">
        <v>318</v>
      </c>
      <c r="F161" t="s">
        <v>131</v>
      </c>
      <c r="G161" t="s">
        <v>133</v>
      </c>
      <c r="I161" t="s">
        <v>264</v>
      </c>
      <c r="J161">
        <v>0</v>
      </c>
      <c r="K161">
        <v>53</v>
      </c>
      <c r="L161">
        <v>8</v>
      </c>
      <c r="M161">
        <v>20</v>
      </c>
      <c r="N161">
        <v>278</v>
      </c>
      <c r="O161">
        <v>61</v>
      </c>
      <c r="P161">
        <v>61</v>
      </c>
      <c r="Q161" s="3">
        <f t="shared" si="2"/>
        <v>43.571428571428577</v>
      </c>
    </row>
    <row r="162" spans="1:17" x14ac:dyDescent="0.2">
      <c r="A162">
        <v>158</v>
      </c>
      <c r="C162" t="s">
        <v>279</v>
      </c>
      <c r="E162" t="s">
        <v>318</v>
      </c>
      <c r="F162" t="s">
        <v>131</v>
      </c>
      <c r="G162" t="s">
        <v>134</v>
      </c>
      <c r="I162" t="s">
        <v>264</v>
      </c>
      <c r="J162">
        <v>0</v>
      </c>
      <c r="K162">
        <v>59</v>
      </c>
      <c r="L162">
        <v>4</v>
      </c>
      <c r="M162">
        <v>20</v>
      </c>
      <c r="N162">
        <v>406</v>
      </c>
      <c r="O162">
        <v>63</v>
      </c>
      <c r="P162">
        <v>63</v>
      </c>
      <c r="Q162" s="3">
        <f t="shared" si="2"/>
        <v>45</v>
      </c>
    </row>
    <row r="163" spans="1:17" x14ac:dyDescent="0.2">
      <c r="A163">
        <v>159</v>
      </c>
      <c r="C163" t="s">
        <v>279</v>
      </c>
      <c r="E163" t="s">
        <v>318</v>
      </c>
      <c r="F163" t="s">
        <v>131</v>
      </c>
      <c r="G163" t="s">
        <v>135</v>
      </c>
      <c r="I163" t="s">
        <v>264</v>
      </c>
      <c r="J163">
        <v>0</v>
      </c>
      <c r="K163">
        <v>23</v>
      </c>
      <c r="L163">
        <v>2</v>
      </c>
      <c r="M163">
        <v>32</v>
      </c>
      <c r="N163">
        <v>137</v>
      </c>
      <c r="O163">
        <v>25</v>
      </c>
      <c r="P163">
        <v>25</v>
      </c>
      <c r="Q163" s="3">
        <f t="shared" si="2"/>
        <v>17.857142857142858</v>
      </c>
    </row>
    <row r="164" spans="1:17" x14ac:dyDescent="0.2">
      <c r="A164">
        <v>160</v>
      </c>
      <c r="C164" t="s">
        <v>279</v>
      </c>
      <c r="E164" t="s">
        <v>318</v>
      </c>
      <c r="F164" t="s">
        <v>131</v>
      </c>
      <c r="G164" t="s">
        <v>136</v>
      </c>
      <c r="I164" t="s">
        <v>264</v>
      </c>
      <c r="J164">
        <v>0</v>
      </c>
      <c r="K164">
        <v>23</v>
      </c>
      <c r="L164">
        <v>3</v>
      </c>
      <c r="M164">
        <v>50</v>
      </c>
      <c r="N164">
        <v>89</v>
      </c>
      <c r="O164">
        <v>26</v>
      </c>
      <c r="P164">
        <v>26</v>
      </c>
      <c r="Q164" s="3">
        <f t="shared" si="2"/>
        <v>18.571428571428573</v>
      </c>
    </row>
    <row r="165" spans="1:17" x14ac:dyDescent="0.2">
      <c r="A165">
        <v>161</v>
      </c>
      <c r="C165" t="s">
        <v>279</v>
      </c>
      <c r="E165" t="s">
        <v>318</v>
      </c>
      <c r="F165" t="s">
        <v>131</v>
      </c>
      <c r="G165" t="s">
        <v>132</v>
      </c>
      <c r="I165" t="s">
        <v>265</v>
      </c>
      <c r="J165">
        <v>20</v>
      </c>
      <c r="K165">
        <v>22</v>
      </c>
      <c r="L165">
        <v>0</v>
      </c>
      <c r="M165">
        <v>50</v>
      </c>
      <c r="N165">
        <v>182</v>
      </c>
      <c r="O165">
        <v>42</v>
      </c>
      <c r="P165">
        <v>42</v>
      </c>
      <c r="Q165" s="3">
        <f t="shared" si="2"/>
        <v>30.000000000000004</v>
      </c>
    </row>
    <row r="166" spans="1:17" x14ac:dyDescent="0.2">
      <c r="A166">
        <v>162</v>
      </c>
      <c r="C166" t="s">
        <v>279</v>
      </c>
      <c r="E166" t="s">
        <v>318</v>
      </c>
      <c r="F166" t="s">
        <v>131</v>
      </c>
      <c r="G166" t="s">
        <v>132</v>
      </c>
      <c r="I166" t="s">
        <v>266</v>
      </c>
      <c r="J166">
        <v>0</v>
      </c>
      <c r="K166">
        <v>22</v>
      </c>
      <c r="L166">
        <v>15</v>
      </c>
      <c r="M166">
        <v>90</v>
      </c>
      <c r="N166">
        <v>862</v>
      </c>
      <c r="O166">
        <v>37</v>
      </c>
      <c r="P166">
        <v>37</v>
      </c>
      <c r="Q166" s="3">
        <f t="shared" si="2"/>
        <v>26.428571428571431</v>
      </c>
    </row>
    <row r="167" spans="1:17" x14ac:dyDescent="0.2">
      <c r="A167">
        <v>163</v>
      </c>
      <c r="C167" t="s">
        <v>279</v>
      </c>
      <c r="E167" t="s">
        <v>318</v>
      </c>
      <c r="F167" t="s">
        <v>131</v>
      </c>
      <c r="G167" t="s">
        <v>137</v>
      </c>
      <c r="I167" t="s">
        <v>265</v>
      </c>
      <c r="J167">
        <v>0</v>
      </c>
      <c r="K167">
        <v>4</v>
      </c>
      <c r="L167">
        <v>0</v>
      </c>
      <c r="M167">
        <v>100</v>
      </c>
      <c r="N167">
        <v>5</v>
      </c>
      <c r="O167">
        <v>4</v>
      </c>
      <c r="P167">
        <v>4</v>
      </c>
      <c r="Q167" s="3">
        <f t="shared" si="2"/>
        <v>2.8571428571428572</v>
      </c>
    </row>
    <row r="168" spans="1:17" x14ac:dyDescent="0.2">
      <c r="A168">
        <v>164</v>
      </c>
      <c r="C168" t="s">
        <v>279</v>
      </c>
      <c r="E168" t="s">
        <v>318</v>
      </c>
      <c r="F168" t="s">
        <v>131</v>
      </c>
      <c r="G168" t="s">
        <v>138</v>
      </c>
      <c r="I168" t="s">
        <v>265</v>
      </c>
      <c r="J168">
        <v>2</v>
      </c>
      <c r="K168">
        <v>15</v>
      </c>
      <c r="L168">
        <v>4</v>
      </c>
      <c r="M168">
        <v>30</v>
      </c>
      <c r="N168">
        <v>59</v>
      </c>
      <c r="O168">
        <v>21</v>
      </c>
      <c r="P168">
        <v>21</v>
      </c>
      <c r="Q168" s="3">
        <f t="shared" si="2"/>
        <v>15.000000000000002</v>
      </c>
    </row>
    <row r="169" spans="1:17" x14ac:dyDescent="0.2">
      <c r="A169">
        <v>165</v>
      </c>
      <c r="C169" t="s">
        <v>279</v>
      </c>
      <c r="E169" t="s">
        <v>318</v>
      </c>
      <c r="F169" t="s">
        <v>131</v>
      </c>
      <c r="G169" t="s">
        <v>138</v>
      </c>
      <c r="I169" t="s">
        <v>264</v>
      </c>
      <c r="J169">
        <v>1</v>
      </c>
      <c r="K169">
        <v>7</v>
      </c>
      <c r="L169">
        <v>1</v>
      </c>
      <c r="M169">
        <v>8</v>
      </c>
      <c r="N169">
        <v>21</v>
      </c>
      <c r="O169">
        <v>9</v>
      </c>
      <c r="P169">
        <v>9</v>
      </c>
      <c r="Q169" s="3">
        <f t="shared" si="2"/>
        <v>6.4285714285714288</v>
      </c>
    </row>
    <row r="170" spans="1:17" x14ac:dyDescent="0.2">
      <c r="A170">
        <v>166</v>
      </c>
      <c r="C170" t="s">
        <v>279</v>
      </c>
      <c r="D170" t="s">
        <v>341</v>
      </c>
      <c r="E170" t="s">
        <v>318</v>
      </c>
      <c r="F170" t="s">
        <v>131</v>
      </c>
      <c r="G170" t="s">
        <v>139</v>
      </c>
      <c r="I170" t="s">
        <v>272</v>
      </c>
      <c r="J170">
        <v>1</v>
      </c>
      <c r="K170">
        <v>13</v>
      </c>
      <c r="L170">
        <v>0</v>
      </c>
      <c r="M170">
        <v>46</v>
      </c>
      <c r="N170">
        <v>29</v>
      </c>
      <c r="O170">
        <v>13</v>
      </c>
      <c r="P170">
        <v>14</v>
      </c>
      <c r="Q170" s="3">
        <f t="shared" si="2"/>
        <v>10</v>
      </c>
    </row>
    <row r="171" spans="1:17" x14ac:dyDescent="0.2">
      <c r="A171">
        <v>167</v>
      </c>
      <c r="C171" t="s">
        <v>281</v>
      </c>
      <c r="D171" t="s">
        <v>299</v>
      </c>
      <c r="E171" t="s">
        <v>318</v>
      </c>
      <c r="F171" t="s">
        <v>141</v>
      </c>
      <c r="G171" t="s">
        <v>140</v>
      </c>
      <c r="I171" t="s">
        <v>265</v>
      </c>
      <c r="J171">
        <v>45</v>
      </c>
      <c r="K171">
        <v>141</v>
      </c>
      <c r="L171">
        <v>4</v>
      </c>
      <c r="M171">
        <v>64</v>
      </c>
      <c r="N171">
        <v>190</v>
      </c>
      <c r="O171">
        <v>190</v>
      </c>
      <c r="P171">
        <v>46.341463414634099</v>
      </c>
      <c r="Q171" s="3">
        <f t="shared" si="2"/>
        <v>33.101045296167214</v>
      </c>
    </row>
    <row r="172" spans="1:17" x14ac:dyDescent="0.2">
      <c r="A172">
        <v>168</v>
      </c>
      <c r="C172" t="s">
        <v>281</v>
      </c>
      <c r="D172" t="s">
        <v>326</v>
      </c>
      <c r="E172" t="s">
        <v>318</v>
      </c>
      <c r="F172" t="s">
        <v>141</v>
      </c>
      <c r="G172" t="s">
        <v>140</v>
      </c>
      <c r="I172" t="s">
        <v>264</v>
      </c>
      <c r="J172">
        <v>0</v>
      </c>
      <c r="K172">
        <v>108</v>
      </c>
      <c r="L172">
        <v>28</v>
      </c>
      <c r="M172">
        <v>8</v>
      </c>
      <c r="N172">
        <v>136</v>
      </c>
      <c r="O172">
        <v>136</v>
      </c>
      <c r="P172">
        <v>24</v>
      </c>
      <c r="Q172" s="3">
        <f t="shared" si="2"/>
        <v>17.142857142857142</v>
      </c>
    </row>
    <row r="173" spans="1:17" x14ac:dyDescent="0.2">
      <c r="A173">
        <v>169</v>
      </c>
      <c r="C173" t="s">
        <v>281</v>
      </c>
      <c r="E173" t="s">
        <v>318</v>
      </c>
      <c r="F173" t="s">
        <v>141</v>
      </c>
      <c r="G173" t="s">
        <v>142</v>
      </c>
      <c r="I173" t="s">
        <v>265</v>
      </c>
      <c r="J173">
        <v>1</v>
      </c>
      <c r="K173">
        <v>14</v>
      </c>
      <c r="L173">
        <v>2</v>
      </c>
      <c r="M173">
        <v>14</v>
      </c>
      <c r="N173">
        <v>17</v>
      </c>
      <c r="O173">
        <v>5</v>
      </c>
      <c r="P173">
        <v>5</v>
      </c>
      <c r="Q173" s="3">
        <f t="shared" si="2"/>
        <v>3.5714285714285716</v>
      </c>
    </row>
    <row r="174" spans="1:17" x14ac:dyDescent="0.2">
      <c r="A174">
        <v>170</v>
      </c>
      <c r="C174" t="s">
        <v>281</v>
      </c>
      <c r="E174" t="s">
        <v>318</v>
      </c>
      <c r="F174" t="s">
        <v>141</v>
      </c>
      <c r="G174" t="s">
        <v>142</v>
      </c>
      <c r="I174" t="s">
        <v>264</v>
      </c>
      <c r="J174">
        <v>0</v>
      </c>
      <c r="K174">
        <v>30</v>
      </c>
      <c r="L174">
        <v>2</v>
      </c>
      <c r="M174">
        <v>12</v>
      </c>
      <c r="N174">
        <v>32</v>
      </c>
      <c r="O174">
        <v>10</v>
      </c>
      <c r="P174">
        <v>10</v>
      </c>
      <c r="Q174" s="3">
        <f t="shared" si="2"/>
        <v>7.1428571428571432</v>
      </c>
    </row>
    <row r="175" spans="1:17" x14ac:dyDescent="0.2">
      <c r="A175">
        <v>171</v>
      </c>
      <c r="C175" t="s">
        <v>279</v>
      </c>
      <c r="E175" t="s">
        <v>318</v>
      </c>
      <c r="F175" t="s">
        <v>141</v>
      </c>
      <c r="G175" t="s">
        <v>143</v>
      </c>
      <c r="I175" t="s">
        <v>272</v>
      </c>
      <c r="J175">
        <v>0</v>
      </c>
      <c r="K175">
        <v>1</v>
      </c>
      <c r="L175">
        <v>0</v>
      </c>
      <c r="M175">
        <v>4</v>
      </c>
      <c r="N175">
        <v>1</v>
      </c>
      <c r="O175">
        <v>1</v>
      </c>
      <c r="P175">
        <v>1</v>
      </c>
      <c r="Q175" s="3">
        <f t="shared" si="2"/>
        <v>0.7142857142857143</v>
      </c>
    </row>
    <row r="176" spans="1:17" x14ac:dyDescent="0.2">
      <c r="A176">
        <v>172</v>
      </c>
      <c r="C176" t="s">
        <v>279</v>
      </c>
      <c r="D176" t="s">
        <v>341</v>
      </c>
      <c r="E176" t="s">
        <v>318</v>
      </c>
      <c r="F176" t="s">
        <v>141</v>
      </c>
      <c r="G176" t="s">
        <v>140</v>
      </c>
      <c r="I176" t="s">
        <v>286</v>
      </c>
      <c r="J176">
        <v>1</v>
      </c>
      <c r="K176">
        <v>16</v>
      </c>
      <c r="L176">
        <v>1</v>
      </c>
      <c r="M176">
        <v>18</v>
      </c>
      <c r="N176">
        <v>41</v>
      </c>
      <c r="O176">
        <v>17</v>
      </c>
      <c r="P176">
        <v>18</v>
      </c>
      <c r="Q176" s="3">
        <f t="shared" si="2"/>
        <v>12.857142857142858</v>
      </c>
    </row>
    <row r="177" spans="1:17" x14ac:dyDescent="0.2">
      <c r="A177">
        <v>173</v>
      </c>
      <c r="C177" t="s">
        <v>279</v>
      </c>
      <c r="E177" t="s">
        <v>318</v>
      </c>
      <c r="F177" t="s">
        <v>144</v>
      </c>
      <c r="G177" t="s">
        <v>145</v>
      </c>
      <c r="I177" t="s">
        <v>265</v>
      </c>
      <c r="J177">
        <v>22</v>
      </c>
      <c r="K177">
        <v>8</v>
      </c>
      <c r="L177">
        <v>2</v>
      </c>
      <c r="N177">
        <v>86</v>
      </c>
      <c r="O177">
        <v>32</v>
      </c>
      <c r="P177">
        <v>32</v>
      </c>
      <c r="Q177" s="3">
        <f t="shared" si="2"/>
        <v>22.857142857142858</v>
      </c>
    </row>
    <row r="178" spans="1:17" x14ac:dyDescent="0.2">
      <c r="A178">
        <v>174</v>
      </c>
      <c r="C178" t="s">
        <v>279</v>
      </c>
      <c r="E178" t="s">
        <v>318</v>
      </c>
      <c r="F178" t="s">
        <v>144</v>
      </c>
      <c r="G178" t="s">
        <v>145</v>
      </c>
      <c r="I178" t="s">
        <v>264</v>
      </c>
      <c r="J178">
        <v>0</v>
      </c>
      <c r="K178">
        <v>7</v>
      </c>
      <c r="L178">
        <v>13</v>
      </c>
      <c r="N178">
        <v>46</v>
      </c>
      <c r="O178">
        <v>20</v>
      </c>
      <c r="P178">
        <v>20</v>
      </c>
      <c r="Q178" s="3">
        <f t="shared" si="2"/>
        <v>14.285714285714286</v>
      </c>
    </row>
    <row r="179" spans="1:17" x14ac:dyDescent="0.2">
      <c r="A179">
        <v>175</v>
      </c>
      <c r="C179" t="s">
        <v>279</v>
      </c>
      <c r="E179" t="s">
        <v>318</v>
      </c>
      <c r="F179" t="s">
        <v>144</v>
      </c>
      <c r="G179" t="s">
        <v>146</v>
      </c>
      <c r="I179" t="s">
        <v>264</v>
      </c>
      <c r="J179">
        <v>0</v>
      </c>
      <c r="K179">
        <v>15</v>
      </c>
      <c r="L179">
        <v>1</v>
      </c>
      <c r="N179">
        <v>60</v>
      </c>
      <c r="O179">
        <v>16</v>
      </c>
      <c r="P179">
        <v>16</v>
      </c>
      <c r="Q179" s="3">
        <f t="shared" si="2"/>
        <v>11.428571428571429</v>
      </c>
    </row>
    <row r="180" spans="1:17" x14ac:dyDescent="0.2">
      <c r="A180">
        <v>176</v>
      </c>
      <c r="C180" t="s">
        <v>279</v>
      </c>
      <c r="E180" t="s">
        <v>318</v>
      </c>
      <c r="F180" t="s">
        <v>144</v>
      </c>
      <c r="G180" t="s">
        <v>147</v>
      </c>
      <c r="I180" t="s">
        <v>264</v>
      </c>
      <c r="J180">
        <v>0</v>
      </c>
      <c r="K180">
        <v>10</v>
      </c>
      <c r="L180">
        <v>1</v>
      </c>
      <c r="N180">
        <v>74</v>
      </c>
      <c r="O180">
        <v>11</v>
      </c>
      <c r="P180">
        <v>11</v>
      </c>
      <c r="Q180" s="3">
        <f t="shared" si="2"/>
        <v>7.8571428571428577</v>
      </c>
    </row>
    <row r="181" spans="1:17" x14ac:dyDescent="0.2">
      <c r="A181">
        <v>177</v>
      </c>
      <c r="C181" t="s">
        <v>279</v>
      </c>
      <c r="E181" t="s">
        <v>318</v>
      </c>
      <c r="F181" t="s">
        <v>144</v>
      </c>
      <c r="G181" t="s">
        <v>148</v>
      </c>
      <c r="I181" t="s">
        <v>264</v>
      </c>
      <c r="J181">
        <v>0</v>
      </c>
      <c r="K181">
        <v>10</v>
      </c>
      <c r="L181">
        <v>2</v>
      </c>
      <c r="N181">
        <v>46</v>
      </c>
      <c r="O181">
        <v>12</v>
      </c>
      <c r="P181">
        <v>12</v>
      </c>
      <c r="Q181" s="3">
        <f t="shared" si="2"/>
        <v>8.5714285714285712</v>
      </c>
    </row>
    <row r="182" spans="1:17" x14ac:dyDescent="0.2">
      <c r="A182">
        <v>178</v>
      </c>
      <c r="C182" t="s">
        <v>279</v>
      </c>
      <c r="E182" t="s">
        <v>318</v>
      </c>
      <c r="F182" t="s">
        <v>144</v>
      </c>
      <c r="G182" t="s">
        <v>149</v>
      </c>
      <c r="I182" t="s">
        <v>265</v>
      </c>
      <c r="J182">
        <v>26</v>
      </c>
      <c r="K182">
        <v>21</v>
      </c>
      <c r="L182">
        <v>4</v>
      </c>
      <c r="N182">
        <v>184</v>
      </c>
      <c r="O182">
        <v>51</v>
      </c>
      <c r="P182">
        <v>51</v>
      </c>
      <c r="Q182" s="3">
        <f t="shared" si="2"/>
        <v>36.428571428571431</v>
      </c>
    </row>
    <row r="183" spans="1:17" x14ac:dyDescent="0.2">
      <c r="A183">
        <v>179</v>
      </c>
      <c r="C183" t="s">
        <v>279</v>
      </c>
      <c r="E183" t="s">
        <v>318</v>
      </c>
      <c r="F183" t="s">
        <v>144</v>
      </c>
      <c r="G183" t="s">
        <v>149</v>
      </c>
      <c r="I183" t="s">
        <v>264</v>
      </c>
      <c r="J183">
        <v>0</v>
      </c>
      <c r="K183">
        <v>24</v>
      </c>
      <c r="L183">
        <v>16</v>
      </c>
      <c r="M183">
        <v>32</v>
      </c>
      <c r="N183">
        <v>185</v>
      </c>
      <c r="O183">
        <v>40</v>
      </c>
      <c r="P183">
        <v>40</v>
      </c>
      <c r="Q183" s="3">
        <f t="shared" si="2"/>
        <v>28.571428571428573</v>
      </c>
    </row>
    <row r="184" spans="1:17" x14ac:dyDescent="0.2">
      <c r="A184">
        <v>180</v>
      </c>
      <c r="C184" t="s">
        <v>279</v>
      </c>
      <c r="E184" t="s">
        <v>318</v>
      </c>
      <c r="F184" t="s">
        <v>144</v>
      </c>
      <c r="G184" t="s">
        <v>150</v>
      </c>
      <c r="I184" t="s">
        <v>265</v>
      </c>
      <c r="J184">
        <v>1</v>
      </c>
      <c r="K184">
        <v>6</v>
      </c>
      <c r="L184">
        <v>0</v>
      </c>
      <c r="M184">
        <v>14</v>
      </c>
      <c r="N184">
        <v>71</v>
      </c>
      <c r="O184">
        <v>7</v>
      </c>
      <c r="P184">
        <v>7</v>
      </c>
      <c r="Q184" s="3">
        <f t="shared" si="2"/>
        <v>5</v>
      </c>
    </row>
    <row r="185" spans="1:17" x14ac:dyDescent="0.2">
      <c r="A185">
        <v>181</v>
      </c>
      <c r="C185" t="s">
        <v>279</v>
      </c>
      <c r="E185" t="s">
        <v>318</v>
      </c>
      <c r="F185" t="s">
        <v>151</v>
      </c>
      <c r="G185" t="s">
        <v>151</v>
      </c>
      <c r="I185" t="s">
        <v>265</v>
      </c>
      <c r="J185">
        <v>16</v>
      </c>
      <c r="K185">
        <v>25</v>
      </c>
      <c r="L185">
        <v>2</v>
      </c>
      <c r="M185">
        <v>32</v>
      </c>
      <c r="N185">
        <v>240</v>
      </c>
      <c r="O185">
        <v>43</v>
      </c>
      <c r="P185">
        <v>43</v>
      </c>
      <c r="Q185" s="3">
        <f t="shared" si="2"/>
        <v>30.714285714285715</v>
      </c>
    </row>
    <row r="186" spans="1:17" x14ac:dyDescent="0.2">
      <c r="A186">
        <v>182</v>
      </c>
      <c r="C186" t="s">
        <v>279</v>
      </c>
      <c r="E186" t="s">
        <v>318</v>
      </c>
      <c r="F186" t="s">
        <v>151</v>
      </c>
      <c r="G186" t="s">
        <v>151</v>
      </c>
      <c r="I186" t="s">
        <v>280</v>
      </c>
      <c r="J186">
        <v>0</v>
      </c>
      <c r="K186">
        <v>96</v>
      </c>
      <c r="L186">
        <v>15</v>
      </c>
      <c r="M186">
        <v>88</v>
      </c>
      <c r="N186">
        <v>318</v>
      </c>
      <c r="O186">
        <v>111</v>
      </c>
      <c r="P186">
        <v>111</v>
      </c>
      <c r="Q186" s="3">
        <f t="shared" si="2"/>
        <v>79.285714285714292</v>
      </c>
    </row>
    <row r="187" spans="1:17" x14ac:dyDescent="0.2">
      <c r="A187">
        <v>183</v>
      </c>
      <c r="C187" t="s">
        <v>281</v>
      </c>
      <c r="D187" t="s">
        <v>282</v>
      </c>
      <c r="E187" t="s">
        <v>318</v>
      </c>
      <c r="F187" t="s">
        <v>151</v>
      </c>
      <c r="G187" t="s">
        <v>151</v>
      </c>
      <c r="I187" t="s">
        <v>265</v>
      </c>
      <c r="J187">
        <v>29</v>
      </c>
      <c r="K187">
        <v>136</v>
      </c>
      <c r="L187">
        <v>27</v>
      </c>
      <c r="M187">
        <v>52</v>
      </c>
      <c r="N187">
        <v>192</v>
      </c>
      <c r="O187">
        <v>46</v>
      </c>
      <c r="P187">
        <v>46</v>
      </c>
      <c r="Q187" s="3">
        <f t="shared" si="2"/>
        <v>32.857142857142861</v>
      </c>
    </row>
    <row r="188" spans="1:17" x14ac:dyDescent="0.2">
      <c r="A188">
        <v>184</v>
      </c>
      <c r="C188" t="s">
        <v>281</v>
      </c>
      <c r="E188" t="s">
        <v>318</v>
      </c>
      <c r="F188" t="s">
        <v>151</v>
      </c>
      <c r="G188" t="s">
        <v>151</v>
      </c>
      <c r="I188" t="s">
        <v>264</v>
      </c>
      <c r="J188">
        <v>0</v>
      </c>
      <c r="K188">
        <v>636</v>
      </c>
      <c r="L188">
        <v>140</v>
      </c>
      <c r="M188">
        <v>69</v>
      </c>
      <c r="N188">
        <v>776</v>
      </c>
      <c r="O188">
        <v>88</v>
      </c>
      <c r="P188">
        <v>88</v>
      </c>
      <c r="Q188" s="3">
        <f t="shared" si="2"/>
        <v>62.857142857142861</v>
      </c>
    </row>
    <row r="189" spans="1:17" x14ac:dyDescent="0.2">
      <c r="A189">
        <v>185</v>
      </c>
      <c r="C189" t="s">
        <v>279</v>
      </c>
      <c r="D189" t="s">
        <v>322</v>
      </c>
      <c r="E189" t="s">
        <v>318</v>
      </c>
      <c r="F189" t="s">
        <v>151</v>
      </c>
      <c r="G189" t="s">
        <v>152</v>
      </c>
      <c r="I189" t="s">
        <v>265</v>
      </c>
      <c r="J189">
        <v>1</v>
      </c>
      <c r="M189">
        <v>9</v>
      </c>
      <c r="N189">
        <v>120</v>
      </c>
      <c r="O189">
        <v>9</v>
      </c>
      <c r="P189">
        <v>9</v>
      </c>
      <c r="Q189" s="3">
        <f t="shared" si="2"/>
        <v>6.4285714285714288</v>
      </c>
    </row>
    <row r="190" spans="1:17" x14ac:dyDescent="0.2">
      <c r="A190">
        <v>186</v>
      </c>
      <c r="C190" t="s">
        <v>279</v>
      </c>
      <c r="E190" t="s">
        <v>318</v>
      </c>
      <c r="F190" t="s">
        <v>153</v>
      </c>
      <c r="G190" t="s">
        <v>153</v>
      </c>
      <c r="I190" t="s">
        <v>272</v>
      </c>
      <c r="J190">
        <v>19</v>
      </c>
      <c r="K190">
        <v>34</v>
      </c>
      <c r="L190">
        <v>4</v>
      </c>
      <c r="M190">
        <v>144</v>
      </c>
      <c r="N190">
        <v>155</v>
      </c>
      <c r="O190">
        <v>57</v>
      </c>
      <c r="P190">
        <v>57</v>
      </c>
      <c r="Q190" s="3">
        <f t="shared" si="2"/>
        <v>40.714285714285715</v>
      </c>
    </row>
    <row r="191" spans="1:17" x14ac:dyDescent="0.2">
      <c r="A191">
        <v>187</v>
      </c>
      <c r="C191" t="s">
        <v>279</v>
      </c>
      <c r="E191" t="s">
        <v>318</v>
      </c>
      <c r="F191" t="s">
        <v>153</v>
      </c>
      <c r="G191" t="s">
        <v>154</v>
      </c>
      <c r="I191" t="s">
        <v>272</v>
      </c>
      <c r="J191">
        <v>0</v>
      </c>
      <c r="K191">
        <v>11</v>
      </c>
      <c r="L191">
        <v>0</v>
      </c>
      <c r="M191">
        <v>6</v>
      </c>
      <c r="N191">
        <v>11</v>
      </c>
      <c r="O191">
        <v>11</v>
      </c>
      <c r="P191">
        <v>11</v>
      </c>
      <c r="Q191" s="3">
        <f t="shared" si="2"/>
        <v>7.8571428571428577</v>
      </c>
    </row>
    <row r="192" spans="1:17" x14ac:dyDescent="0.2">
      <c r="A192">
        <v>188</v>
      </c>
      <c r="C192" t="s">
        <v>279</v>
      </c>
      <c r="D192" t="s">
        <v>341</v>
      </c>
      <c r="E192" t="s">
        <v>318</v>
      </c>
      <c r="F192" t="s">
        <v>153</v>
      </c>
      <c r="G192" t="s">
        <v>155</v>
      </c>
      <c r="I192" t="s">
        <v>272</v>
      </c>
      <c r="J192">
        <v>2</v>
      </c>
      <c r="K192">
        <v>20</v>
      </c>
      <c r="L192">
        <v>9</v>
      </c>
      <c r="M192">
        <v>134</v>
      </c>
      <c r="N192">
        <v>122</v>
      </c>
      <c r="O192">
        <v>29</v>
      </c>
      <c r="P192">
        <v>31</v>
      </c>
      <c r="Q192" s="3">
        <f t="shared" si="2"/>
        <v>22.142857142857146</v>
      </c>
    </row>
    <row r="193" spans="1:17" x14ac:dyDescent="0.2">
      <c r="A193">
        <v>189</v>
      </c>
      <c r="C193" t="s">
        <v>279</v>
      </c>
      <c r="E193" t="s">
        <v>318</v>
      </c>
      <c r="F193" t="s">
        <v>153</v>
      </c>
      <c r="G193" t="s">
        <v>156</v>
      </c>
      <c r="I193" t="s">
        <v>265</v>
      </c>
      <c r="J193">
        <v>0</v>
      </c>
      <c r="K193">
        <v>3</v>
      </c>
      <c r="L193">
        <v>0</v>
      </c>
      <c r="M193">
        <v>3</v>
      </c>
      <c r="N193">
        <v>2</v>
      </c>
      <c r="O193">
        <v>3</v>
      </c>
      <c r="P193">
        <v>3</v>
      </c>
      <c r="Q193" s="3">
        <f t="shared" si="2"/>
        <v>2.1428571428571428</v>
      </c>
    </row>
    <row r="194" spans="1:17" x14ac:dyDescent="0.2">
      <c r="A194">
        <v>190</v>
      </c>
      <c r="C194" t="s">
        <v>279</v>
      </c>
      <c r="E194" t="s">
        <v>318</v>
      </c>
      <c r="F194" t="s">
        <v>300</v>
      </c>
      <c r="G194" t="s">
        <v>157</v>
      </c>
      <c r="I194" t="s">
        <v>272</v>
      </c>
      <c r="J194">
        <v>6</v>
      </c>
      <c r="K194">
        <v>18</v>
      </c>
      <c r="L194">
        <v>2</v>
      </c>
      <c r="M194">
        <v>32</v>
      </c>
      <c r="N194">
        <v>130</v>
      </c>
      <c r="O194">
        <v>26</v>
      </c>
      <c r="P194">
        <v>26</v>
      </c>
      <c r="Q194" s="3">
        <f t="shared" si="2"/>
        <v>18.571428571428573</v>
      </c>
    </row>
    <row r="195" spans="1:17" x14ac:dyDescent="0.2">
      <c r="A195">
        <v>191</v>
      </c>
      <c r="C195" t="s">
        <v>279</v>
      </c>
      <c r="E195" t="s">
        <v>318</v>
      </c>
      <c r="F195" t="s">
        <v>235</v>
      </c>
      <c r="G195" t="s">
        <v>158</v>
      </c>
      <c r="I195" t="s">
        <v>272</v>
      </c>
      <c r="J195">
        <v>20</v>
      </c>
      <c r="K195">
        <v>85</v>
      </c>
      <c r="L195">
        <v>14</v>
      </c>
      <c r="M195">
        <v>152</v>
      </c>
      <c r="N195">
        <v>215</v>
      </c>
      <c r="O195">
        <v>119</v>
      </c>
      <c r="P195">
        <v>119</v>
      </c>
      <c r="Q195" s="3">
        <f t="shared" si="2"/>
        <v>85</v>
      </c>
    </row>
    <row r="196" spans="1:17" x14ac:dyDescent="0.2">
      <c r="A196">
        <v>192</v>
      </c>
      <c r="C196" t="s">
        <v>281</v>
      </c>
      <c r="E196" t="s">
        <v>318</v>
      </c>
      <c r="F196" t="s">
        <v>235</v>
      </c>
      <c r="G196" t="s">
        <v>159</v>
      </c>
      <c r="I196" t="s">
        <v>265</v>
      </c>
      <c r="J196">
        <v>0</v>
      </c>
      <c r="K196">
        <v>3</v>
      </c>
      <c r="L196">
        <v>2</v>
      </c>
      <c r="M196">
        <v>16</v>
      </c>
      <c r="N196">
        <v>5</v>
      </c>
      <c r="O196">
        <v>3</v>
      </c>
      <c r="P196">
        <v>3</v>
      </c>
      <c r="Q196" s="3">
        <f t="shared" si="2"/>
        <v>2.1428571428571428</v>
      </c>
    </row>
    <row r="197" spans="1:17" x14ac:dyDescent="0.2">
      <c r="A197">
        <v>193</v>
      </c>
      <c r="C197" t="s">
        <v>279</v>
      </c>
      <c r="E197" t="s">
        <v>318</v>
      </c>
      <c r="F197" t="s">
        <v>235</v>
      </c>
      <c r="G197" t="s">
        <v>160</v>
      </c>
      <c r="I197" t="s">
        <v>272</v>
      </c>
      <c r="J197">
        <v>1</v>
      </c>
      <c r="K197">
        <v>1</v>
      </c>
      <c r="L197">
        <v>2</v>
      </c>
      <c r="M197">
        <v>4</v>
      </c>
      <c r="N197">
        <v>3</v>
      </c>
      <c r="O197">
        <v>4</v>
      </c>
      <c r="P197">
        <v>4</v>
      </c>
      <c r="Q197" s="3">
        <f t="shared" si="2"/>
        <v>2.8571428571428572</v>
      </c>
    </row>
    <row r="198" spans="1:17" x14ac:dyDescent="0.2">
      <c r="A198">
        <v>194</v>
      </c>
      <c r="C198" t="s">
        <v>279</v>
      </c>
      <c r="E198" t="s">
        <v>318</v>
      </c>
      <c r="F198" t="s">
        <v>301</v>
      </c>
      <c r="G198" t="s">
        <v>161</v>
      </c>
      <c r="I198" t="s">
        <v>265</v>
      </c>
      <c r="J198">
        <v>40</v>
      </c>
      <c r="K198">
        <v>75</v>
      </c>
      <c r="L198">
        <v>24</v>
      </c>
      <c r="M198">
        <v>196</v>
      </c>
      <c r="N198">
        <v>195</v>
      </c>
      <c r="O198">
        <v>139</v>
      </c>
      <c r="P198">
        <v>139</v>
      </c>
      <c r="Q198" s="3">
        <f t="shared" ref="Q198:Q261" si="3">P198/$T$23</f>
        <v>99.285714285714292</v>
      </c>
    </row>
    <row r="199" spans="1:17" x14ac:dyDescent="0.2">
      <c r="A199">
        <v>195</v>
      </c>
      <c r="C199" t="s">
        <v>281</v>
      </c>
      <c r="E199" t="s">
        <v>318</v>
      </c>
      <c r="F199" t="s">
        <v>301</v>
      </c>
      <c r="G199" t="s">
        <v>161</v>
      </c>
      <c r="I199" t="s">
        <v>247</v>
      </c>
      <c r="J199">
        <v>0</v>
      </c>
      <c r="K199">
        <v>223</v>
      </c>
      <c r="L199">
        <v>74</v>
      </c>
      <c r="M199">
        <v>36</v>
      </c>
      <c r="N199">
        <v>297</v>
      </c>
      <c r="O199">
        <v>53</v>
      </c>
      <c r="P199">
        <v>53</v>
      </c>
      <c r="Q199" s="3">
        <f t="shared" si="3"/>
        <v>37.857142857142861</v>
      </c>
    </row>
    <row r="200" spans="1:17" x14ac:dyDescent="0.2">
      <c r="A200">
        <v>196</v>
      </c>
      <c r="C200" t="s">
        <v>279</v>
      </c>
      <c r="E200" t="s">
        <v>318</v>
      </c>
      <c r="F200" t="s">
        <v>301</v>
      </c>
      <c r="G200" t="s">
        <v>162</v>
      </c>
      <c r="I200" t="s">
        <v>302</v>
      </c>
      <c r="J200">
        <v>59</v>
      </c>
      <c r="K200">
        <v>139</v>
      </c>
      <c r="L200">
        <v>31</v>
      </c>
      <c r="M200">
        <v>220</v>
      </c>
      <c r="N200">
        <v>478</v>
      </c>
      <c r="O200">
        <v>229</v>
      </c>
      <c r="P200">
        <v>229</v>
      </c>
      <c r="Q200" s="3">
        <f t="shared" si="3"/>
        <v>163.57142857142858</v>
      </c>
    </row>
    <row r="201" spans="1:17" x14ac:dyDescent="0.2">
      <c r="A201">
        <v>197</v>
      </c>
      <c r="C201" t="s">
        <v>279</v>
      </c>
      <c r="E201" t="s">
        <v>318</v>
      </c>
      <c r="F201" t="s">
        <v>301</v>
      </c>
      <c r="G201" t="s">
        <v>163</v>
      </c>
      <c r="I201" t="s">
        <v>265</v>
      </c>
      <c r="J201">
        <v>0</v>
      </c>
      <c r="K201">
        <v>0</v>
      </c>
      <c r="L201">
        <v>0</v>
      </c>
      <c r="M201">
        <v>7</v>
      </c>
      <c r="N201">
        <v>0</v>
      </c>
      <c r="O201">
        <v>0</v>
      </c>
      <c r="P201">
        <v>0</v>
      </c>
      <c r="Q201" s="3">
        <f t="shared" si="3"/>
        <v>0</v>
      </c>
    </row>
    <row r="202" spans="1:17" x14ac:dyDescent="0.2">
      <c r="A202">
        <v>198</v>
      </c>
      <c r="C202" t="s">
        <v>279</v>
      </c>
      <c r="E202" t="s">
        <v>318</v>
      </c>
      <c r="F202" t="s">
        <v>301</v>
      </c>
      <c r="G202" t="s">
        <v>164</v>
      </c>
      <c r="I202" t="s">
        <v>272</v>
      </c>
      <c r="J202">
        <v>0</v>
      </c>
      <c r="K202">
        <v>61</v>
      </c>
      <c r="L202">
        <v>12</v>
      </c>
      <c r="M202">
        <v>120</v>
      </c>
      <c r="N202">
        <v>255</v>
      </c>
      <c r="O202">
        <v>73</v>
      </c>
      <c r="P202">
        <v>73</v>
      </c>
      <c r="Q202" s="3">
        <f t="shared" si="3"/>
        <v>52.142857142857146</v>
      </c>
    </row>
    <row r="203" spans="1:17" x14ac:dyDescent="0.2">
      <c r="A203">
        <v>199</v>
      </c>
      <c r="C203" t="s">
        <v>279</v>
      </c>
      <c r="E203" t="s">
        <v>318</v>
      </c>
      <c r="F203" t="s">
        <v>301</v>
      </c>
      <c r="G203" t="s">
        <v>165</v>
      </c>
      <c r="I203" t="s">
        <v>264</v>
      </c>
      <c r="J203">
        <v>0</v>
      </c>
      <c r="K203">
        <v>136</v>
      </c>
      <c r="L203">
        <v>21</v>
      </c>
      <c r="M203">
        <v>200</v>
      </c>
      <c r="N203">
        <v>668</v>
      </c>
      <c r="O203">
        <v>157</v>
      </c>
      <c r="P203">
        <v>157</v>
      </c>
      <c r="Q203" s="3">
        <f t="shared" si="3"/>
        <v>112.14285714285715</v>
      </c>
    </row>
    <row r="204" spans="1:17" x14ac:dyDescent="0.2">
      <c r="A204">
        <v>200</v>
      </c>
      <c r="C204" t="s">
        <v>279</v>
      </c>
      <c r="E204" t="s">
        <v>318</v>
      </c>
      <c r="F204" t="s">
        <v>166</v>
      </c>
      <c r="G204" t="s">
        <v>167</v>
      </c>
      <c r="I204" t="s">
        <v>272</v>
      </c>
      <c r="J204">
        <v>70</v>
      </c>
      <c r="K204">
        <v>220</v>
      </c>
      <c r="L204">
        <v>28</v>
      </c>
      <c r="M204">
        <v>220</v>
      </c>
      <c r="N204">
        <v>858</v>
      </c>
      <c r="O204">
        <v>318</v>
      </c>
      <c r="P204">
        <v>318</v>
      </c>
      <c r="Q204" s="3">
        <f t="shared" si="3"/>
        <v>227.14285714285717</v>
      </c>
    </row>
    <row r="205" spans="1:17" x14ac:dyDescent="0.2">
      <c r="A205">
        <v>201</v>
      </c>
      <c r="C205" t="s">
        <v>281</v>
      </c>
      <c r="E205" t="s">
        <v>318</v>
      </c>
      <c r="F205" t="s">
        <v>166</v>
      </c>
      <c r="G205" t="s">
        <v>168</v>
      </c>
      <c r="I205" t="s">
        <v>272</v>
      </c>
      <c r="J205">
        <v>0</v>
      </c>
      <c r="K205">
        <v>20</v>
      </c>
      <c r="L205">
        <v>8</v>
      </c>
      <c r="M205">
        <v>50</v>
      </c>
      <c r="N205">
        <v>28</v>
      </c>
      <c r="O205">
        <v>15</v>
      </c>
      <c r="P205">
        <v>15</v>
      </c>
      <c r="Q205" s="3">
        <f t="shared" si="3"/>
        <v>10.714285714285715</v>
      </c>
    </row>
    <row r="206" spans="1:17" x14ac:dyDescent="0.2">
      <c r="A206">
        <v>202</v>
      </c>
      <c r="C206" t="s">
        <v>279</v>
      </c>
      <c r="E206" t="s">
        <v>318</v>
      </c>
      <c r="F206" t="s">
        <v>166</v>
      </c>
      <c r="G206" t="s">
        <v>169</v>
      </c>
      <c r="I206" t="s">
        <v>265</v>
      </c>
      <c r="J206">
        <v>0</v>
      </c>
      <c r="K206">
        <v>6</v>
      </c>
      <c r="L206">
        <v>2</v>
      </c>
      <c r="M206">
        <v>14</v>
      </c>
      <c r="N206">
        <v>28</v>
      </c>
      <c r="O206">
        <v>8</v>
      </c>
      <c r="P206">
        <v>8</v>
      </c>
      <c r="Q206" s="3">
        <f t="shared" si="3"/>
        <v>5.7142857142857144</v>
      </c>
    </row>
    <row r="207" spans="1:17" x14ac:dyDescent="0.2">
      <c r="A207">
        <v>203</v>
      </c>
      <c r="C207" t="s">
        <v>279</v>
      </c>
      <c r="D207" t="s">
        <v>322</v>
      </c>
      <c r="E207" t="s">
        <v>318</v>
      </c>
      <c r="F207" t="s">
        <v>166</v>
      </c>
      <c r="G207" t="s">
        <v>170</v>
      </c>
      <c r="I207" t="s">
        <v>265</v>
      </c>
      <c r="J207">
        <v>2</v>
      </c>
      <c r="M207">
        <v>10</v>
      </c>
      <c r="N207">
        <v>52</v>
      </c>
      <c r="O207">
        <v>9</v>
      </c>
      <c r="P207">
        <v>9</v>
      </c>
      <c r="Q207" s="3">
        <f t="shared" si="3"/>
        <v>6.4285714285714288</v>
      </c>
    </row>
    <row r="208" spans="1:17" x14ac:dyDescent="0.2">
      <c r="A208">
        <v>204</v>
      </c>
      <c r="C208" t="s">
        <v>279</v>
      </c>
      <c r="E208" t="s">
        <v>318</v>
      </c>
      <c r="F208" t="s">
        <v>171</v>
      </c>
      <c r="G208" t="s">
        <v>172</v>
      </c>
      <c r="I208" t="s">
        <v>265</v>
      </c>
      <c r="J208">
        <v>33</v>
      </c>
      <c r="K208">
        <v>36</v>
      </c>
      <c r="L208">
        <v>2</v>
      </c>
      <c r="M208">
        <v>86</v>
      </c>
      <c r="N208">
        <v>166</v>
      </c>
      <c r="O208">
        <v>71</v>
      </c>
      <c r="P208">
        <v>71</v>
      </c>
      <c r="Q208" s="3">
        <f t="shared" si="3"/>
        <v>50.714285714285715</v>
      </c>
    </row>
    <row r="209" spans="1:17" x14ac:dyDescent="0.2">
      <c r="A209">
        <v>205</v>
      </c>
      <c r="C209" t="s">
        <v>281</v>
      </c>
      <c r="E209" t="s">
        <v>318</v>
      </c>
      <c r="F209" t="s">
        <v>171</v>
      </c>
      <c r="G209" t="s">
        <v>173</v>
      </c>
      <c r="I209" t="s">
        <v>264</v>
      </c>
      <c r="J209">
        <v>0</v>
      </c>
      <c r="K209">
        <v>26</v>
      </c>
      <c r="L209">
        <v>11</v>
      </c>
      <c r="M209">
        <v>8</v>
      </c>
      <c r="N209">
        <v>37</v>
      </c>
      <c r="O209">
        <v>8</v>
      </c>
      <c r="P209">
        <v>8</v>
      </c>
      <c r="Q209" s="3">
        <f t="shared" si="3"/>
        <v>5.7142857142857144</v>
      </c>
    </row>
    <row r="210" spans="1:17" x14ac:dyDescent="0.2">
      <c r="A210">
        <v>206</v>
      </c>
      <c r="C210" t="s">
        <v>279</v>
      </c>
      <c r="E210" t="s">
        <v>318</v>
      </c>
      <c r="F210" t="s">
        <v>171</v>
      </c>
      <c r="G210" t="s">
        <v>172</v>
      </c>
      <c r="I210" t="s">
        <v>264</v>
      </c>
      <c r="J210">
        <v>0</v>
      </c>
      <c r="K210">
        <v>15</v>
      </c>
      <c r="L210">
        <v>4</v>
      </c>
      <c r="M210">
        <v>20</v>
      </c>
      <c r="N210">
        <v>73</v>
      </c>
      <c r="O210">
        <v>19</v>
      </c>
      <c r="P210">
        <v>19</v>
      </c>
      <c r="Q210" s="3">
        <f t="shared" si="3"/>
        <v>13.571428571428573</v>
      </c>
    </row>
    <row r="211" spans="1:17" x14ac:dyDescent="0.2">
      <c r="A211">
        <v>207</v>
      </c>
      <c r="C211" t="s">
        <v>279</v>
      </c>
      <c r="E211" t="s">
        <v>318</v>
      </c>
      <c r="F211" t="s">
        <v>171</v>
      </c>
      <c r="G211" t="s">
        <v>174</v>
      </c>
      <c r="I211" t="s">
        <v>264</v>
      </c>
      <c r="J211">
        <v>4</v>
      </c>
      <c r="K211">
        <v>14</v>
      </c>
      <c r="L211">
        <v>0</v>
      </c>
      <c r="M211">
        <v>16</v>
      </c>
      <c r="N211">
        <v>92</v>
      </c>
      <c r="O211">
        <v>18</v>
      </c>
      <c r="P211">
        <v>18</v>
      </c>
      <c r="Q211" s="3">
        <f t="shared" si="3"/>
        <v>12.857142857142858</v>
      </c>
    </row>
    <row r="212" spans="1:17" x14ac:dyDescent="0.2">
      <c r="A212">
        <v>208</v>
      </c>
      <c r="C212" t="s">
        <v>279</v>
      </c>
      <c r="E212" t="s">
        <v>318</v>
      </c>
      <c r="F212" t="s">
        <v>171</v>
      </c>
      <c r="G212" t="s">
        <v>175</v>
      </c>
      <c r="I212" t="s">
        <v>265</v>
      </c>
      <c r="J212">
        <v>0</v>
      </c>
      <c r="K212">
        <v>0</v>
      </c>
      <c r="L212">
        <v>0</v>
      </c>
      <c r="M212">
        <v>2</v>
      </c>
      <c r="N212">
        <v>0</v>
      </c>
      <c r="O212">
        <v>0</v>
      </c>
      <c r="P212">
        <v>0</v>
      </c>
      <c r="Q212" s="3">
        <f t="shared" si="3"/>
        <v>0</v>
      </c>
    </row>
    <row r="213" spans="1:17" x14ac:dyDescent="0.2">
      <c r="A213">
        <v>209</v>
      </c>
      <c r="C213" t="s">
        <v>279</v>
      </c>
      <c r="E213" t="s">
        <v>318</v>
      </c>
      <c r="F213" t="s">
        <v>171</v>
      </c>
      <c r="G213" t="s">
        <v>176</v>
      </c>
      <c r="I213" t="s">
        <v>264</v>
      </c>
      <c r="J213">
        <v>0</v>
      </c>
      <c r="K213">
        <v>31</v>
      </c>
      <c r="L213">
        <v>1</v>
      </c>
      <c r="M213">
        <v>24</v>
      </c>
      <c r="N213">
        <v>136</v>
      </c>
      <c r="O213">
        <v>32</v>
      </c>
      <c r="P213">
        <v>32</v>
      </c>
      <c r="Q213" s="3">
        <f t="shared" si="3"/>
        <v>22.857142857142858</v>
      </c>
    </row>
    <row r="214" spans="1:17" x14ac:dyDescent="0.2">
      <c r="A214">
        <v>210</v>
      </c>
      <c r="C214" t="s">
        <v>279</v>
      </c>
      <c r="E214" t="s">
        <v>318</v>
      </c>
      <c r="F214" t="s">
        <v>171</v>
      </c>
      <c r="G214" t="s">
        <v>177</v>
      </c>
      <c r="I214" t="s">
        <v>265</v>
      </c>
      <c r="J214">
        <v>0</v>
      </c>
      <c r="K214">
        <v>0</v>
      </c>
      <c r="L214">
        <v>0</v>
      </c>
      <c r="M214">
        <v>6</v>
      </c>
      <c r="N214">
        <v>0</v>
      </c>
      <c r="O214">
        <v>0</v>
      </c>
      <c r="P214">
        <v>0</v>
      </c>
      <c r="Q214" s="3">
        <f t="shared" si="3"/>
        <v>0</v>
      </c>
    </row>
    <row r="215" spans="1:17" x14ac:dyDescent="0.2">
      <c r="A215">
        <v>211</v>
      </c>
      <c r="C215" t="s">
        <v>281</v>
      </c>
      <c r="E215" t="s">
        <v>318</v>
      </c>
      <c r="F215" t="s">
        <v>178</v>
      </c>
      <c r="G215" t="s">
        <v>179</v>
      </c>
      <c r="I215" t="s">
        <v>238</v>
      </c>
      <c r="J215">
        <v>13</v>
      </c>
      <c r="K215">
        <v>0</v>
      </c>
      <c r="L215">
        <v>0</v>
      </c>
      <c r="N215">
        <v>13</v>
      </c>
      <c r="O215">
        <v>6</v>
      </c>
      <c r="P215">
        <v>6</v>
      </c>
      <c r="Q215" s="3">
        <f t="shared" si="3"/>
        <v>4.2857142857142856</v>
      </c>
    </row>
    <row r="216" spans="1:17" x14ac:dyDescent="0.2">
      <c r="A216">
        <v>212</v>
      </c>
      <c r="C216" t="s">
        <v>279</v>
      </c>
      <c r="E216" t="s">
        <v>318</v>
      </c>
      <c r="F216" t="s">
        <v>178</v>
      </c>
      <c r="G216" t="s">
        <v>179</v>
      </c>
      <c r="H216" t="s">
        <v>259</v>
      </c>
      <c r="I216" t="s">
        <v>272</v>
      </c>
      <c r="J216">
        <v>70</v>
      </c>
      <c r="K216">
        <v>19</v>
      </c>
      <c r="L216">
        <v>21</v>
      </c>
      <c r="M216">
        <v>89</v>
      </c>
      <c r="N216">
        <v>1521</v>
      </c>
      <c r="O216">
        <v>110</v>
      </c>
      <c r="P216">
        <v>110</v>
      </c>
      <c r="Q216" s="3">
        <f t="shared" si="3"/>
        <v>78.571428571428569</v>
      </c>
    </row>
    <row r="217" spans="1:17" x14ac:dyDescent="0.2">
      <c r="A217">
        <v>213</v>
      </c>
      <c r="C217" t="s">
        <v>281</v>
      </c>
      <c r="D217" t="s">
        <v>282</v>
      </c>
      <c r="E217" t="s">
        <v>318</v>
      </c>
      <c r="F217" t="s">
        <v>180</v>
      </c>
      <c r="G217" t="s">
        <v>181</v>
      </c>
      <c r="I217" t="s">
        <v>265</v>
      </c>
      <c r="J217">
        <v>72</v>
      </c>
      <c r="K217">
        <v>109</v>
      </c>
      <c r="L217">
        <v>6</v>
      </c>
      <c r="M217">
        <v>40</v>
      </c>
      <c r="N217">
        <v>187</v>
      </c>
      <c r="O217">
        <v>51</v>
      </c>
      <c r="P217">
        <v>51</v>
      </c>
      <c r="Q217" s="3">
        <f t="shared" si="3"/>
        <v>36.428571428571431</v>
      </c>
    </row>
    <row r="218" spans="1:17" x14ac:dyDescent="0.2">
      <c r="A218">
        <v>214</v>
      </c>
      <c r="C218" t="s">
        <v>281</v>
      </c>
      <c r="E218" t="s">
        <v>318</v>
      </c>
      <c r="F218" t="s">
        <v>180</v>
      </c>
      <c r="G218" t="s">
        <v>182</v>
      </c>
      <c r="I218" t="s">
        <v>264</v>
      </c>
      <c r="J218">
        <v>0</v>
      </c>
      <c r="K218">
        <v>21</v>
      </c>
      <c r="L218">
        <v>7</v>
      </c>
      <c r="M218">
        <v>8</v>
      </c>
      <c r="N218">
        <v>28</v>
      </c>
      <c r="O218">
        <v>6</v>
      </c>
      <c r="P218">
        <v>6</v>
      </c>
      <c r="Q218" s="3">
        <f t="shared" si="3"/>
        <v>4.2857142857142856</v>
      </c>
    </row>
    <row r="219" spans="1:17" x14ac:dyDescent="0.2">
      <c r="A219">
        <v>215</v>
      </c>
      <c r="C219" t="s">
        <v>279</v>
      </c>
      <c r="E219" t="s">
        <v>318</v>
      </c>
      <c r="F219" t="s">
        <v>180</v>
      </c>
      <c r="G219" t="s">
        <v>183</v>
      </c>
      <c r="I219" t="s">
        <v>264</v>
      </c>
      <c r="J219">
        <v>0</v>
      </c>
      <c r="K219">
        <v>68</v>
      </c>
      <c r="L219">
        <v>1</v>
      </c>
      <c r="M219">
        <v>85</v>
      </c>
      <c r="N219">
        <v>271</v>
      </c>
      <c r="O219">
        <v>69</v>
      </c>
      <c r="P219">
        <v>69</v>
      </c>
      <c r="Q219" s="3">
        <f t="shared" si="3"/>
        <v>49.285714285714292</v>
      </c>
    </row>
    <row r="220" spans="1:17" x14ac:dyDescent="0.2">
      <c r="A220">
        <v>216</v>
      </c>
      <c r="C220" t="s">
        <v>279</v>
      </c>
      <c r="D220" t="s">
        <v>323</v>
      </c>
      <c r="E220" t="s">
        <v>318</v>
      </c>
      <c r="F220" t="s">
        <v>180</v>
      </c>
      <c r="G220" t="s">
        <v>184</v>
      </c>
      <c r="I220" t="s">
        <v>264</v>
      </c>
      <c r="J220">
        <v>0</v>
      </c>
      <c r="K220">
        <v>93</v>
      </c>
      <c r="L220">
        <v>8</v>
      </c>
      <c r="M220">
        <v>140</v>
      </c>
      <c r="N220">
        <v>530</v>
      </c>
      <c r="O220">
        <v>134</v>
      </c>
      <c r="P220">
        <v>111</v>
      </c>
      <c r="Q220" s="3">
        <f t="shared" si="3"/>
        <v>79.285714285714292</v>
      </c>
    </row>
    <row r="221" spans="1:17" x14ac:dyDescent="0.2">
      <c r="A221">
        <v>217</v>
      </c>
      <c r="C221" t="s">
        <v>279</v>
      </c>
      <c r="E221" t="s">
        <v>318</v>
      </c>
      <c r="F221" t="s">
        <v>180</v>
      </c>
      <c r="G221" t="s">
        <v>185</v>
      </c>
      <c r="I221" t="s">
        <v>265</v>
      </c>
      <c r="J221">
        <v>0</v>
      </c>
      <c r="K221">
        <v>5</v>
      </c>
      <c r="L221">
        <v>0</v>
      </c>
      <c r="M221">
        <v>12</v>
      </c>
      <c r="N221">
        <v>15</v>
      </c>
      <c r="O221">
        <v>5</v>
      </c>
      <c r="P221">
        <v>5</v>
      </c>
      <c r="Q221" s="3">
        <f t="shared" si="3"/>
        <v>3.5714285714285716</v>
      </c>
    </row>
    <row r="222" spans="1:17" x14ac:dyDescent="0.2">
      <c r="A222">
        <v>218</v>
      </c>
      <c r="C222" t="s">
        <v>279</v>
      </c>
      <c r="E222" t="s">
        <v>318</v>
      </c>
      <c r="F222" t="s">
        <v>180</v>
      </c>
      <c r="G222" t="s">
        <v>186</v>
      </c>
      <c r="I222" t="s">
        <v>265</v>
      </c>
      <c r="J222">
        <v>0</v>
      </c>
      <c r="K222">
        <v>0</v>
      </c>
      <c r="L222">
        <v>0</v>
      </c>
      <c r="M222">
        <v>4</v>
      </c>
      <c r="N222">
        <v>0</v>
      </c>
      <c r="O222">
        <v>0</v>
      </c>
      <c r="P222">
        <v>0</v>
      </c>
      <c r="Q222" s="3">
        <f t="shared" si="3"/>
        <v>0</v>
      </c>
    </row>
    <row r="223" spans="1:17" x14ac:dyDescent="0.2">
      <c r="A223">
        <v>219</v>
      </c>
      <c r="C223" t="s">
        <v>279</v>
      </c>
      <c r="E223" t="s">
        <v>318</v>
      </c>
      <c r="F223" t="s">
        <v>180</v>
      </c>
      <c r="G223" t="s">
        <v>187</v>
      </c>
      <c r="I223" t="s">
        <v>265</v>
      </c>
      <c r="J223">
        <v>0</v>
      </c>
      <c r="K223">
        <v>4</v>
      </c>
      <c r="L223">
        <v>0</v>
      </c>
      <c r="M223">
        <v>12</v>
      </c>
      <c r="N223">
        <v>4</v>
      </c>
      <c r="O223">
        <v>4</v>
      </c>
      <c r="P223">
        <v>4</v>
      </c>
      <c r="Q223" s="3">
        <f t="shared" si="3"/>
        <v>2.8571428571428572</v>
      </c>
    </row>
    <row r="224" spans="1:17" x14ac:dyDescent="0.2">
      <c r="A224">
        <v>220</v>
      </c>
      <c r="C224" t="s">
        <v>281</v>
      </c>
      <c r="D224" t="s">
        <v>282</v>
      </c>
      <c r="E224" t="s">
        <v>318</v>
      </c>
      <c r="F224" t="s">
        <v>180</v>
      </c>
      <c r="G224" t="s">
        <v>188</v>
      </c>
      <c r="I224" t="s">
        <v>272</v>
      </c>
      <c r="J224">
        <v>1</v>
      </c>
      <c r="K224">
        <v>6</v>
      </c>
      <c r="L224">
        <v>0</v>
      </c>
      <c r="M224">
        <v>3</v>
      </c>
      <c r="N224">
        <v>7</v>
      </c>
      <c r="O224">
        <v>1</v>
      </c>
      <c r="P224">
        <v>1</v>
      </c>
      <c r="Q224" s="3">
        <f t="shared" si="3"/>
        <v>0.7142857142857143</v>
      </c>
    </row>
    <row r="225" spans="1:17" x14ac:dyDescent="0.2">
      <c r="A225">
        <v>221</v>
      </c>
      <c r="C225" t="s">
        <v>279</v>
      </c>
      <c r="E225" t="s">
        <v>318</v>
      </c>
      <c r="F225" t="s">
        <v>180</v>
      </c>
      <c r="G225" t="s">
        <v>189</v>
      </c>
      <c r="I225" t="s">
        <v>265</v>
      </c>
      <c r="J225">
        <v>2</v>
      </c>
      <c r="K225">
        <v>2</v>
      </c>
      <c r="L225">
        <v>1</v>
      </c>
      <c r="M225">
        <v>12</v>
      </c>
      <c r="N225">
        <v>8</v>
      </c>
      <c r="O225">
        <v>5</v>
      </c>
      <c r="P225">
        <v>5</v>
      </c>
      <c r="Q225" s="3">
        <f t="shared" si="3"/>
        <v>3.5714285714285716</v>
      </c>
    </row>
    <row r="226" spans="1:17" x14ac:dyDescent="0.2">
      <c r="A226">
        <v>222</v>
      </c>
      <c r="C226" t="s">
        <v>279</v>
      </c>
      <c r="E226" t="s">
        <v>318</v>
      </c>
      <c r="F226" t="s">
        <v>190</v>
      </c>
      <c r="G226" t="s">
        <v>191</v>
      </c>
      <c r="I226" t="s">
        <v>265</v>
      </c>
      <c r="J226">
        <v>44</v>
      </c>
      <c r="K226">
        <v>257</v>
      </c>
      <c r="L226">
        <v>46</v>
      </c>
      <c r="M226">
        <v>225</v>
      </c>
      <c r="N226">
        <v>740</v>
      </c>
      <c r="O226">
        <v>347</v>
      </c>
      <c r="P226">
        <v>347</v>
      </c>
      <c r="Q226" s="3">
        <f t="shared" si="3"/>
        <v>247.85714285714286</v>
      </c>
    </row>
    <row r="227" spans="1:17" x14ac:dyDescent="0.2">
      <c r="A227">
        <v>223</v>
      </c>
      <c r="C227" t="s">
        <v>279</v>
      </c>
      <c r="E227" t="s">
        <v>318</v>
      </c>
      <c r="F227" t="s">
        <v>190</v>
      </c>
      <c r="G227" t="s">
        <v>191</v>
      </c>
      <c r="I227" t="s">
        <v>264</v>
      </c>
      <c r="J227">
        <v>0</v>
      </c>
      <c r="K227">
        <v>191</v>
      </c>
      <c r="L227">
        <v>44</v>
      </c>
      <c r="M227">
        <v>200</v>
      </c>
      <c r="N227">
        <v>876</v>
      </c>
      <c r="O227">
        <v>235</v>
      </c>
      <c r="P227">
        <v>235</v>
      </c>
      <c r="Q227" s="3">
        <f t="shared" si="3"/>
        <v>167.85714285714286</v>
      </c>
    </row>
    <row r="228" spans="1:17" x14ac:dyDescent="0.2">
      <c r="A228">
        <v>224</v>
      </c>
      <c r="C228" t="s">
        <v>281</v>
      </c>
      <c r="D228" t="s">
        <v>282</v>
      </c>
      <c r="E228" t="s">
        <v>318</v>
      </c>
      <c r="F228" t="s">
        <v>190</v>
      </c>
      <c r="G228" t="s">
        <v>192</v>
      </c>
      <c r="I228" t="s">
        <v>265</v>
      </c>
      <c r="J228">
        <v>23</v>
      </c>
      <c r="K228">
        <v>163</v>
      </c>
      <c r="L228">
        <v>7</v>
      </c>
      <c r="M228">
        <v>40</v>
      </c>
      <c r="N228">
        <v>193</v>
      </c>
      <c r="O228">
        <v>43</v>
      </c>
      <c r="P228">
        <v>43</v>
      </c>
      <c r="Q228" s="3">
        <f t="shared" si="3"/>
        <v>30.714285714285715</v>
      </c>
    </row>
    <row r="229" spans="1:17" x14ac:dyDescent="0.2">
      <c r="A229">
        <v>225</v>
      </c>
      <c r="C229" t="s">
        <v>281</v>
      </c>
      <c r="E229" t="s">
        <v>318</v>
      </c>
      <c r="F229" t="s">
        <v>190</v>
      </c>
      <c r="G229" t="s">
        <v>192</v>
      </c>
      <c r="I229" t="s">
        <v>264</v>
      </c>
      <c r="J229">
        <v>0</v>
      </c>
      <c r="K229">
        <v>121</v>
      </c>
      <c r="L229">
        <v>7</v>
      </c>
      <c r="M229">
        <v>24</v>
      </c>
      <c r="N229">
        <v>128</v>
      </c>
      <c r="O229">
        <v>28</v>
      </c>
      <c r="P229">
        <v>28</v>
      </c>
      <c r="Q229" s="3">
        <f t="shared" si="3"/>
        <v>20</v>
      </c>
    </row>
    <row r="230" spans="1:17" x14ac:dyDescent="0.2">
      <c r="A230">
        <v>226</v>
      </c>
      <c r="C230" t="s">
        <v>281</v>
      </c>
      <c r="D230" t="s">
        <v>324</v>
      </c>
      <c r="E230" t="s">
        <v>318</v>
      </c>
      <c r="F230" t="s">
        <v>193</v>
      </c>
      <c r="G230" t="s">
        <v>194</v>
      </c>
      <c r="I230" t="s">
        <v>272</v>
      </c>
      <c r="J230">
        <v>22</v>
      </c>
      <c r="K230">
        <v>69</v>
      </c>
      <c r="L230">
        <v>0</v>
      </c>
      <c r="M230">
        <v>44</v>
      </c>
      <c r="N230">
        <v>249</v>
      </c>
      <c r="O230">
        <v>73</v>
      </c>
      <c r="P230">
        <v>73</v>
      </c>
      <c r="Q230" s="3">
        <f t="shared" si="3"/>
        <v>52.142857142857146</v>
      </c>
    </row>
    <row r="231" spans="1:17" x14ac:dyDescent="0.2">
      <c r="A231">
        <v>227</v>
      </c>
      <c r="C231" t="s">
        <v>279</v>
      </c>
      <c r="E231" t="s">
        <v>318</v>
      </c>
      <c r="F231" t="s">
        <v>193</v>
      </c>
      <c r="G231" t="s">
        <v>195</v>
      </c>
      <c r="I231" t="s">
        <v>264</v>
      </c>
      <c r="J231">
        <v>0</v>
      </c>
      <c r="K231">
        <v>145</v>
      </c>
      <c r="L231">
        <v>9</v>
      </c>
      <c r="M231">
        <v>130</v>
      </c>
      <c r="N231">
        <v>503</v>
      </c>
      <c r="O231">
        <v>154</v>
      </c>
      <c r="P231">
        <v>154</v>
      </c>
      <c r="Q231" s="3">
        <f t="shared" si="3"/>
        <v>110</v>
      </c>
    </row>
    <row r="232" spans="1:17" x14ac:dyDescent="0.2">
      <c r="A232">
        <v>228</v>
      </c>
      <c r="C232" t="s">
        <v>279</v>
      </c>
      <c r="E232" t="s">
        <v>318</v>
      </c>
      <c r="F232" t="s">
        <v>193</v>
      </c>
      <c r="G232" t="s">
        <v>196</v>
      </c>
      <c r="I232" t="s">
        <v>265</v>
      </c>
      <c r="J232">
        <v>7</v>
      </c>
      <c r="K232">
        <v>35</v>
      </c>
      <c r="L232">
        <v>4</v>
      </c>
      <c r="M232">
        <v>74</v>
      </c>
      <c r="N232">
        <v>234</v>
      </c>
      <c r="O232">
        <v>46</v>
      </c>
      <c r="P232">
        <v>46</v>
      </c>
      <c r="Q232" s="3">
        <f t="shared" si="3"/>
        <v>32.857142857142861</v>
      </c>
    </row>
    <row r="233" spans="1:17" x14ac:dyDescent="0.2">
      <c r="A233">
        <v>229</v>
      </c>
      <c r="C233" t="s">
        <v>279</v>
      </c>
      <c r="E233" t="s">
        <v>318</v>
      </c>
      <c r="F233" t="s">
        <v>193</v>
      </c>
      <c r="G233" t="s">
        <v>197</v>
      </c>
      <c r="I233" t="s">
        <v>264</v>
      </c>
      <c r="J233">
        <v>0</v>
      </c>
      <c r="K233">
        <v>12</v>
      </c>
      <c r="L233">
        <v>20</v>
      </c>
      <c r="M233">
        <v>60</v>
      </c>
      <c r="N233">
        <v>117</v>
      </c>
      <c r="O233">
        <v>32</v>
      </c>
      <c r="P233">
        <v>32</v>
      </c>
      <c r="Q233" s="3">
        <f t="shared" si="3"/>
        <v>22.857142857142858</v>
      </c>
    </row>
    <row r="234" spans="1:17" x14ac:dyDescent="0.2">
      <c r="A234">
        <v>230</v>
      </c>
      <c r="C234" t="s">
        <v>279</v>
      </c>
      <c r="E234" t="s">
        <v>318</v>
      </c>
      <c r="F234" t="s">
        <v>236</v>
      </c>
      <c r="G234" t="s">
        <v>198</v>
      </c>
      <c r="I234" t="s">
        <v>272</v>
      </c>
      <c r="J234">
        <v>35</v>
      </c>
      <c r="K234">
        <v>117</v>
      </c>
      <c r="L234">
        <v>33</v>
      </c>
      <c r="M234">
        <v>252</v>
      </c>
      <c r="N234">
        <v>576</v>
      </c>
      <c r="O234">
        <v>185</v>
      </c>
      <c r="P234">
        <v>185</v>
      </c>
      <c r="Q234" s="3">
        <f t="shared" si="3"/>
        <v>132.14285714285714</v>
      </c>
    </row>
    <row r="235" spans="1:17" x14ac:dyDescent="0.2">
      <c r="A235">
        <v>231</v>
      </c>
      <c r="C235" t="s">
        <v>279</v>
      </c>
      <c r="E235" t="s">
        <v>318</v>
      </c>
      <c r="F235" t="s">
        <v>236</v>
      </c>
      <c r="G235" t="s">
        <v>198</v>
      </c>
      <c r="I235" t="s">
        <v>265</v>
      </c>
      <c r="J235">
        <v>4</v>
      </c>
      <c r="K235">
        <v>24</v>
      </c>
      <c r="L235">
        <v>9</v>
      </c>
      <c r="M235">
        <v>30</v>
      </c>
      <c r="N235">
        <v>52</v>
      </c>
      <c r="O235">
        <v>37</v>
      </c>
      <c r="P235">
        <v>37</v>
      </c>
      <c r="Q235" s="3">
        <f t="shared" si="3"/>
        <v>26.428571428571431</v>
      </c>
    </row>
    <row r="236" spans="1:17" x14ac:dyDescent="0.2">
      <c r="A236">
        <v>232</v>
      </c>
      <c r="C236" t="s">
        <v>279</v>
      </c>
      <c r="E236" t="s">
        <v>318</v>
      </c>
      <c r="F236" t="s">
        <v>236</v>
      </c>
      <c r="G236" t="s">
        <v>199</v>
      </c>
      <c r="H236" t="s">
        <v>252</v>
      </c>
      <c r="I236" t="s">
        <v>265</v>
      </c>
      <c r="J236">
        <v>0</v>
      </c>
      <c r="K236">
        <v>0</v>
      </c>
      <c r="L236">
        <v>0</v>
      </c>
      <c r="N236">
        <v>0</v>
      </c>
      <c r="O236">
        <v>0</v>
      </c>
      <c r="P236">
        <v>0</v>
      </c>
      <c r="Q236" s="3">
        <f t="shared" si="3"/>
        <v>0</v>
      </c>
    </row>
    <row r="237" spans="1:17" x14ac:dyDescent="0.2">
      <c r="A237">
        <v>233</v>
      </c>
      <c r="C237" t="s">
        <v>281</v>
      </c>
      <c r="D237" t="s">
        <v>303</v>
      </c>
      <c r="E237" t="s">
        <v>318</v>
      </c>
      <c r="F237" t="s">
        <v>236</v>
      </c>
      <c r="G237" t="s">
        <v>200</v>
      </c>
      <c r="I237" t="s">
        <v>272</v>
      </c>
      <c r="J237">
        <v>1</v>
      </c>
      <c r="K237">
        <v>5</v>
      </c>
      <c r="L237">
        <v>2</v>
      </c>
      <c r="M237">
        <v>10</v>
      </c>
      <c r="N237">
        <v>32</v>
      </c>
      <c r="O237">
        <v>5</v>
      </c>
      <c r="P237">
        <v>5</v>
      </c>
      <c r="Q237" s="3">
        <f t="shared" si="3"/>
        <v>3.5714285714285716</v>
      </c>
    </row>
    <row r="238" spans="1:17" x14ac:dyDescent="0.2">
      <c r="A238">
        <v>234</v>
      </c>
      <c r="C238" t="s">
        <v>279</v>
      </c>
      <c r="E238" t="s">
        <v>318</v>
      </c>
      <c r="F238" t="s">
        <v>201</v>
      </c>
      <c r="G238" t="s">
        <v>202</v>
      </c>
      <c r="H238" t="s">
        <v>254</v>
      </c>
      <c r="I238" t="s">
        <v>265</v>
      </c>
      <c r="J238">
        <v>153</v>
      </c>
      <c r="K238">
        <v>112</v>
      </c>
      <c r="L238">
        <v>11</v>
      </c>
      <c r="M238">
        <v>338</v>
      </c>
      <c r="N238">
        <v>625</v>
      </c>
      <c r="O238">
        <v>276</v>
      </c>
      <c r="P238">
        <v>276</v>
      </c>
      <c r="Q238" s="3">
        <f t="shared" si="3"/>
        <v>197.14285714285717</v>
      </c>
    </row>
    <row r="239" spans="1:17" x14ac:dyDescent="0.2">
      <c r="A239">
        <v>235</v>
      </c>
      <c r="C239" t="s">
        <v>279</v>
      </c>
      <c r="E239" t="s">
        <v>318</v>
      </c>
      <c r="F239" t="s">
        <v>201</v>
      </c>
      <c r="G239" t="s">
        <v>203</v>
      </c>
      <c r="H239" t="s">
        <v>260</v>
      </c>
      <c r="I239" t="s">
        <v>264</v>
      </c>
      <c r="J239">
        <v>0</v>
      </c>
      <c r="K239">
        <v>74</v>
      </c>
      <c r="L239">
        <v>10</v>
      </c>
      <c r="M239">
        <v>100</v>
      </c>
      <c r="N239">
        <v>337</v>
      </c>
      <c r="O239">
        <v>84</v>
      </c>
      <c r="P239">
        <v>84</v>
      </c>
      <c r="Q239" s="3">
        <f t="shared" si="3"/>
        <v>60.000000000000007</v>
      </c>
    </row>
    <row r="240" spans="1:17" x14ac:dyDescent="0.2">
      <c r="A240">
        <v>236</v>
      </c>
      <c r="C240" t="s">
        <v>279</v>
      </c>
      <c r="E240" t="s">
        <v>318</v>
      </c>
      <c r="F240" t="s">
        <v>201</v>
      </c>
      <c r="G240" t="s">
        <v>204</v>
      </c>
      <c r="H240" t="s">
        <v>261</v>
      </c>
      <c r="I240" t="s">
        <v>264</v>
      </c>
      <c r="J240">
        <v>0</v>
      </c>
      <c r="K240">
        <v>330</v>
      </c>
      <c r="L240">
        <v>73</v>
      </c>
      <c r="M240">
        <v>110</v>
      </c>
      <c r="N240">
        <v>2169</v>
      </c>
      <c r="O240">
        <v>403</v>
      </c>
      <c r="P240">
        <v>403</v>
      </c>
      <c r="Q240" s="3">
        <f t="shared" si="3"/>
        <v>287.85714285714289</v>
      </c>
    </row>
    <row r="241" spans="1:17" x14ac:dyDescent="0.2">
      <c r="A241">
        <v>237</v>
      </c>
      <c r="C241" t="s">
        <v>279</v>
      </c>
      <c r="E241" t="s">
        <v>318</v>
      </c>
      <c r="F241" t="s">
        <v>201</v>
      </c>
      <c r="G241" t="s">
        <v>202</v>
      </c>
      <c r="H241" t="s">
        <v>262</v>
      </c>
      <c r="I241" t="s">
        <v>265</v>
      </c>
      <c r="J241">
        <v>13</v>
      </c>
      <c r="K241">
        <v>8</v>
      </c>
      <c r="L241">
        <v>3</v>
      </c>
      <c r="M241">
        <v>68</v>
      </c>
      <c r="N241">
        <v>50</v>
      </c>
      <c r="O241">
        <v>24</v>
      </c>
      <c r="P241">
        <v>24</v>
      </c>
      <c r="Q241" s="3">
        <f t="shared" si="3"/>
        <v>17.142857142857142</v>
      </c>
    </row>
    <row r="242" spans="1:17" x14ac:dyDescent="0.2">
      <c r="A242">
        <v>238</v>
      </c>
      <c r="C242" t="s">
        <v>279</v>
      </c>
      <c r="E242" t="s">
        <v>318</v>
      </c>
      <c r="F242" t="s">
        <v>201</v>
      </c>
      <c r="G242" t="s">
        <v>202</v>
      </c>
      <c r="I242" t="s">
        <v>264</v>
      </c>
      <c r="J242">
        <v>12</v>
      </c>
      <c r="K242">
        <v>19</v>
      </c>
      <c r="L242">
        <v>12</v>
      </c>
      <c r="M242">
        <v>60</v>
      </c>
      <c r="N242">
        <v>183</v>
      </c>
      <c r="O242">
        <v>43</v>
      </c>
      <c r="P242">
        <v>43</v>
      </c>
      <c r="Q242" s="3">
        <f t="shared" si="3"/>
        <v>30.714285714285715</v>
      </c>
    </row>
    <row r="243" spans="1:17" x14ac:dyDescent="0.2">
      <c r="A243">
        <v>239</v>
      </c>
      <c r="C243" t="s">
        <v>279</v>
      </c>
      <c r="E243" t="s">
        <v>318</v>
      </c>
      <c r="F243" t="s">
        <v>201</v>
      </c>
      <c r="G243" t="s">
        <v>205</v>
      </c>
      <c r="I243" t="s">
        <v>272</v>
      </c>
      <c r="J243">
        <v>4</v>
      </c>
      <c r="K243">
        <v>5</v>
      </c>
      <c r="L243">
        <v>1</v>
      </c>
      <c r="M243">
        <v>10</v>
      </c>
      <c r="N243">
        <v>20</v>
      </c>
      <c r="O243">
        <v>10</v>
      </c>
      <c r="P243">
        <v>10</v>
      </c>
      <c r="Q243" s="3">
        <f t="shared" si="3"/>
        <v>7.1428571428571432</v>
      </c>
    </row>
    <row r="244" spans="1:17" x14ac:dyDescent="0.2">
      <c r="A244">
        <v>240</v>
      </c>
      <c r="C244" t="s">
        <v>279</v>
      </c>
      <c r="E244" t="s">
        <v>318</v>
      </c>
      <c r="F244" t="s">
        <v>201</v>
      </c>
      <c r="G244" t="s">
        <v>206</v>
      </c>
      <c r="I244" t="s">
        <v>265</v>
      </c>
      <c r="J244">
        <v>2</v>
      </c>
      <c r="K244">
        <v>0</v>
      </c>
      <c r="L244">
        <v>0</v>
      </c>
      <c r="M244">
        <v>2</v>
      </c>
      <c r="N244">
        <v>0</v>
      </c>
      <c r="O244">
        <v>2</v>
      </c>
      <c r="P244">
        <v>2</v>
      </c>
      <c r="Q244" s="3">
        <f t="shared" si="3"/>
        <v>1.4285714285714286</v>
      </c>
    </row>
    <row r="245" spans="1:17" x14ac:dyDescent="0.2">
      <c r="A245">
        <v>241</v>
      </c>
      <c r="C245" t="s">
        <v>279</v>
      </c>
      <c r="E245" t="s">
        <v>318</v>
      </c>
      <c r="F245" t="s">
        <v>201</v>
      </c>
      <c r="G245" t="s">
        <v>206</v>
      </c>
      <c r="I245" t="s">
        <v>264</v>
      </c>
      <c r="J245">
        <v>0</v>
      </c>
      <c r="K245">
        <v>1</v>
      </c>
      <c r="L245">
        <v>0</v>
      </c>
      <c r="M245">
        <v>13</v>
      </c>
      <c r="N245">
        <v>1</v>
      </c>
      <c r="O245">
        <v>1</v>
      </c>
      <c r="P245">
        <v>1</v>
      </c>
      <c r="Q245" s="3">
        <f t="shared" si="3"/>
        <v>0.7142857142857143</v>
      </c>
    </row>
    <row r="246" spans="1:17" x14ac:dyDescent="0.2">
      <c r="A246">
        <v>242</v>
      </c>
      <c r="C246" t="s">
        <v>279</v>
      </c>
      <c r="E246" t="s">
        <v>318</v>
      </c>
      <c r="F246" t="s">
        <v>201</v>
      </c>
      <c r="G246" t="s">
        <v>207</v>
      </c>
      <c r="I246" t="s">
        <v>265</v>
      </c>
      <c r="J246">
        <v>2</v>
      </c>
      <c r="K246">
        <v>0</v>
      </c>
      <c r="L246">
        <v>0</v>
      </c>
      <c r="M246">
        <v>8</v>
      </c>
      <c r="N246">
        <v>2</v>
      </c>
      <c r="O246">
        <v>2</v>
      </c>
      <c r="P246">
        <v>2</v>
      </c>
      <c r="Q246" s="3">
        <f t="shared" si="3"/>
        <v>1.4285714285714286</v>
      </c>
    </row>
    <row r="247" spans="1:17" x14ac:dyDescent="0.2">
      <c r="A247">
        <v>243</v>
      </c>
      <c r="C247" t="s">
        <v>281</v>
      </c>
      <c r="E247" t="s">
        <v>318</v>
      </c>
      <c r="F247" t="s">
        <v>201</v>
      </c>
      <c r="G247" t="s">
        <v>207</v>
      </c>
      <c r="I247" t="s">
        <v>264</v>
      </c>
      <c r="J247">
        <v>0</v>
      </c>
      <c r="K247">
        <v>2</v>
      </c>
      <c r="L247">
        <v>2</v>
      </c>
      <c r="M247">
        <v>6</v>
      </c>
      <c r="N247">
        <v>4</v>
      </c>
      <c r="O247">
        <v>2</v>
      </c>
      <c r="P247">
        <v>2</v>
      </c>
      <c r="Q247" s="3">
        <f t="shared" si="3"/>
        <v>1.4285714285714286</v>
      </c>
    </row>
    <row r="248" spans="1:17" x14ac:dyDescent="0.2">
      <c r="A248">
        <v>244</v>
      </c>
      <c r="C248" t="s">
        <v>279</v>
      </c>
      <c r="E248" t="s">
        <v>318</v>
      </c>
      <c r="F248" t="s">
        <v>201</v>
      </c>
      <c r="G248" t="s">
        <v>208</v>
      </c>
      <c r="I248" t="s">
        <v>265</v>
      </c>
      <c r="J248">
        <v>13</v>
      </c>
      <c r="K248">
        <v>35</v>
      </c>
      <c r="L248">
        <v>5</v>
      </c>
      <c r="M248">
        <v>56</v>
      </c>
      <c r="N248">
        <v>110</v>
      </c>
      <c r="O248">
        <v>53</v>
      </c>
      <c r="P248">
        <v>53</v>
      </c>
      <c r="Q248" s="3">
        <f t="shared" si="3"/>
        <v>37.857142857142861</v>
      </c>
    </row>
    <row r="249" spans="1:17" x14ac:dyDescent="0.2">
      <c r="A249">
        <v>245</v>
      </c>
      <c r="C249" t="s">
        <v>279</v>
      </c>
      <c r="E249" t="s">
        <v>318</v>
      </c>
      <c r="F249" t="s">
        <v>201</v>
      </c>
      <c r="G249" t="s">
        <v>208</v>
      </c>
      <c r="I249" t="s">
        <v>264</v>
      </c>
      <c r="J249">
        <v>7</v>
      </c>
      <c r="K249">
        <v>15</v>
      </c>
      <c r="L249">
        <v>16</v>
      </c>
      <c r="M249">
        <v>22</v>
      </c>
      <c r="N249">
        <v>1163</v>
      </c>
      <c r="O249">
        <v>38</v>
      </c>
      <c r="P249">
        <v>38</v>
      </c>
      <c r="Q249" s="3">
        <f t="shared" si="3"/>
        <v>27.142857142857146</v>
      </c>
    </row>
    <row r="250" spans="1:17" x14ac:dyDescent="0.2">
      <c r="A250">
        <v>246</v>
      </c>
      <c r="C250" t="s">
        <v>281</v>
      </c>
      <c r="D250" t="s">
        <v>276</v>
      </c>
      <c r="E250" t="s">
        <v>318</v>
      </c>
      <c r="F250" t="s">
        <v>201</v>
      </c>
      <c r="G250" t="s">
        <v>209</v>
      </c>
      <c r="I250" t="s">
        <v>264</v>
      </c>
      <c r="J250">
        <v>0</v>
      </c>
      <c r="K250">
        <v>36</v>
      </c>
      <c r="L250">
        <v>0</v>
      </c>
      <c r="M250">
        <v>6</v>
      </c>
      <c r="N250">
        <v>36</v>
      </c>
      <c r="P250">
        <v>6</v>
      </c>
      <c r="Q250" s="3">
        <f t="shared" si="3"/>
        <v>4.2857142857142856</v>
      </c>
    </row>
    <row r="251" spans="1:17" x14ac:dyDescent="0.2">
      <c r="A251">
        <v>247</v>
      </c>
      <c r="C251" t="s">
        <v>279</v>
      </c>
      <c r="E251" t="s">
        <v>318</v>
      </c>
      <c r="F251" t="s">
        <v>201</v>
      </c>
      <c r="G251" t="s">
        <v>210</v>
      </c>
      <c r="I251" t="s">
        <v>238</v>
      </c>
      <c r="J251">
        <v>73</v>
      </c>
      <c r="K251">
        <v>0</v>
      </c>
      <c r="L251">
        <v>0</v>
      </c>
      <c r="M251">
        <v>78</v>
      </c>
      <c r="N251">
        <v>377</v>
      </c>
      <c r="O251">
        <v>73</v>
      </c>
      <c r="P251">
        <v>73</v>
      </c>
      <c r="Q251" s="3">
        <f t="shared" si="3"/>
        <v>52.142857142857146</v>
      </c>
    </row>
    <row r="252" spans="1:17" x14ac:dyDescent="0.2">
      <c r="A252">
        <v>248</v>
      </c>
      <c r="C252" t="s">
        <v>281</v>
      </c>
      <c r="E252" t="s">
        <v>318</v>
      </c>
      <c r="F252" t="s">
        <v>201</v>
      </c>
      <c r="G252" t="s">
        <v>211</v>
      </c>
      <c r="I252" t="s">
        <v>265</v>
      </c>
      <c r="J252">
        <v>0</v>
      </c>
      <c r="K252">
        <v>985</v>
      </c>
      <c r="L252">
        <v>295</v>
      </c>
      <c r="M252">
        <v>36</v>
      </c>
      <c r="N252">
        <v>1280</v>
      </c>
      <c r="O252">
        <v>48</v>
      </c>
      <c r="P252">
        <v>48</v>
      </c>
      <c r="Q252" s="3">
        <f t="shared" si="3"/>
        <v>34.285714285714285</v>
      </c>
    </row>
    <row r="253" spans="1:17" x14ac:dyDescent="0.2">
      <c r="A253">
        <v>249</v>
      </c>
      <c r="C253" t="s">
        <v>279</v>
      </c>
      <c r="E253" t="s">
        <v>318</v>
      </c>
      <c r="F253" t="s">
        <v>201</v>
      </c>
      <c r="G253" t="s">
        <v>212</v>
      </c>
      <c r="I253" t="s">
        <v>265</v>
      </c>
      <c r="J253">
        <v>5</v>
      </c>
      <c r="K253">
        <v>2</v>
      </c>
      <c r="L253">
        <v>1</v>
      </c>
      <c r="M253">
        <v>24</v>
      </c>
      <c r="N253">
        <v>22</v>
      </c>
      <c r="O253">
        <v>8</v>
      </c>
      <c r="P253">
        <v>8</v>
      </c>
      <c r="Q253" s="3">
        <f t="shared" si="3"/>
        <v>5.7142857142857144</v>
      </c>
    </row>
    <row r="254" spans="1:17" x14ac:dyDescent="0.2">
      <c r="A254">
        <v>250</v>
      </c>
      <c r="C254" t="s">
        <v>281</v>
      </c>
      <c r="E254" t="s">
        <v>318</v>
      </c>
      <c r="F254" t="s">
        <v>201</v>
      </c>
      <c r="G254" t="s">
        <v>213</v>
      </c>
      <c r="I254" t="s">
        <v>265</v>
      </c>
      <c r="J254">
        <v>2</v>
      </c>
      <c r="K254">
        <v>0</v>
      </c>
      <c r="L254">
        <v>0</v>
      </c>
      <c r="M254">
        <v>2</v>
      </c>
      <c r="N254">
        <v>2</v>
      </c>
      <c r="O254">
        <v>1</v>
      </c>
      <c r="P254">
        <v>1</v>
      </c>
      <c r="Q254" s="3">
        <f t="shared" si="3"/>
        <v>0.7142857142857143</v>
      </c>
    </row>
    <row r="255" spans="1:17" x14ac:dyDescent="0.2">
      <c r="A255">
        <v>251</v>
      </c>
      <c r="C255" t="s">
        <v>279</v>
      </c>
      <c r="E255" t="s">
        <v>318</v>
      </c>
      <c r="F255" t="s">
        <v>201</v>
      </c>
      <c r="G255" t="s">
        <v>213</v>
      </c>
      <c r="I255" t="s">
        <v>265</v>
      </c>
      <c r="J255">
        <v>1</v>
      </c>
      <c r="K255">
        <v>0</v>
      </c>
      <c r="L255">
        <v>0</v>
      </c>
      <c r="M255">
        <v>4</v>
      </c>
      <c r="N255">
        <v>1</v>
      </c>
      <c r="O255">
        <v>1</v>
      </c>
      <c r="P255">
        <v>1</v>
      </c>
      <c r="Q255" s="3">
        <f t="shared" si="3"/>
        <v>0.7142857142857143</v>
      </c>
    </row>
    <row r="256" spans="1:17" x14ac:dyDescent="0.2">
      <c r="A256">
        <v>252</v>
      </c>
      <c r="C256" t="s">
        <v>279</v>
      </c>
      <c r="E256" t="s">
        <v>319</v>
      </c>
      <c r="F256" t="s">
        <v>214</v>
      </c>
      <c r="G256" t="s">
        <v>215</v>
      </c>
      <c r="I256" t="s">
        <v>272</v>
      </c>
      <c r="J256">
        <v>6</v>
      </c>
      <c r="K256">
        <v>4</v>
      </c>
      <c r="L256">
        <v>1</v>
      </c>
      <c r="M256">
        <v>26</v>
      </c>
      <c r="N256">
        <v>46</v>
      </c>
      <c r="O256">
        <v>11</v>
      </c>
      <c r="P256">
        <v>11</v>
      </c>
      <c r="Q256" s="3">
        <f t="shared" si="3"/>
        <v>7.8571428571428577</v>
      </c>
    </row>
    <row r="257" spans="1:17" x14ac:dyDescent="0.2">
      <c r="A257">
        <v>253</v>
      </c>
      <c r="C257" t="s">
        <v>279</v>
      </c>
      <c r="E257" t="s">
        <v>319</v>
      </c>
      <c r="F257" t="s">
        <v>304</v>
      </c>
      <c r="G257" t="s">
        <v>216</v>
      </c>
      <c r="I257" t="s">
        <v>265</v>
      </c>
      <c r="J257">
        <v>3</v>
      </c>
      <c r="K257">
        <v>10</v>
      </c>
      <c r="L257">
        <v>2</v>
      </c>
      <c r="M257">
        <v>46</v>
      </c>
      <c r="N257">
        <v>40</v>
      </c>
      <c r="O257">
        <v>15</v>
      </c>
      <c r="P257">
        <v>15</v>
      </c>
      <c r="Q257" s="3">
        <f t="shared" si="3"/>
        <v>10.714285714285715</v>
      </c>
    </row>
    <row r="258" spans="1:17" x14ac:dyDescent="0.2">
      <c r="A258">
        <v>254</v>
      </c>
      <c r="C258" t="s">
        <v>279</v>
      </c>
      <c r="E258" t="s">
        <v>319</v>
      </c>
      <c r="F258" t="s">
        <v>304</v>
      </c>
      <c r="G258" t="s">
        <v>216</v>
      </c>
      <c r="I258" t="s">
        <v>264</v>
      </c>
      <c r="M258">
        <v>20</v>
      </c>
      <c r="N258">
        <v>46</v>
      </c>
      <c r="O258">
        <v>10</v>
      </c>
      <c r="P258">
        <v>10</v>
      </c>
      <c r="Q258" s="3">
        <f t="shared" si="3"/>
        <v>7.1428571428571432</v>
      </c>
    </row>
    <row r="259" spans="1:17" x14ac:dyDescent="0.2">
      <c r="A259">
        <v>255</v>
      </c>
      <c r="C259" t="s">
        <v>279</v>
      </c>
      <c r="E259" t="s">
        <v>319</v>
      </c>
      <c r="F259" t="s">
        <v>304</v>
      </c>
      <c r="G259" t="s">
        <v>217</v>
      </c>
      <c r="I259" t="s">
        <v>272</v>
      </c>
      <c r="J259">
        <v>2</v>
      </c>
      <c r="K259">
        <v>0</v>
      </c>
      <c r="L259">
        <v>0</v>
      </c>
      <c r="M259">
        <v>4</v>
      </c>
      <c r="N259">
        <v>0</v>
      </c>
      <c r="O259">
        <v>2</v>
      </c>
      <c r="P259">
        <v>2</v>
      </c>
      <c r="Q259" s="3">
        <f t="shared" si="3"/>
        <v>1.4285714285714286</v>
      </c>
    </row>
    <row r="260" spans="1:17" x14ac:dyDescent="0.2">
      <c r="A260">
        <v>256</v>
      </c>
      <c r="C260" t="s">
        <v>279</v>
      </c>
      <c r="E260" t="s">
        <v>319</v>
      </c>
      <c r="F260" t="s">
        <v>305</v>
      </c>
      <c r="G260" t="s">
        <v>218</v>
      </c>
      <c r="I260" t="s">
        <v>265</v>
      </c>
      <c r="J260">
        <v>20</v>
      </c>
      <c r="K260">
        <v>4</v>
      </c>
      <c r="L260">
        <v>2</v>
      </c>
      <c r="M260">
        <v>48</v>
      </c>
      <c r="N260">
        <v>26</v>
      </c>
      <c r="O260">
        <v>26</v>
      </c>
      <c r="P260">
        <v>26</v>
      </c>
      <c r="Q260" s="3">
        <f t="shared" si="3"/>
        <v>18.571428571428573</v>
      </c>
    </row>
    <row r="261" spans="1:17" x14ac:dyDescent="0.2">
      <c r="A261">
        <v>257</v>
      </c>
      <c r="C261" t="s">
        <v>279</v>
      </c>
      <c r="E261" t="s">
        <v>319</v>
      </c>
      <c r="F261" t="s">
        <v>305</v>
      </c>
      <c r="G261" t="s">
        <v>218</v>
      </c>
      <c r="I261" t="s">
        <v>264</v>
      </c>
      <c r="J261">
        <v>0</v>
      </c>
      <c r="K261">
        <v>2</v>
      </c>
      <c r="L261">
        <v>0</v>
      </c>
      <c r="M261">
        <v>12</v>
      </c>
      <c r="N261">
        <v>2</v>
      </c>
      <c r="O261">
        <v>2</v>
      </c>
      <c r="P261">
        <v>2</v>
      </c>
      <c r="Q261" s="3">
        <f t="shared" si="3"/>
        <v>1.4285714285714286</v>
      </c>
    </row>
    <row r="262" spans="1:17" x14ac:dyDescent="0.2">
      <c r="A262">
        <v>258</v>
      </c>
      <c r="C262" t="s">
        <v>279</v>
      </c>
      <c r="E262" t="s">
        <v>319</v>
      </c>
      <c r="F262" t="s">
        <v>306</v>
      </c>
      <c r="G262" t="s">
        <v>219</v>
      </c>
      <c r="I262" t="s">
        <v>265</v>
      </c>
      <c r="J262">
        <v>6</v>
      </c>
      <c r="K262">
        <v>18</v>
      </c>
      <c r="L262">
        <v>1</v>
      </c>
      <c r="M262">
        <v>49</v>
      </c>
      <c r="N262">
        <v>46</v>
      </c>
      <c r="O262">
        <v>25</v>
      </c>
      <c r="P262">
        <v>25</v>
      </c>
      <c r="Q262" s="3">
        <f t="shared" ref="Q262:Q279" si="4">P262/$T$23</f>
        <v>17.857142857142858</v>
      </c>
    </row>
    <row r="263" spans="1:17" x14ac:dyDescent="0.2">
      <c r="A263">
        <v>259</v>
      </c>
      <c r="C263" t="s">
        <v>281</v>
      </c>
      <c r="E263" t="s">
        <v>319</v>
      </c>
      <c r="F263" t="s">
        <v>306</v>
      </c>
      <c r="G263" t="s">
        <v>219</v>
      </c>
      <c r="I263" t="s">
        <v>264</v>
      </c>
      <c r="J263">
        <v>0</v>
      </c>
      <c r="K263">
        <v>68</v>
      </c>
      <c r="L263">
        <v>26</v>
      </c>
      <c r="M263">
        <v>31</v>
      </c>
      <c r="N263">
        <v>94</v>
      </c>
      <c r="O263">
        <v>21</v>
      </c>
      <c r="P263">
        <v>21</v>
      </c>
      <c r="Q263" s="3">
        <f t="shared" si="4"/>
        <v>15.000000000000002</v>
      </c>
    </row>
    <row r="264" spans="1:17" x14ac:dyDescent="0.2">
      <c r="A264">
        <v>260</v>
      </c>
      <c r="C264" t="s">
        <v>279</v>
      </c>
      <c r="E264" t="s">
        <v>319</v>
      </c>
      <c r="F264" t="s">
        <v>307</v>
      </c>
      <c r="G264" t="s">
        <v>220</v>
      </c>
      <c r="I264" t="s">
        <v>264</v>
      </c>
      <c r="J264">
        <v>0</v>
      </c>
      <c r="K264">
        <v>8</v>
      </c>
      <c r="L264">
        <v>2</v>
      </c>
      <c r="M264">
        <v>20</v>
      </c>
      <c r="N264">
        <v>40</v>
      </c>
      <c r="O264">
        <v>10</v>
      </c>
      <c r="P264">
        <v>10</v>
      </c>
      <c r="Q264" s="3">
        <f t="shared" si="4"/>
        <v>7.1428571428571432</v>
      </c>
    </row>
    <row r="265" spans="1:17" x14ac:dyDescent="0.2">
      <c r="A265">
        <v>261</v>
      </c>
      <c r="C265" t="s">
        <v>279</v>
      </c>
      <c r="E265" t="s">
        <v>319</v>
      </c>
      <c r="F265" t="s">
        <v>308</v>
      </c>
      <c r="G265" t="s">
        <v>221</v>
      </c>
      <c r="I265" t="s">
        <v>265</v>
      </c>
      <c r="J265">
        <v>14</v>
      </c>
      <c r="K265">
        <v>14</v>
      </c>
      <c r="L265">
        <v>8</v>
      </c>
      <c r="M265">
        <v>52</v>
      </c>
      <c r="N265">
        <v>49</v>
      </c>
      <c r="O265">
        <v>36</v>
      </c>
      <c r="P265">
        <v>36</v>
      </c>
      <c r="Q265" s="3">
        <f t="shared" si="4"/>
        <v>25.714285714285715</v>
      </c>
    </row>
    <row r="266" spans="1:17" x14ac:dyDescent="0.2">
      <c r="A266">
        <v>262</v>
      </c>
      <c r="C266" t="s">
        <v>279</v>
      </c>
      <c r="E266" t="s">
        <v>319</v>
      </c>
      <c r="F266" t="s">
        <v>308</v>
      </c>
      <c r="G266" t="s">
        <v>221</v>
      </c>
      <c r="I266" t="s">
        <v>264</v>
      </c>
      <c r="J266">
        <v>0</v>
      </c>
      <c r="K266">
        <v>11</v>
      </c>
      <c r="L266">
        <v>3</v>
      </c>
      <c r="M266">
        <v>16</v>
      </c>
      <c r="N266">
        <v>72</v>
      </c>
      <c r="O266">
        <v>14</v>
      </c>
      <c r="P266">
        <v>14</v>
      </c>
      <c r="Q266" s="3">
        <f t="shared" si="4"/>
        <v>10</v>
      </c>
    </row>
    <row r="267" spans="1:17" x14ac:dyDescent="0.2">
      <c r="A267">
        <v>263</v>
      </c>
      <c r="C267" t="s">
        <v>279</v>
      </c>
      <c r="E267" t="s">
        <v>319</v>
      </c>
      <c r="F267" t="s">
        <v>308</v>
      </c>
      <c r="G267" t="s">
        <v>222</v>
      </c>
      <c r="I267" t="s">
        <v>264</v>
      </c>
      <c r="J267">
        <v>0</v>
      </c>
      <c r="K267">
        <v>5</v>
      </c>
      <c r="L267">
        <v>8</v>
      </c>
      <c r="M267">
        <v>18</v>
      </c>
      <c r="N267">
        <v>51</v>
      </c>
      <c r="O267">
        <v>13</v>
      </c>
      <c r="P267">
        <v>13</v>
      </c>
      <c r="Q267" s="3">
        <f t="shared" si="4"/>
        <v>9.2857142857142865</v>
      </c>
    </row>
    <row r="268" spans="1:17" x14ac:dyDescent="0.2">
      <c r="A268">
        <v>264</v>
      </c>
      <c r="C268" t="s">
        <v>279</v>
      </c>
      <c r="E268" t="s">
        <v>319</v>
      </c>
      <c r="F268" t="s">
        <v>223</v>
      </c>
      <c r="G268" t="s">
        <v>223</v>
      </c>
      <c r="I268" t="s">
        <v>272</v>
      </c>
      <c r="J268">
        <v>14</v>
      </c>
      <c r="K268">
        <v>17</v>
      </c>
      <c r="L268">
        <v>2</v>
      </c>
      <c r="M268">
        <v>44</v>
      </c>
      <c r="N268">
        <v>65</v>
      </c>
      <c r="O268">
        <v>33</v>
      </c>
      <c r="P268">
        <v>33</v>
      </c>
      <c r="Q268" s="3">
        <f t="shared" si="4"/>
        <v>23.571428571428573</v>
      </c>
    </row>
    <row r="269" spans="1:17" x14ac:dyDescent="0.2">
      <c r="A269">
        <v>265</v>
      </c>
      <c r="C269" t="s">
        <v>279</v>
      </c>
      <c r="E269" t="s">
        <v>319</v>
      </c>
      <c r="F269" t="s">
        <v>224</v>
      </c>
      <c r="G269" t="s">
        <v>225</v>
      </c>
      <c r="I269" t="s">
        <v>265</v>
      </c>
      <c r="J269">
        <v>12</v>
      </c>
      <c r="K269">
        <v>22</v>
      </c>
      <c r="L269">
        <v>9</v>
      </c>
      <c r="M269">
        <v>35</v>
      </c>
      <c r="N269">
        <v>86</v>
      </c>
      <c r="O269">
        <v>43</v>
      </c>
      <c r="P269">
        <v>43</v>
      </c>
      <c r="Q269" s="3">
        <f t="shared" si="4"/>
        <v>30.714285714285715</v>
      </c>
    </row>
    <row r="270" spans="1:17" x14ac:dyDescent="0.2">
      <c r="A270">
        <v>266</v>
      </c>
      <c r="C270" t="s">
        <v>281</v>
      </c>
      <c r="E270" t="s">
        <v>319</v>
      </c>
      <c r="F270" t="s">
        <v>224</v>
      </c>
      <c r="G270" t="s">
        <v>226</v>
      </c>
      <c r="I270" t="s">
        <v>264</v>
      </c>
      <c r="J270">
        <v>0</v>
      </c>
      <c r="K270">
        <v>77</v>
      </c>
      <c r="L270">
        <v>27</v>
      </c>
      <c r="M270">
        <v>20</v>
      </c>
      <c r="N270">
        <v>104</v>
      </c>
      <c r="O270">
        <v>24</v>
      </c>
      <c r="P270">
        <v>24</v>
      </c>
      <c r="Q270" s="3">
        <f t="shared" si="4"/>
        <v>17.142857142857142</v>
      </c>
    </row>
    <row r="271" spans="1:17" x14ac:dyDescent="0.2">
      <c r="A271">
        <v>267</v>
      </c>
      <c r="C271" t="s">
        <v>281</v>
      </c>
      <c r="E271" t="s">
        <v>319</v>
      </c>
      <c r="F271" t="s">
        <v>227</v>
      </c>
      <c r="G271" t="s">
        <v>228</v>
      </c>
      <c r="I271" t="s">
        <v>265</v>
      </c>
      <c r="J271">
        <v>8</v>
      </c>
      <c r="K271">
        <v>5</v>
      </c>
      <c r="L271">
        <v>4</v>
      </c>
      <c r="M271">
        <v>20</v>
      </c>
      <c r="N271">
        <v>17</v>
      </c>
      <c r="O271">
        <v>9</v>
      </c>
      <c r="P271">
        <v>9</v>
      </c>
      <c r="Q271" s="3">
        <f t="shared" si="4"/>
        <v>6.4285714285714288</v>
      </c>
    </row>
    <row r="272" spans="1:17" x14ac:dyDescent="0.2">
      <c r="A272">
        <v>268</v>
      </c>
      <c r="C272" t="s">
        <v>281</v>
      </c>
      <c r="E272" t="s">
        <v>319</v>
      </c>
      <c r="F272" t="s">
        <v>227</v>
      </c>
      <c r="G272" t="s">
        <v>228</v>
      </c>
      <c r="I272" t="s">
        <v>264</v>
      </c>
      <c r="J272">
        <v>5</v>
      </c>
      <c r="K272">
        <v>0</v>
      </c>
      <c r="L272">
        <v>1</v>
      </c>
      <c r="M272">
        <v>3</v>
      </c>
      <c r="N272">
        <v>6</v>
      </c>
      <c r="O272">
        <v>3</v>
      </c>
      <c r="P272">
        <v>3</v>
      </c>
      <c r="Q272" s="3">
        <f t="shared" si="4"/>
        <v>2.1428571428571428</v>
      </c>
    </row>
    <row r="273" spans="1:17" x14ac:dyDescent="0.2">
      <c r="A273">
        <v>269</v>
      </c>
      <c r="C273" t="s">
        <v>281</v>
      </c>
      <c r="E273" t="s">
        <v>319</v>
      </c>
      <c r="F273" t="s">
        <v>227</v>
      </c>
      <c r="G273" t="s">
        <v>229</v>
      </c>
      <c r="I273" t="s">
        <v>264</v>
      </c>
      <c r="J273">
        <v>5</v>
      </c>
      <c r="K273">
        <v>4</v>
      </c>
      <c r="L273">
        <v>3</v>
      </c>
      <c r="M273">
        <v>6</v>
      </c>
      <c r="N273">
        <v>12</v>
      </c>
      <c r="O273">
        <v>3</v>
      </c>
      <c r="P273">
        <v>3</v>
      </c>
      <c r="Q273" s="3">
        <f t="shared" si="4"/>
        <v>2.1428571428571428</v>
      </c>
    </row>
    <row r="274" spans="1:17" x14ac:dyDescent="0.2">
      <c r="A274">
        <v>270</v>
      </c>
      <c r="C274" t="s">
        <v>279</v>
      </c>
      <c r="E274" t="s">
        <v>319</v>
      </c>
      <c r="F274" t="s">
        <v>227</v>
      </c>
      <c r="G274" t="s">
        <v>230</v>
      </c>
      <c r="I274" t="s">
        <v>264</v>
      </c>
      <c r="J274">
        <v>0</v>
      </c>
      <c r="K274">
        <v>0</v>
      </c>
      <c r="L274">
        <v>0</v>
      </c>
      <c r="M274">
        <v>8</v>
      </c>
      <c r="N274">
        <v>0</v>
      </c>
      <c r="O274">
        <v>0</v>
      </c>
      <c r="P274">
        <v>0</v>
      </c>
      <c r="Q274" s="3">
        <f t="shared" si="4"/>
        <v>0</v>
      </c>
    </row>
    <row r="275" spans="1:17" x14ac:dyDescent="0.2">
      <c r="A275">
        <v>271</v>
      </c>
      <c r="C275" t="s">
        <v>279</v>
      </c>
      <c r="E275" t="s">
        <v>319</v>
      </c>
      <c r="F275" t="s">
        <v>309</v>
      </c>
      <c r="G275" t="s">
        <v>231</v>
      </c>
      <c r="I275" t="s">
        <v>272</v>
      </c>
      <c r="J275">
        <v>27</v>
      </c>
      <c r="K275">
        <v>27</v>
      </c>
      <c r="L275">
        <v>5</v>
      </c>
      <c r="M275">
        <v>86</v>
      </c>
      <c r="N275">
        <v>134</v>
      </c>
      <c r="O275">
        <v>59</v>
      </c>
      <c r="P275">
        <v>59</v>
      </c>
      <c r="Q275" s="3">
        <f t="shared" si="4"/>
        <v>42.142857142857146</v>
      </c>
    </row>
    <row r="276" spans="1:17" x14ac:dyDescent="0.2">
      <c r="A276">
        <v>272</v>
      </c>
      <c r="C276" t="s">
        <v>279</v>
      </c>
      <c r="E276" t="s">
        <v>319</v>
      </c>
      <c r="F276" t="s">
        <v>309</v>
      </c>
      <c r="G276" t="s">
        <v>232</v>
      </c>
      <c r="I276" t="s">
        <v>272</v>
      </c>
      <c r="J276">
        <v>0</v>
      </c>
      <c r="K276">
        <v>1</v>
      </c>
      <c r="L276">
        <v>0</v>
      </c>
      <c r="M276">
        <v>4</v>
      </c>
      <c r="O276">
        <v>1</v>
      </c>
      <c r="P276">
        <v>1</v>
      </c>
      <c r="Q276" s="3">
        <f t="shared" si="4"/>
        <v>0.7142857142857143</v>
      </c>
    </row>
    <row r="277" spans="1:17" x14ac:dyDescent="0.2">
      <c r="A277">
        <v>273</v>
      </c>
      <c r="C277" t="s">
        <v>279</v>
      </c>
      <c r="E277" t="s">
        <v>319</v>
      </c>
      <c r="F277" t="s">
        <v>310</v>
      </c>
      <c r="G277" t="s">
        <v>233</v>
      </c>
      <c r="I277" t="s">
        <v>265</v>
      </c>
      <c r="J277">
        <v>10</v>
      </c>
      <c r="K277">
        <v>3</v>
      </c>
      <c r="L277">
        <v>2</v>
      </c>
      <c r="M277">
        <v>25</v>
      </c>
      <c r="N277">
        <v>30</v>
      </c>
      <c r="O277">
        <v>15</v>
      </c>
      <c r="P277">
        <v>15</v>
      </c>
      <c r="Q277" s="3">
        <f t="shared" si="4"/>
        <v>10.714285714285715</v>
      </c>
    </row>
    <row r="278" spans="1:17" x14ac:dyDescent="0.2">
      <c r="A278">
        <v>274</v>
      </c>
      <c r="C278" t="s">
        <v>281</v>
      </c>
      <c r="E278" t="s">
        <v>319</v>
      </c>
      <c r="F278" t="s">
        <v>310</v>
      </c>
      <c r="G278" t="s">
        <v>233</v>
      </c>
      <c r="I278" t="s">
        <v>264</v>
      </c>
      <c r="J278">
        <v>0</v>
      </c>
      <c r="K278">
        <v>14</v>
      </c>
      <c r="L278">
        <v>5</v>
      </c>
      <c r="M278">
        <v>15</v>
      </c>
      <c r="N278">
        <v>19</v>
      </c>
      <c r="O278">
        <v>6</v>
      </c>
      <c r="P278">
        <v>6</v>
      </c>
      <c r="Q278" s="3">
        <f t="shared" si="4"/>
        <v>4.2857142857142856</v>
      </c>
    </row>
    <row r="279" spans="1:17" x14ac:dyDescent="0.2">
      <c r="A279">
        <v>275</v>
      </c>
      <c r="C279" t="s">
        <v>279</v>
      </c>
      <c r="E279" t="s">
        <v>319</v>
      </c>
      <c r="F279" t="s">
        <v>310</v>
      </c>
      <c r="G279" t="s">
        <v>234</v>
      </c>
      <c r="I279" t="s">
        <v>265</v>
      </c>
      <c r="J279">
        <v>1</v>
      </c>
      <c r="K279">
        <v>0</v>
      </c>
      <c r="L279">
        <v>0</v>
      </c>
      <c r="M279">
        <v>7</v>
      </c>
      <c r="N279">
        <v>1</v>
      </c>
      <c r="O279">
        <v>1</v>
      </c>
      <c r="P279">
        <v>1</v>
      </c>
      <c r="Q279" s="3">
        <f t="shared" si="4"/>
        <v>0.7142857142857143</v>
      </c>
    </row>
    <row r="280" spans="1:17" x14ac:dyDescent="0.2">
      <c r="A280">
        <v>276</v>
      </c>
      <c r="B280" t="s">
        <v>311</v>
      </c>
      <c r="E280" t="s">
        <v>318</v>
      </c>
      <c r="F280" t="s">
        <v>123</v>
      </c>
      <c r="G280" t="s">
        <v>255</v>
      </c>
      <c r="H280" t="s">
        <v>312</v>
      </c>
      <c r="I280" t="s">
        <v>238</v>
      </c>
      <c r="J280">
        <v>244</v>
      </c>
      <c r="K280">
        <v>0</v>
      </c>
      <c r="L280">
        <v>0</v>
      </c>
      <c r="Q280" s="3">
        <v>244</v>
      </c>
    </row>
    <row r="281" spans="1:17" x14ac:dyDescent="0.2">
      <c r="A281">
        <v>277</v>
      </c>
      <c r="B281" t="s">
        <v>311</v>
      </c>
      <c r="E281" t="s">
        <v>318</v>
      </c>
      <c r="F281" t="s">
        <v>123</v>
      </c>
      <c r="G281" t="s">
        <v>255</v>
      </c>
      <c r="H281" t="s">
        <v>297</v>
      </c>
      <c r="I281" t="s">
        <v>264</v>
      </c>
      <c r="J281">
        <v>10</v>
      </c>
      <c r="K281">
        <v>305</v>
      </c>
      <c r="L281">
        <v>99</v>
      </c>
      <c r="Q281" s="3">
        <v>414</v>
      </c>
    </row>
    <row r="282" spans="1:17" x14ac:dyDescent="0.2">
      <c r="A282">
        <v>278</v>
      </c>
      <c r="B282" t="s">
        <v>311</v>
      </c>
      <c r="E282" t="s">
        <v>318</v>
      </c>
      <c r="F282" t="s">
        <v>178</v>
      </c>
      <c r="H282" t="s">
        <v>313</v>
      </c>
      <c r="I282" t="s">
        <v>238</v>
      </c>
      <c r="J282">
        <v>737</v>
      </c>
      <c r="K282">
        <v>0</v>
      </c>
      <c r="L282">
        <v>0</v>
      </c>
      <c r="Q282" s="3">
        <v>737</v>
      </c>
    </row>
    <row r="283" spans="1:17" x14ac:dyDescent="0.2">
      <c r="A283">
        <v>279</v>
      </c>
      <c r="B283" t="s">
        <v>311</v>
      </c>
      <c r="E283" t="s">
        <v>318</v>
      </c>
      <c r="F283" t="s">
        <v>123</v>
      </c>
      <c r="G283" t="s">
        <v>255</v>
      </c>
      <c r="H283" t="s">
        <v>314</v>
      </c>
      <c r="I283" t="s">
        <v>238</v>
      </c>
      <c r="J283">
        <v>109</v>
      </c>
      <c r="K283">
        <v>0</v>
      </c>
      <c r="L283">
        <v>0</v>
      </c>
      <c r="Q283" s="3">
        <v>109</v>
      </c>
    </row>
    <row r="284" spans="1:17" x14ac:dyDescent="0.2">
      <c r="A284">
        <v>280</v>
      </c>
      <c r="B284" t="s">
        <v>311</v>
      </c>
      <c r="E284" t="s">
        <v>318</v>
      </c>
      <c r="F284" t="s">
        <v>123</v>
      </c>
      <c r="G284" t="s">
        <v>255</v>
      </c>
      <c r="H284" t="s">
        <v>126</v>
      </c>
      <c r="I284" t="s">
        <v>265</v>
      </c>
      <c r="J284">
        <v>0</v>
      </c>
      <c r="K284">
        <v>295</v>
      </c>
      <c r="L284">
        <v>130</v>
      </c>
      <c r="Q284" s="3">
        <v>425</v>
      </c>
    </row>
    <row r="285" spans="1:17" x14ac:dyDescent="0.2">
      <c r="A285">
        <v>281</v>
      </c>
      <c r="B285" t="s">
        <v>311</v>
      </c>
      <c r="E285" t="s">
        <v>318</v>
      </c>
      <c r="F285" t="s">
        <v>123</v>
      </c>
      <c r="G285" t="s">
        <v>255</v>
      </c>
      <c r="H285" t="s">
        <v>298</v>
      </c>
      <c r="I285" t="s">
        <v>264</v>
      </c>
      <c r="J285">
        <v>14</v>
      </c>
      <c r="K285">
        <v>70</v>
      </c>
      <c r="L285">
        <v>41</v>
      </c>
      <c r="Q285" s="3">
        <v>125</v>
      </c>
    </row>
    <row r="286" spans="1:17" x14ac:dyDescent="0.2">
      <c r="A286">
        <v>282</v>
      </c>
      <c r="B286" t="s">
        <v>311</v>
      </c>
      <c r="D286" t="s">
        <v>345</v>
      </c>
      <c r="E286" t="s">
        <v>318</v>
      </c>
      <c r="F286" t="s">
        <v>123</v>
      </c>
      <c r="G286" t="s">
        <v>255</v>
      </c>
      <c r="H286" t="s">
        <v>315</v>
      </c>
      <c r="I286" t="s">
        <v>264</v>
      </c>
      <c r="J286">
        <v>10</v>
      </c>
      <c r="Q286" s="3">
        <v>132</v>
      </c>
    </row>
    <row r="287" spans="1:17" x14ac:dyDescent="0.2">
      <c r="A287">
        <v>283</v>
      </c>
      <c r="B287" t="s">
        <v>296</v>
      </c>
      <c r="E287" t="s">
        <v>318</v>
      </c>
      <c r="F287" t="s">
        <v>123</v>
      </c>
      <c r="G287" t="s">
        <v>255</v>
      </c>
      <c r="H287" t="s">
        <v>125</v>
      </c>
      <c r="I287" t="s">
        <v>264</v>
      </c>
      <c r="J287">
        <v>0</v>
      </c>
      <c r="K287">
        <v>68</v>
      </c>
      <c r="L287">
        <v>27</v>
      </c>
      <c r="Q287" s="3">
        <v>95</v>
      </c>
    </row>
    <row r="288" spans="1:17" x14ac:dyDescent="0.2">
      <c r="A288">
        <v>284</v>
      </c>
      <c r="B288" t="s">
        <v>311</v>
      </c>
      <c r="E288" t="s">
        <v>318</v>
      </c>
      <c r="F288" t="s">
        <v>123</v>
      </c>
      <c r="G288" t="s">
        <v>255</v>
      </c>
      <c r="H288" t="s">
        <v>316</v>
      </c>
      <c r="I288" t="s">
        <v>238</v>
      </c>
      <c r="J288">
        <v>353</v>
      </c>
      <c r="K288">
        <v>0</v>
      </c>
      <c r="L288">
        <v>0</v>
      </c>
      <c r="Q288" s="3">
        <v>353</v>
      </c>
    </row>
    <row r="289" spans="1:17" x14ac:dyDescent="0.2">
      <c r="A289">
        <v>285</v>
      </c>
      <c r="B289" t="s">
        <v>311</v>
      </c>
      <c r="D289" t="s">
        <v>345</v>
      </c>
      <c r="E289" t="s">
        <v>318</v>
      </c>
      <c r="F289" t="s">
        <v>178</v>
      </c>
      <c r="H289" t="s">
        <v>317</v>
      </c>
      <c r="I289" t="s">
        <v>264</v>
      </c>
      <c r="J289">
        <v>22</v>
      </c>
      <c r="Q289" s="3">
        <v>333</v>
      </c>
    </row>
    <row r="290" spans="1:17" x14ac:dyDescent="0.2">
      <c r="A290">
        <v>286</v>
      </c>
      <c r="B290" t="s">
        <v>311</v>
      </c>
      <c r="E290" t="s">
        <v>318</v>
      </c>
      <c r="F290" t="s">
        <v>123</v>
      </c>
      <c r="G290" t="s">
        <v>255</v>
      </c>
      <c r="H290" t="s">
        <v>124</v>
      </c>
      <c r="I290" t="s">
        <v>292</v>
      </c>
      <c r="J290">
        <v>0</v>
      </c>
      <c r="K290">
        <v>274</v>
      </c>
      <c r="L290">
        <v>277</v>
      </c>
      <c r="Q290" s="3">
        <v>551</v>
      </c>
    </row>
    <row r="291" spans="1:17" x14ac:dyDescent="0.2">
      <c r="A291">
        <v>287</v>
      </c>
      <c r="B291" t="s">
        <v>311</v>
      </c>
      <c r="D291" t="s">
        <v>359</v>
      </c>
      <c r="E291" t="s">
        <v>318</v>
      </c>
      <c r="F291" t="s">
        <v>178</v>
      </c>
      <c r="H291" t="s">
        <v>358</v>
      </c>
      <c r="I291" t="s">
        <v>264</v>
      </c>
      <c r="J291">
        <v>1</v>
      </c>
      <c r="Q291" s="3">
        <v>20</v>
      </c>
    </row>
  </sheetData>
  <mergeCells count="1">
    <mergeCell ref="A1:G1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with estimates</vt:lpstr>
      <vt:lpstr>prisons 1820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2014-10-19T21:42:35Z</dcterms:created>
  <dcterms:modified xsi:type="dcterms:W3CDTF">2014-10-19T21:42:43Z</dcterms:modified>
</cp:coreProperties>
</file>