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5" windowWidth="10395" windowHeight="9975" tabRatio="923"/>
  </bookViews>
  <sheets>
    <sheet name="total stats" sheetId="12" r:id="rId1"/>
    <sheet name="sex ratio" sheetId="1" r:id="rId2"/>
    <sheet name="family relations" sheetId="14" r:id="rId3"/>
    <sheet name="families in prison" sheetId="15" r:id="rId4"/>
    <sheet name="commitments by prison 1800-18" sheetId="4" r:id="rId5"/>
    <sheet name="debtor returns 1792" sheetId="13" r:id="rId6"/>
    <sheet name="Duffy commitments 1798-1818" sheetId="11" r:id="rId7"/>
    <sheet name="legal process" sheetId="7" r:id="rId8"/>
  </sheets>
  <calcPr calcId="145621"/>
</workbook>
</file>

<file path=xl/calcChain.xml><?xml version="1.0" encoding="utf-8"?>
<calcChain xmlns="http://schemas.openxmlformats.org/spreadsheetml/2006/main">
  <c r="G10" i="15" l="1"/>
  <c r="E10" i="15"/>
  <c r="G8" i="15"/>
  <c r="E8" i="15"/>
  <c r="D36" i="15"/>
  <c r="D13" i="15"/>
  <c r="E36" i="15"/>
  <c r="F36" i="15"/>
  <c r="F37" i="15"/>
  <c r="E13" i="15"/>
  <c r="E11" i="15"/>
  <c r="H9" i="15"/>
  <c r="E9" i="15"/>
  <c r="B26" i="14"/>
  <c r="C15" i="14"/>
  <c r="C14" i="14"/>
  <c r="C18" i="14"/>
  <c r="D15" i="14"/>
  <c r="D14" i="14"/>
  <c r="D18" i="14"/>
  <c r="E15" i="14"/>
  <c r="E14" i="14"/>
  <c r="E18" i="14"/>
  <c r="B15" i="14"/>
  <c r="B14" i="14"/>
  <c r="B18" i="14"/>
  <c r="C10" i="14"/>
  <c r="D10" i="14"/>
  <c r="E10" i="14"/>
  <c r="B10" i="14"/>
  <c r="E16" i="14"/>
  <c r="E19" i="14"/>
  <c r="D16" i="14"/>
  <c r="D19" i="14"/>
  <c r="C16" i="14"/>
  <c r="C19" i="14"/>
  <c r="B16" i="14"/>
  <c r="B19" i="14"/>
  <c r="E11" i="14"/>
  <c r="C11" i="14"/>
  <c r="D11" i="14"/>
  <c r="B27" i="14"/>
  <c r="C34" i="14"/>
  <c r="B11" i="14"/>
  <c r="B42" i="14"/>
  <c r="B43" i="14"/>
  <c r="B34" i="14"/>
  <c r="E5" i="1"/>
  <c r="D19" i="13"/>
  <c r="D12" i="13"/>
  <c r="E38" i="1"/>
  <c r="D38" i="1"/>
  <c r="E37" i="1"/>
  <c r="D37" i="1"/>
  <c r="E42" i="1"/>
  <c r="B42" i="1"/>
  <c r="C42" i="1"/>
  <c r="F5" i="7"/>
  <c r="F6" i="7"/>
  <c r="F7" i="7"/>
  <c r="F8" i="7"/>
  <c r="E6" i="1"/>
  <c r="E25" i="1"/>
  <c r="D34" i="1"/>
  <c r="E34" i="1"/>
  <c r="D20" i="1"/>
  <c r="E20" i="1"/>
  <c r="D19" i="1"/>
  <c r="E19" i="1"/>
</calcChain>
</file>

<file path=xl/sharedStrings.xml><?xml version="1.0" encoding="utf-8"?>
<sst xmlns="http://schemas.openxmlformats.org/spreadsheetml/2006/main" count="648" uniqueCount="407">
  <si>
    <t>male</t>
  </si>
  <si>
    <t>female</t>
  </si>
  <si>
    <t>total</t>
  </si>
  <si>
    <t>England and Wales, 1779</t>
  </si>
  <si>
    <t>England and Wales, 1782</t>
  </si>
  <si>
    <t>prisoner population</t>
  </si>
  <si>
    <t>source by line</t>
  </si>
  <si>
    <t>Howard, State of the Prisons, see prisoners-england-wales-1780</t>
  </si>
  <si>
    <t>debtors received in prison</t>
  </si>
  <si>
    <t>males</t>
  </si>
  <si>
    <t>females</t>
  </si>
  <si>
    <t>Lancaster Castle, 1793</t>
  </si>
  <si>
    <t>Lincoln Castle, 1810-11</t>
  </si>
  <si>
    <t>York Castle, 1820</t>
  </si>
  <si>
    <t>Finn, Margot (1996). "Women, Consumption and Coverture in England, c. 1760-1860." The Historical Journal vol. 39(3): 703-22; p. 708</t>
  </si>
  <si>
    <t>debtors in prison</t>
  </si>
  <si>
    <t>Gaol Returns for 1823</t>
  </si>
  <si>
    <t>Insolvent Debtors Court, Sept. 1820 to Dec. 1821</t>
  </si>
  <si>
    <t>male share of debtors</t>
  </si>
  <si>
    <t>Haagen, Paul H. (1983). "Eighteenth-century English society and the debt law," in Social control and the state. Stanley Cohen and Andrew Scull, ed. New York St. Martin’s Press: 222-47.</t>
  </si>
  <si>
    <t>See p. 224.  Id. p. 239, ft. 10 describes this share as "remarkably constant throughout the [English] kingdom and across time [the eighteenth century]."</t>
  </si>
  <si>
    <t>Gaol Returns for 1830</t>
  </si>
  <si>
    <t>sex ratio</t>
  </si>
  <si>
    <t>lid</t>
  </si>
  <si>
    <t>county</t>
  </si>
  <si>
    <t>place</t>
  </si>
  <si>
    <t>Bedford</t>
  </si>
  <si>
    <t>Berks</t>
  </si>
  <si>
    <t>Abingdon</t>
  </si>
  <si>
    <t>Reading</t>
  </si>
  <si>
    <t>Buckingham</t>
  </si>
  <si>
    <t xml:space="preserve"> </t>
  </si>
  <si>
    <t>castle gaol</t>
  </si>
  <si>
    <t>Cambridge</t>
  </si>
  <si>
    <t>town</t>
  </si>
  <si>
    <t>Ely</t>
  </si>
  <si>
    <t>city</t>
  </si>
  <si>
    <t>Wisbeach</t>
  </si>
  <si>
    <t>Chester</t>
  </si>
  <si>
    <t>Macclesfield</t>
  </si>
  <si>
    <t>Cornwall</t>
  </si>
  <si>
    <t>Bodmin</t>
  </si>
  <si>
    <t>Launceston</t>
  </si>
  <si>
    <t>Cumberland</t>
  </si>
  <si>
    <t>Carlisle</t>
  </si>
  <si>
    <t>Derby</t>
  </si>
  <si>
    <t>borough</t>
  </si>
  <si>
    <t>Devon</t>
  </si>
  <si>
    <t>Exeter</t>
  </si>
  <si>
    <t>Barnstaple</t>
  </si>
  <si>
    <t>Bideford</t>
  </si>
  <si>
    <t>Southgate</t>
  </si>
  <si>
    <t>Plymouth</t>
  </si>
  <si>
    <t>Tiverton</t>
  </si>
  <si>
    <t>Dorset</t>
  </si>
  <si>
    <t>Dorchester</t>
  </si>
  <si>
    <t>Lyme Regis</t>
  </si>
  <si>
    <t>Poole</t>
  </si>
  <si>
    <t>Weymouth</t>
  </si>
  <si>
    <t>Durham</t>
  </si>
  <si>
    <t>Essex</t>
  </si>
  <si>
    <t>Colchester</t>
  </si>
  <si>
    <t>Gloucester</t>
  </si>
  <si>
    <t>St. Briavel's</t>
  </si>
  <si>
    <t>Tewkesbury</t>
  </si>
  <si>
    <t>Hants</t>
  </si>
  <si>
    <t>Winchester</t>
  </si>
  <si>
    <t>Portsmouth</t>
  </si>
  <si>
    <t>Southhampton</t>
  </si>
  <si>
    <t>Hereford</t>
  </si>
  <si>
    <t>Leominster</t>
  </si>
  <si>
    <t>Hertford</t>
  </si>
  <si>
    <t>St. Alban's</t>
  </si>
  <si>
    <t>liberty</t>
  </si>
  <si>
    <t>Huntingdon</t>
  </si>
  <si>
    <t>Kent</t>
  </si>
  <si>
    <t>Canterbury</t>
  </si>
  <si>
    <t>Dover Castle</t>
  </si>
  <si>
    <t>Faversham</t>
  </si>
  <si>
    <t>Greenwich</t>
  </si>
  <si>
    <t>Rochester</t>
  </si>
  <si>
    <t>Lancaster</t>
  </si>
  <si>
    <t>Liverpool</t>
  </si>
  <si>
    <t>Leicester</t>
  </si>
  <si>
    <t>Lincoln</t>
  </si>
  <si>
    <t>Boston</t>
  </si>
  <si>
    <t>Grantham</t>
  </si>
  <si>
    <t>Grinsby</t>
  </si>
  <si>
    <t>Stamford</t>
  </si>
  <si>
    <t>Middlesex</t>
  </si>
  <si>
    <t>London</t>
  </si>
  <si>
    <t>Whitecross, Newgate, etc.</t>
  </si>
  <si>
    <t>Fleet</t>
  </si>
  <si>
    <t>Tothill Fields</t>
  </si>
  <si>
    <t>Monmouth</t>
  </si>
  <si>
    <t>Norfolk</t>
  </si>
  <si>
    <t>King's Lynn</t>
  </si>
  <si>
    <t>Norwich</t>
  </si>
  <si>
    <t>Yarmouth</t>
  </si>
  <si>
    <t>Northampton</t>
  </si>
  <si>
    <t>Peterborough</t>
  </si>
  <si>
    <t>Northumberland</t>
  </si>
  <si>
    <t>Berwick-upon-Tweed</t>
  </si>
  <si>
    <t>Newcastle-upon-Tyne</t>
  </si>
  <si>
    <t>Nottingham</t>
  </si>
  <si>
    <t>Newark</t>
  </si>
  <si>
    <t>Oxford</t>
  </si>
  <si>
    <t>Rutland</t>
  </si>
  <si>
    <t>Salop</t>
  </si>
  <si>
    <t>Shrewsbury</t>
  </si>
  <si>
    <t>Ludlow</t>
  </si>
  <si>
    <t>Oswestry</t>
  </si>
  <si>
    <t>Somerset</t>
  </si>
  <si>
    <t>Ilchester</t>
  </si>
  <si>
    <t>Bath</t>
  </si>
  <si>
    <t>Bridgewater</t>
  </si>
  <si>
    <t>Bristol</t>
  </si>
  <si>
    <t>Stafford</t>
  </si>
  <si>
    <t>Lichfield</t>
  </si>
  <si>
    <t>Newcastle-under-Lyne</t>
  </si>
  <si>
    <t>Walsall</t>
  </si>
  <si>
    <t>Suffolk</t>
  </si>
  <si>
    <t>Ipswich</t>
  </si>
  <si>
    <t>Bury St. Edmonds</t>
  </si>
  <si>
    <t>Surry</t>
  </si>
  <si>
    <t>Horsemonger Lane</t>
  </si>
  <si>
    <t>Kingston-upon-Thames</t>
  </si>
  <si>
    <t>Southwark</t>
  </si>
  <si>
    <t>King's Bench</t>
  </si>
  <si>
    <t>Marshalsea</t>
  </si>
  <si>
    <t>Sussex</t>
  </si>
  <si>
    <t>Horshom</t>
  </si>
  <si>
    <t>Chichester</t>
  </si>
  <si>
    <t>Warwick</t>
  </si>
  <si>
    <t>Coventry</t>
  </si>
  <si>
    <t>Westmoreland</t>
  </si>
  <si>
    <t>Wilts</t>
  </si>
  <si>
    <t>Fisterton Anger</t>
  </si>
  <si>
    <t>Worcester</t>
  </si>
  <si>
    <t>Evesham</t>
  </si>
  <si>
    <t>York</t>
  </si>
  <si>
    <t>Doncaster</t>
  </si>
  <si>
    <t>Ecclesall</t>
  </si>
  <si>
    <t>Kingston-uon-Hull</t>
  </si>
  <si>
    <t>Knaresborough</t>
  </si>
  <si>
    <t>castle</t>
  </si>
  <si>
    <t>Richmond</t>
  </si>
  <si>
    <t>Scarborough</t>
  </si>
  <si>
    <t>Sheffield</t>
  </si>
  <si>
    <t>St. Peter's</t>
  </si>
  <si>
    <t>Ripon</t>
  </si>
  <si>
    <t>military court</t>
  </si>
  <si>
    <t>Beverley</t>
  </si>
  <si>
    <t>Anglesey</t>
  </si>
  <si>
    <t>Beaumaris</t>
  </si>
  <si>
    <t>Brecon</t>
  </si>
  <si>
    <t>Cardigan</t>
  </si>
  <si>
    <t>Carmarthen</t>
  </si>
  <si>
    <t>Carnarvon</t>
  </si>
  <si>
    <t>Denbigh</t>
  </si>
  <si>
    <t>Ruthin</t>
  </si>
  <si>
    <t>Flint</t>
  </si>
  <si>
    <t>Glamorgan</t>
  </si>
  <si>
    <t>Cardiff</t>
  </si>
  <si>
    <t>Swansea</t>
  </si>
  <si>
    <t>Merioneth</t>
  </si>
  <si>
    <t>Dolgelly</t>
  </si>
  <si>
    <t>Montgomery</t>
  </si>
  <si>
    <t>Pembroke</t>
  </si>
  <si>
    <t>Haverfordwest</t>
  </si>
  <si>
    <t>Tenby</t>
  </si>
  <si>
    <t>Radnor</t>
  </si>
  <si>
    <t>Presteign</t>
  </si>
  <si>
    <t>Borough</t>
  </si>
  <si>
    <t>prisoners remaining for want of bail</t>
  </si>
  <si>
    <t>writs for arrest of debtors on mesne process</t>
  </si>
  <si>
    <t>arrests of debtors on mesne process</t>
  </si>
  <si>
    <t>bail bonds given on arrests</t>
  </si>
  <si>
    <t>debts under £30</t>
  </si>
  <si>
    <t>debts above £30, and under £50</t>
  </si>
  <si>
    <t>debts above £50, and under £500</t>
  </si>
  <si>
    <t>debts above £500</t>
  </si>
  <si>
    <t>Bailable Process against Debtors in England, Oct. 1801 through Sept. 1802</t>
  </si>
  <si>
    <t>source and notes</t>
  </si>
  <si>
    <t>Neild (1812), State of the Prisons, p. xix</t>
  </si>
  <si>
    <t>Id. also reported figures for Middlesex.  These are uniformly 6.7% of the figures for England.</t>
  </si>
  <si>
    <t>place type</t>
  </si>
  <si>
    <t>This source gives time series data for each prison, 1798 to 1818.</t>
  </si>
  <si>
    <t>A blank space indicates missing data for that year.</t>
  </si>
  <si>
    <t>Considering time trends for aggregate debtors must account for the missing data</t>
  </si>
  <si>
    <t>prisons</t>
  </si>
  <si>
    <t>in 1800</t>
  </si>
  <si>
    <t>in 1810</t>
  </si>
  <si>
    <t>total debtors</t>
  </si>
  <si>
    <t>in 1818</t>
  </si>
  <si>
    <t>raw sums</t>
  </si>
  <si>
    <t>sums only of prisons with data for all years</t>
  </si>
  <si>
    <t>Duffy, Ian P. H. (1985). Bankruptcy and insolvency in London during the Industrial Revolution. New York, Garland.</t>
  </si>
  <si>
    <t>Duffy (1985) p. 372 reports slightly different  figures, 4268 and 5858 for 1800 and 1810, respectively.</t>
  </si>
  <si>
    <t>These small differences may be a result of transcription or arithmetic errors.</t>
  </si>
  <si>
    <t xml:space="preserve">the number of persons charged with an indictable offense and committed to gaol or bailed, </t>
  </si>
  <si>
    <t>and the number of debtors committed to prison,</t>
  </si>
  <si>
    <t>Finn, Margot C. (2003). The character of credit : personal debt in English culture, 1740-1914. Cambridge ; New York, Cambridge University Press.</t>
  </si>
  <si>
    <t>year-1800</t>
  </si>
  <si>
    <t>year-1810</t>
  </si>
  <si>
    <t>year-1818</t>
  </si>
  <si>
    <t>Finn, Margot (2003), The Character of Credit, p. 180 (male share of insolvent debtors)</t>
  </si>
  <si>
    <t>In 1821, 5259 prisoners used the Insolvent Debtors Court</t>
  </si>
  <si>
    <t>P.P. Accounts and Papers (1826-7) XIX 575; (1831) XV, 89.</t>
  </si>
  <si>
    <t>See Duffy (1985) Table 2.4 (time series 1813 to 1830), citing</t>
  </si>
  <si>
    <t>Comparison</t>
  </si>
  <si>
    <t>debtors in prison in Sweden, 1835-1840</t>
  </si>
  <si>
    <t>fairly constant and averaged 3.5% from 1835 to 1878, when imprisonment of debtors ended.</t>
  </si>
  <si>
    <t>Gratzer (2008) p. 38 states that the share of women among imprisoned debtors was</t>
  </si>
  <si>
    <t>Gratzer and Stiefel, eds., History of Insolvency and Bankruptcy from an International Perspective. Södertörns högskola 2008</t>
  </si>
  <si>
    <t xml:space="preserve">Gratzer, Karl (2008) "Default and Imprisonment for Debt in Sweden: From the Lost Chances of a Ruined Life to the Lost Capital of a Bankrupt Company," in </t>
  </si>
  <si>
    <t>Gaol Returns for 1820, under greatest number of prisoners confined at one time during 1820</t>
  </si>
  <si>
    <t>year</t>
  </si>
  <si>
    <t>source</t>
  </si>
  <si>
    <t>Committed Prisoners for Debt, 1798-1818, P.P., Accounts &amp; Papers 1819 (237) XVII 145-83</t>
  </si>
  <si>
    <t>Duffy (1985) p. 372, Table 2.2., citing</t>
  </si>
  <si>
    <t>How Duffy accounted for missing values in his aggregation isn't clear.</t>
  </si>
  <si>
    <t>Duffy, Ian P. H. (1985). Bankruptcy and insolvency in London during the Industrial Revolution</t>
  </si>
  <si>
    <t>For underlying data and aggregation for 1800, 1810, and 1818, see "debtors by prison, 1800-18" worksheet</t>
  </si>
  <si>
    <t>data reference</t>
  </si>
  <si>
    <t>1787-8</t>
  </si>
  <si>
    <t>prisoners-england-wales-1780</t>
  </si>
  <si>
    <t>Neild (1810). State of the Prisons</t>
  </si>
  <si>
    <t>prisoners-england-wales-1810</t>
  </si>
  <si>
    <t>Howard (1792), State of the Prisons</t>
  </si>
  <si>
    <t>79 prisons reporting, prisoners-england-wales-1823</t>
  </si>
  <si>
    <t>112 prisons reporting, prisoners-england-wales-1830</t>
  </si>
  <si>
    <t>Finn, Margot (2003), The Character of Credit</t>
  </si>
  <si>
    <t>Finn (2003) pp. 114, 115 misreads (twice) the data table at Duffy (1985) p. 372</t>
  </si>
  <si>
    <t>As missing prisons in the source list demonstrated, this source includes only a (small) subset of debtor commitments in England and Wales.</t>
  </si>
  <si>
    <t>id</t>
  </si>
  <si>
    <t>Howard (1792) p. 36</t>
  </si>
  <si>
    <t>Debtors committed to prison in England and Wales, according to Duffy</t>
  </si>
  <si>
    <t>debtors committed</t>
  </si>
  <si>
    <t>Finn (2003) p. 114 misreads Duffy and misreports by a large amount</t>
  </si>
  <si>
    <t>For Duffy figures, see sheet "Duffy commitments 1798-1818"</t>
  </si>
  <si>
    <t>type \ year</t>
  </si>
  <si>
    <t>warrants for debt against the person</t>
  </si>
  <si>
    <t>warrants on mesne process</t>
  </si>
  <si>
    <t>warrants on writ of execution</t>
  </si>
  <si>
    <t>bailable processes executed</t>
  </si>
  <si>
    <t>PP, Debtors, Returns dated 13 June 1833</t>
  </si>
  <si>
    <t>arrested annually on mesne process</t>
  </si>
  <si>
    <t>6000-7000</t>
  </si>
  <si>
    <t>of which:</t>
  </si>
  <si>
    <t>Middlesex County, exclusive of London</t>
  </si>
  <si>
    <t>PP, 32 Geog. III, 2 Apr. 1792, p. 645; Report on Imprisonment for Debt</t>
  </si>
  <si>
    <t>bailable writs (imprisoned if doesn't make bail)</t>
  </si>
  <si>
    <t>bailable writs for sums under 50 pounds</t>
  </si>
  <si>
    <t>bailable writs for sums under 20 pounds</t>
  </si>
  <si>
    <t>about 4750</t>
  </si>
  <si>
    <t>annually carried to lock-up or sponging houses</t>
  </si>
  <si>
    <t>thousands</t>
  </si>
  <si>
    <t>settling debt upon arrest</t>
  </si>
  <si>
    <t>less than 20%</t>
  </si>
  <si>
    <t>actually go to prison (from lock-up or sponging house)</t>
  </si>
  <si>
    <t>other particulars proportional to Middlesex</t>
  </si>
  <si>
    <t>PP, 32 Geog. III, 2 Apr. 1792, p. 647; Report on Imprisonment for Debt</t>
  </si>
  <si>
    <t>Prison making returns on debtors for the Report on Imprisonment for Debt, 1792</t>
  </si>
  <si>
    <t>Newgate</t>
  </si>
  <si>
    <t>Ludgate</t>
  </si>
  <si>
    <t>Poultry Compter</t>
  </si>
  <si>
    <t>New Compter</t>
  </si>
  <si>
    <t>Borough Compter</t>
  </si>
  <si>
    <t>Whitechapel</t>
  </si>
  <si>
    <t>Aylesbury</t>
  </si>
  <si>
    <t>Appleby</t>
  </si>
  <si>
    <t>Berkshire</t>
  </si>
  <si>
    <t>Brecknockshire</t>
  </si>
  <si>
    <t>Berwick</t>
  </si>
  <si>
    <t>Buckinghamshire</t>
  </si>
  <si>
    <t>Celmsford</t>
  </si>
  <si>
    <t>Gloucester County</t>
  </si>
  <si>
    <t>Gloucester City</t>
  </si>
  <si>
    <t>Gower</t>
  </si>
  <si>
    <t>Hampshire</t>
  </si>
  <si>
    <t>Horsham</t>
  </si>
  <si>
    <t>Hertfordshire</t>
  </si>
  <si>
    <t>Herefordshire</t>
  </si>
  <si>
    <t>Kingston</t>
  </si>
  <si>
    <t>Lenton</t>
  </si>
  <si>
    <t>Lincoln Castle</t>
  </si>
  <si>
    <t>Lincoln City</t>
  </si>
  <si>
    <t>Lancaster County</t>
  </si>
  <si>
    <t>Leicester City</t>
  </si>
  <si>
    <t>Newcastle</t>
  </si>
  <si>
    <t>Norwich Castle</t>
  </si>
  <si>
    <t>Nottinghamshire</t>
  </si>
  <si>
    <t>Northamptonshire</t>
  </si>
  <si>
    <t>Oakham</t>
  </si>
  <si>
    <t>Surrey</t>
  </si>
  <si>
    <t>Southampton</t>
  </si>
  <si>
    <t>Worcester City</t>
  </si>
  <si>
    <t>Worcester County</t>
  </si>
  <si>
    <t>Wiltshire</t>
  </si>
  <si>
    <t>Great Yarmouth</t>
  </si>
  <si>
    <t>Yorkshire, comprehending York Castle</t>
  </si>
  <si>
    <t>Batley</t>
  </si>
  <si>
    <t>Knaresborough Honour</t>
  </si>
  <si>
    <t>Beverly</t>
  </si>
  <si>
    <t>Beverly Hall-Garth</t>
  </si>
  <si>
    <t>prison name</t>
  </si>
  <si>
    <t>number of prisons containing debtors in Howard 1779 survey: 119</t>
  </si>
  <si>
    <t>number of prisons explicitly enumerating debtors in Neild 1810 survey: 102</t>
  </si>
  <si>
    <t>debtor returns 1792</t>
  </si>
  <si>
    <t>debtor prisoners in returns</t>
  </si>
  <si>
    <t>returns of gaols</t>
  </si>
  <si>
    <t>total debtor prisoners</t>
  </si>
  <si>
    <t>of that total</t>
  </si>
  <si>
    <t>defendants on mesne process</t>
  </si>
  <si>
    <t>mesne process for demands under 20 pounds</t>
  </si>
  <si>
    <t>mesne process for demands 20-50 pounds</t>
  </si>
  <si>
    <t>mesne process for demands 50-100 pounds</t>
  </si>
  <si>
    <t>mesne process for demands greater than 100 pounds</t>
  </si>
  <si>
    <t>additional for debts due to the King, forfeitures of recognizances, etc.; given variously as 150 and 100</t>
  </si>
  <si>
    <t>debtors in execution (court judgement executed against them)</t>
  </si>
  <si>
    <t>debtors in execution for debts under 20 pounds</t>
  </si>
  <si>
    <t>debtors in execution for debts 20-50 pounds</t>
  </si>
  <si>
    <t>debtors in execution for debts 50-100 pounds</t>
  </si>
  <si>
    <t>debtors in execution for debts 100 pounds and upwards</t>
  </si>
  <si>
    <t>PP, 32 Geog. III, 2 Apr. 1792, p. 648; Report on Imprisonment for Debt</t>
  </si>
  <si>
    <t>Middlesex and London</t>
  </si>
  <si>
    <t>Actions in which there had been no trial, but only a judgement on writ of inquiry before the sheriffs</t>
  </si>
  <si>
    <t>1783-9</t>
  </si>
  <si>
    <t>PP, 32 Geog. III, 2 Apr. 1792, p. 649; Report on Imprisonment for Debt</t>
  </si>
  <si>
    <t>Grant, Alexander, Progress and Practice of a Modern Attorney, p. 125</t>
  </si>
  <si>
    <t>"according to the returns 1789, the prisoners for debt amounted to the enormous number of 16,409"</t>
  </si>
  <si>
    <t>Commitments of debtors to prison</t>
  </si>
  <si>
    <t>commitments</t>
  </si>
  <si>
    <t>England, late 18th century</t>
  </si>
  <si>
    <t>Sex ration among imprisoned debtors in England</t>
  </si>
  <si>
    <t>England, early 18th century</t>
  </si>
  <si>
    <t xml:space="preserve">Haagen, Paul (1986), Imprisonement for Debt in England, p. 55/ </t>
  </si>
  <si>
    <t>male share</t>
  </si>
  <si>
    <t>est. sex ratio</t>
  </si>
  <si>
    <t>Return from English gaols</t>
  </si>
  <si>
    <t>Family relations of prisoners for debt in late-eighteenth-century England</t>
  </si>
  <si>
    <t>PP, Gaol Returns</t>
  </si>
  <si>
    <t>prisoners-england-wales-1820</t>
  </si>
  <si>
    <t>discharged debtors</t>
  </si>
  <si>
    <t>discharged debtors with wives</t>
  </si>
  <si>
    <t>children of discharged debtors</t>
  </si>
  <si>
    <t>Howard (1777), State of Prisons, p. 36</t>
  </si>
  <si>
    <t>sources</t>
  </si>
  <si>
    <t>Bristol Society, to 1775</t>
  </si>
  <si>
    <t>Debtor-prisoners liberated by the Society for the Relief and Discharge of unfortunate Persons imprisoned for small debts (Thatched House Society), from 1772</t>
  </si>
  <si>
    <t>male debtors with wives</t>
  </si>
  <si>
    <t>children per married male debtor</t>
  </si>
  <si>
    <t>debtors</t>
  </si>
  <si>
    <t>debtors with wives and children</t>
  </si>
  <si>
    <t>male debtors with wives and children</t>
  </si>
  <si>
    <t>debtors with wives</t>
  </si>
  <si>
    <t>children of debtors</t>
  </si>
  <si>
    <t>est. share of male debtors</t>
  </si>
  <si>
    <t>imprisoned debtors c. 1792</t>
  </si>
  <si>
    <t>Howard (1777), State of Prisons, p. 37</t>
  </si>
  <si>
    <t>to Mar. 1802</t>
  </si>
  <si>
    <t>to Mar. 1808</t>
  </si>
  <si>
    <t>to Oct. 9, 1776</t>
  </si>
  <si>
    <t>to Mar. 1792</t>
  </si>
  <si>
    <t>Neild, 1802, 1808, An account of the rise, progress and present state of the Society for the discharge and relief of persons imprisoned for small debts throughout England and Wales</t>
  </si>
  <si>
    <t>by period</t>
  </si>
  <si>
    <t>cumulative</t>
  </si>
  <si>
    <t>parameter in above calculations</t>
  </si>
  <si>
    <t>date</t>
  </si>
  <si>
    <t>prison</t>
  </si>
  <si>
    <t>men in prison</t>
  </si>
  <si>
    <t>1776, Apr. 6</t>
  </si>
  <si>
    <t>single men &amp; men with wives and children outside prison</t>
  </si>
  <si>
    <t>1776, Mar. 12</t>
  </si>
  <si>
    <t>1776, May</t>
  </si>
  <si>
    <t>1775, March</t>
  </si>
  <si>
    <t>1801-1810</t>
  </si>
  <si>
    <t>Southwark, Surrey</t>
  </si>
  <si>
    <t>Borough Compter (The Clink)</t>
  </si>
  <si>
    <t>Borough Compter detail</t>
  </si>
  <si>
    <t>Neild (1812) p. 57</t>
  </si>
  <si>
    <t>1803, Dec. 10</t>
  </si>
  <si>
    <t>Neild (1812) p. 220</t>
  </si>
  <si>
    <t>Neild (1812) p. 486</t>
  </si>
  <si>
    <t>Howard (1777) p. 172</t>
  </si>
  <si>
    <t>Howard (1777) p. 160</t>
  </si>
  <si>
    <t>Howard (1777) p. 198</t>
  </si>
  <si>
    <t>Howard (1777) p. 206</t>
  </si>
  <si>
    <t>Wives and children voluntarily living with male debtors in prison</t>
  </si>
  <si>
    <t>men by law</t>
  </si>
  <si>
    <t>wives &amp; children by choice</t>
  </si>
  <si>
    <t>persons in prison</t>
  </si>
  <si>
    <t>location</t>
  </si>
  <si>
    <t>families in prison</t>
  </si>
  <si>
    <t>wives outside prison</t>
  </si>
  <si>
    <t>children outside prison</t>
  </si>
  <si>
    <t>infant children in prison</t>
  </si>
  <si>
    <t>debtors in prison by law</t>
  </si>
  <si>
    <t>wives in prison by choice</t>
  </si>
  <si>
    <t>two-thirds of debtor-prisoners, 1780-1830, were held on mesne process</t>
  </si>
  <si>
    <t>Haagen (1986) p. 6</t>
  </si>
  <si>
    <t>Commitments of debtors to prison, 1800-1818</t>
  </si>
  <si>
    <t>Repository:</t>
  </si>
  <si>
    <t>http://acrosswalls.org/datasets/</t>
  </si>
  <si>
    <t>Version: 1.0</t>
  </si>
  <si>
    <t>Debtors in prison in England and Wales, 1776-1820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</si>
</sst>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0_);\(0\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0" xfId="0" applyFill="1" applyBorder="1"/>
    <xf numFmtId="9" fontId="0" fillId="0" borderId="0" xfId="3" applyFont="1"/>
    <xf numFmtId="164" fontId="0" fillId="0" borderId="0" xfId="3" applyNumberFormat="1" applyFont="1"/>
    <xf numFmtId="165" fontId="0" fillId="0" borderId="0" xfId="0" applyNumberFormat="1"/>
    <xf numFmtId="165" fontId="0" fillId="0" borderId="0" xfId="0" applyNumberFormat="1" applyBorder="1"/>
    <xf numFmtId="0" fontId="3" fillId="0" borderId="1" xfId="2" applyFont="1" applyFill="1" applyBorder="1" applyAlignment="1">
      <alignment horizontal="right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3" fillId="0" borderId="1" xfId="2" applyNumberFormat="1" applyFont="1" applyFill="1" applyBorder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quotePrefix="1"/>
    <xf numFmtId="166" fontId="0" fillId="0" borderId="0" xfId="1" applyNumberFormat="1" applyFont="1"/>
    <xf numFmtId="0" fontId="0" fillId="0" borderId="0" xfId="0" applyAlignment="1">
      <alignment horizontal="left"/>
    </xf>
    <xf numFmtId="9" fontId="0" fillId="0" borderId="0" xfId="3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analysi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C1"/>
    </sheetView>
  </sheetViews>
  <sheetFormatPr defaultRowHeight="12.75" x14ac:dyDescent="0.2"/>
  <cols>
    <col min="1" max="1" width="11.140625" style="8" customWidth="1"/>
    <col min="2" max="2" width="12.42578125" style="8" customWidth="1"/>
    <col min="3" max="3" width="99.42578125" customWidth="1"/>
    <col min="4" max="4" width="62" customWidth="1"/>
  </cols>
  <sheetData>
    <row r="1" spans="1:4" x14ac:dyDescent="0.2">
      <c r="A1" s="23" t="s">
        <v>406</v>
      </c>
      <c r="B1" s="23"/>
      <c r="C1" s="23"/>
    </row>
    <row r="3" spans="1:4" x14ac:dyDescent="0.2">
      <c r="A3" s="8" t="s">
        <v>217</v>
      </c>
      <c r="B3" s="8" t="s">
        <v>2</v>
      </c>
      <c r="C3" t="s">
        <v>218</v>
      </c>
      <c r="D3" t="s">
        <v>224</v>
      </c>
    </row>
    <row r="4" spans="1:4" x14ac:dyDescent="0.2">
      <c r="A4" s="8">
        <v>1776</v>
      </c>
      <c r="B4" s="15">
        <v>2437</v>
      </c>
      <c r="C4" t="s">
        <v>236</v>
      </c>
      <c r="D4" t="s">
        <v>226</v>
      </c>
    </row>
    <row r="5" spans="1:4" x14ac:dyDescent="0.2">
      <c r="A5" s="8">
        <v>1779</v>
      </c>
      <c r="B5" s="8">
        <v>2084</v>
      </c>
      <c r="C5" t="s">
        <v>229</v>
      </c>
      <c r="D5" t="s">
        <v>226</v>
      </c>
    </row>
    <row r="6" spans="1:4" x14ac:dyDescent="0.2">
      <c r="A6" s="8">
        <v>1782</v>
      </c>
      <c r="B6" s="8">
        <v>2197</v>
      </c>
      <c r="C6" t="s">
        <v>235</v>
      </c>
      <c r="D6" t="s">
        <v>226</v>
      </c>
    </row>
    <row r="7" spans="1:4" x14ac:dyDescent="0.2">
      <c r="A7" s="8" t="s">
        <v>225</v>
      </c>
      <c r="B7" s="8">
        <v>2011</v>
      </c>
      <c r="C7" t="s">
        <v>235</v>
      </c>
      <c r="D7" t="s">
        <v>226</v>
      </c>
    </row>
    <row r="8" spans="1:4" x14ac:dyDescent="0.2">
      <c r="A8" s="8">
        <v>1792</v>
      </c>
      <c r="B8" s="8">
        <v>2032</v>
      </c>
      <c r="C8" t="s">
        <v>262</v>
      </c>
      <c r="D8" t="s">
        <v>309</v>
      </c>
    </row>
    <row r="9" spans="1:4" x14ac:dyDescent="0.2">
      <c r="A9" s="8">
        <v>1810</v>
      </c>
      <c r="B9" s="8">
        <v>3138</v>
      </c>
      <c r="C9" t="s">
        <v>227</v>
      </c>
      <c r="D9" t="s">
        <v>228</v>
      </c>
    </row>
    <row r="10" spans="1:4" x14ac:dyDescent="0.2">
      <c r="A10" s="8">
        <v>1820</v>
      </c>
      <c r="B10" s="8">
        <v>3356</v>
      </c>
      <c r="C10" t="s">
        <v>342</v>
      </c>
      <c r="D10" t="s">
        <v>343</v>
      </c>
    </row>
    <row r="12" spans="1:4" x14ac:dyDescent="0.2">
      <c r="A12" s="18" t="s">
        <v>332</v>
      </c>
    </row>
    <row r="13" spans="1:4" x14ac:dyDescent="0.2">
      <c r="A13" s="8" t="s">
        <v>217</v>
      </c>
      <c r="B13" s="8" t="s">
        <v>333</v>
      </c>
    </row>
    <row r="14" spans="1:4" x14ac:dyDescent="0.2">
      <c r="A14" s="8">
        <v>1789</v>
      </c>
      <c r="B14" s="11">
        <v>16409</v>
      </c>
      <c r="C14" t="s">
        <v>330</v>
      </c>
      <c r="D14" t="s">
        <v>331</v>
      </c>
    </row>
    <row r="15" spans="1:4" x14ac:dyDescent="0.2">
      <c r="A15" s="8">
        <v>1802</v>
      </c>
      <c r="B15" s="11">
        <v>20820</v>
      </c>
      <c r="C15" t="s">
        <v>184</v>
      </c>
    </row>
    <row r="18" spans="3:3" x14ac:dyDescent="0.2">
      <c r="C18" t="s">
        <v>403</v>
      </c>
    </row>
    <row r="19" spans="3:3" x14ac:dyDescent="0.2">
      <c r="C19" t="s">
        <v>404</v>
      </c>
    </row>
    <row r="20" spans="3:3" x14ac:dyDescent="0.2">
      <c r="C20" t="s">
        <v>405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F1" sqref="F1:F3"/>
    </sheetView>
  </sheetViews>
  <sheetFormatPr defaultRowHeight="12.75" x14ac:dyDescent="0.2"/>
  <cols>
    <col min="1" max="1" width="41.7109375" customWidth="1"/>
    <col min="5" max="5" width="9.140625" style="5"/>
    <col min="6" max="6" width="77.5703125" customWidth="1"/>
  </cols>
  <sheetData>
    <row r="1" spans="1:6" x14ac:dyDescent="0.2">
      <c r="A1" t="s">
        <v>335</v>
      </c>
      <c r="F1" t="s">
        <v>403</v>
      </c>
    </row>
    <row r="2" spans="1:6" x14ac:dyDescent="0.2">
      <c r="F2" t="s">
        <v>404</v>
      </c>
    </row>
    <row r="3" spans="1:6" x14ac:dyDescent="0.2">
      <c r="F3" t="s">
        <v>405</v>
      </c>
    </row>
    <row r="4" spans="1:6" x14ac:dyDescent="0.2">
      <c r="B4" t="s">
        <v>338</v>
      </c>
      <c r="E4" s="5" t="s">
        <v>339</v>
      </c>
    </row>
    <row r="5" spans="1:6" x14ac:dyDescent="0.2">
      <c r="A5" t="s">
        <v>336</v>
      </c>
      <c r="B5" s="3">
        <v>0.93</v>
      </c>
      <c r="E5" s="5">
        <f>B5/(1-B5)</f>
        <v>13.285714285714295</v>
      </c>
      <c r="F5" t="s">
        <v>337</v>
      </c>
    </row>
    <row r="6" spans="1:6" x14ac:dyDescent="0.2">
      <c r="A6" t="s">
        <v>334</v>
      </c>
      <c r="B6" s="3">
        <v>0.95</v>
      </c>
      <c r="E6" s="5">
        <f>B6/(1-B6)</f>
        <v>18.999999999999982</v>
      </c>
      <c r="F6" t="s">
        <v>19</v>
      </c>
    </row>
    <row r="7" spans="1:6" x14ac:dyDescent="0.2">
      <c r="F7" t="s">
        <v>20</v>
      </c>
    </row>
    <row r="10" spans="1:6" x14ac:dyDescent="0.2">
      <c r="B10" t="s">
        <v>15</v>
      </c>
    </row>
    <row r="11" spans="1:6" x14ac:dyDescent="0.2">
      <c r="A11" t="s">
        <v>5</v>
      </c>
      <c r="B11" s="1" t="s">
        <v>0</v>
      </c>
      <c r="C11" s="1" t="s">
        <v>1</v>
      </c>
      <c r="D11" s="1" t="s">
        <v>2</v>
      </c>
      <c r="E11" s="6" t="s">
        <v>22</v>
      </c>
      <c r="F11" s="2" t="s">
        <v>6</v>
      </c>
    </row>
    <row r="12" spans="1:6" x14ac:dyDescent="0.2">
      <c r="A12" t="s">
        <v>3</v>
      </c>
      <c r="B12">
        <v>1965</v>
      </c>
      <c r="C12">
        <v>119</v>
      </c>
      <c r="D12">
        <v>2084</v>
      </c>
      <c r="E12" s="5">
        <v>16.512605042016808</v>
      </c>
      <c r="F12" t="s">
        <v>7</v>
      </c>
    </row>
    <row r="13" spans="1:6" x14ac:dyDescent="0.2">
      <c r="A13" t="s">
        <v>4</v>
      </c>
      <c r="B13">
        <v>2058</v>
      </c>
      <c r="C13">
        <v>139</v>
      </c>
      <c r="D13">
        <v>2197</v>
      </c>
      <c r="E13" s="5">
        <v>14.805755395683454</v>
      </c>
      <c r="F13" t="s">
        <v>7</v>
      </c>
    </row>
    <row r="17" spans="1:6" x14ac:dyDescent="0.2">
      <c r="B17" t="s">
        <v>8</v>
      </c>
    </row>
    <row r="18" spans="1:6" x14ac:dyDescent="0.2">
      <c r="B18" t="s">
        <v>9</v>
      </c>
      <c r="C18" t="s">
        <v>10</v>
      </c>
      <c r="D18" s="1" t="s">
        <v>2</v>
      </c>
      <c r="E18" s="6" t="s">
        <v>22</v>
      </c>
    </row>
    <row r="19" spans="1:6" x14ac:dyDescent="0.2">
      <c r="A19" t="s">
        <v>11</v>
      </c>
      <c r="B19">
        <v>229</v>
      </c>
      <c r="C19">
        <v>5</v>
      </c>
      <c r="D19">
        <f>SUM(B19:C19)</f>
        <v>234</v>
      </c>
      <c r="E19" s="5">
        <f>B19/C19</f>
        <v>45.8</v>
      </c>
      <c r="F19" t="s">
        <v>14</v>
      </c>
    </row>
    <row r="20" spans="1:6" x14ac:dyDescent="0.2">
      <c r="A20" t="s">
        <v>12</v>
      </c>
      <c r="B20">
        <v>143</v>
      </c>
      <c r="C20">
        <v>7</v>
      </c>
      <c r="D20">
        <f>SUM(B20:C20)</f>
        <v>150</v>
      </c>
      <c r="E20" s="5">
        <f>B20/C20</f>
        <v>20.428571428571427</v>
      </c>
      <c r="F20" t="s">
        <v>14</v>
      </c>
    </row>
    <row r="24" spans="1:6" x14ac:dyDescent="0.2">
      <c r="B24" t="s">
        <v>18</v>
      </c>
      <c r="E24" s="6" t="s">
        <v>22</v>
      </c>
    </row>
    <row r="25" spans="1:6" x14ac:dyDescent="0.2">
      <c r="A25" t="s">
        <v>17</v>
      </c>
      <c r="B25" s="4">
        <v>0.96099999999999997</v>
      </c>
      <c r="E25" s="5">
        <f>B25/(1-B25)</f>
        <v>24.641025641025617</v>
      </c>
      <c r="F25" t="s">
        <v>206</v>
      </c>
    </row>
    <row r="29" spans="1:6" x14ac:dyDescent="0.2">
      <c r="F29" t="s">
        <v>207</v>
      </c>
    </row>
    <row r="30" spans="1:6" x14ac:dyDescent="0.2">
      <c r="F30" t="s">
        <v>209</v>
      </c>
    </row>
    <row r="31" spans="1:6" x14ac:dyDescent="0.2">
      <c r="F31" t="s">
        <v>208</v>
      </c>
    </row>
    <row r="32" spans="1:6" x14ac:dyDescent="0.2">
      <c r="B32" t="s">
        <v>15</v>
      </c>
    </row>
    <row r="33" spans="1:6" x14ac:dyDescent="0.2">
      <c r="B33" t="s">
        <v>9</v>
      </c>
      <c r="C33" t="s">
        <v>10</v>
      </c>
      <c r="D33" s="1" t="s">
        <v>2</v>
      </c>
      <c r="E33" s="6" t="s">
        <v>22</v>
      </c>
    </row>
    <row r="34" spans="1:6" x14ac:dyDescent="0.2">
      <c r="A34" t="s">
        <v>13</v>
      </c>
      <c r="B34">
        <v>147</v>
      </c>
      <c r="C34">
        <v>6</v>
      </c>
      <c r="D34">
        <f>SUM(B34:C34)</f>
        <v>153</v>
      </c>
      <c r="E34" s="5">
        <f>B34/C34</f>
        <v>24.5</v>
      </c>
      <c r="F34" t="s">
        <v>216</v>
      </c>
    </row>
    <row r="37" spans="1:6" x14ac:dyDescent="0.2">
      <c r="A37" t="s">
        <v>16</v>
      </c>
      <c r="B37">
        <v>962</v>
      </c>
      <c r="C37">
        <v>69</v>
      </c>
      <c r="D37">
        <f>SUM(B37:C37)</f>
        <v>1031</v>
      </c>
      <c r="E37" s="5">
        <f>B37/C37</f>
        <v>13.942028985507246</v>
      </c>
      <c r="F37" t="s">
        <v>230</v>
      </c>
    </row>
    <row r="38" spans="1:6" x14ac:dyDescent="0.2">
      <c r="A38" t="s">
        <v>21</v>
      </c>
      <c r="B38">
        <v>1595</v>
      </c>
      <c r="C38">
        <v>94</v>
      </c>
      <c r="D38">
        <f>SUM(B38:C38)</f>
        <v>1689</v>
      </c>
      <c r="E38" s="5">
        <f>B38/C38</f>
        <v>16.968085106382979</v>
      </c>
      <c r="F38" t="s">
        <v>231</v>
      </c>
    </row>
    <row r="41" spans="1:6" x14ac:dyDescent="0.2">
      <c r="A41" t="s">
        <v>210</v>
      </c>
    </row>
    <row r="42" spans="1:6" x14ac:dyDescent="0.2">
      <c r="A42" t="s">
        <v>211</v>
      </c>
      <c r="B42" s="13">
        <f>E42*D42/(1+E42)</f>
        <v>530.75</v>
      </c>
      <c r="C42" s="13">
        <f>D42-B42</f>
        <v>19.25</v>
      </c>
      <c r="D42">
        <v>550</v>
      </c>
      <c r="E42" s="5">
        <f>96.5/3.5</f>
        <v>27.571428571428573</v>
      </c>
      <c r="F42" t="s">
        <v>213</v>
      </c>
    </row>
    <row r="43" spans="1:6" x14ac:dyDescent="0.2">
      <c r="F43" t="s">
        <v>212</v>
      </c>
    </row>
    <row r="46" spans="1:6" ht="25.5" x14ac:dyDescent="0.2">
      <c r="F46" s="14" t="s">
        <v>215</v>
      </c>
    </row>
    <row r="47" spans="1:6" x14ac:dyDescent="0.2">
      <c r="F47" t="s">
        <v>214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9" workbookViewId="0">
      <selection activeCell="F1" sqref="F1:F3"/>
    </sheetView>
  </sheetViews>
  <sheetFormatPr defaultRowHeight="12.75" x14ac:dyDescent="0.2"/>
  <cols>
    <col min="1" max="1" width="29.5703125" customWidth="1"/>
    <col min="6" max="6" width="58.85546875" customWidth="1"/>
  </cols>
  <sheetData>
    <row r="1" spans="1:6" x14ac:dyDescent="0.2">
      <c r="A1" s="24" t="s">
        <v>341</v>
      </c>
      <c r="B1" s="24"/>
      <c r="C1" s="24"/>
      <c r="D1" s="24"/>
      <c r="E1" s="24"/>
      <c r="F1" t="s">
        <v>403</v>
      </c>
    </row>
    <row r="2" spans="1:6" x14ac:dyDescent="0.2">
      <c r="F2" t="s">
        <v>404</v>
      </c>
    </row>
    <row r="3" spans="1:6" x14ac:dyDescent="0.2">
      <c r="F3" t="s">
        <v>405</v>
      </c>
    </row>
    <row r="4" spans="1:6" ht="41.25" customHeight="1" x14ac:dyDescent="0.2">
      <c r="A4" s="25" t="s">
        <v>350</v>
      </c>
      <c r="B4" s="25"/>
      <c r="C4" s="25"/>
      <c r="D4" s="25"/>
      <c r="E4" s="25"/>
    </row>
    <row r="5" spans="1:6" ht="25.5" x14ac:dyDescent="0.2">
      <c r="A5" s="18" t="s">
        <v>367</v>
      </c>
      <c r="B5" s="10" t="s">
        <v>363</v>
      </c>
      <c r="C5" s="10" t="s">
        <v>364</v>
      </c>
      <c r="D5" s="10" t="s">
        <v>361</v>
      </c>
      <c r="E5" s="10" t="s">
        <v>362</v>
      </c>
      <c r="F5" t="s">
        <v>348</v>
      </c>
    </row>
    <row r="6" spans="1:6" x14ac:dyDescent="0.2">
      <c r="A6" s="18" t="s">
        <v>344</v>
      </c>
      <c r="B6" s="11">
        <v>3980</v>
      </c>
      <c r="C6" s="11">
        <v>12590</v>
      </c>
      <c r="D6" s="11">
        <v>19063</v>
      </c>
      <c r="E6" s="11">
        <v>24094</v>
      </c>
      <c r="F6" t="s">
        <v>347</v>
      </c>
    </row>
    <row r="7" spans="1:6" x14ac:dyDescent="0.2">
      <c r="A7" s="18" t="s">
        <v>345</v>
      </c>
      <c r="B7" s="11">
        <v>2193</v>
      </c>
      <c r="C7" s="11">
        <v>7842</v>
      </c>
      <c r="D7" s="11">
        <v>11399</v>
      </c>
      <c r="E7" s="11">
        <v>14446</v>
      </c>
      <c r="F7" t="s">
        <v>325</v>
      </c>
    </row>
    <row r="8" spans="1:6" x14ac:dyDescent="0.2">
      <c r="A8" s="18" t="s">
        <v>346</v>
      </c>
      <c r="B8" s="11">
        <v>6288</v>
      </c>
      <c r="C8" s="11">
        <v>23268</v>
      </c>
      <c r="D8" s="11">
        <v>32871</v>
      </c>
      <c r="E8" s="11">
        <v>40795</v>
      </c>
      <c r="F8" s="21" t="s">
        <v>365</v>
      </c>
    </row>
    <row r="9" spans="1:6" x14ac:dyDescent="0.2">
      <c r="B9" s="8"/>
      <c r="C9" s="8"/>
      <c r="D9" s="8"/>
      <c r="E9" s="8"/>
    </row>
    <row r="10" spans="1:6" x14ac:dyDescent="0.2">
      <c r="A10" t="s">
        <v>351</v>
      </c>
      <c r="B10" s="19">
        <f>B7/(B6*$B$47)</f>
        <v>0.58000528960592435</v>
      </c>
      <c r="C10" s="19">
        <f>C7/(C6*$B$47)</f>
        <v>0.6556582082688851</v>
      </c>
      <c r="D10" s="19">
        <f>D7/(D6*$B$47)</f>
        <v>0.62943646689508748</v>
      </c>
      <c r="E10" s="19">
        <f>E7/(E6*$B$47)</f>
        <v>0.63112458659723103</v>
      </c>
    </row>
    <row r="11" spans="1:6" x14ac:dyDescent="0.2">
      <c r="A11" t="s">
        <v>352</v>
      </c>
      <c r="B11" s="20">
        <f>B8/B7</f>
        <v>2.8673050615595077</v>
      </c>
      <c r="C11" s="20">
        <f>C8/C7</f>
        <v>2.9671002295332825</v>
      </c>
      <c r="D11" s="20">
        <f>D8/D7</f>
        <v>2.8836740064917974</v>
      </c>
      <c r="E11" s="20">
        <f>E8/E7</f>
        <v>2.8239651114495361</v>
      </c>
    </row>
    <row r="12" spans="1:6" x14ac:dyDescent="0.2">
      <c r="B12" s="20"/>
      <c r="C12" s="20"/>
      <c r="D12" s="20"/>
      <c r="E12" s="20"/>
    </row>
    <row r="13" spans="1:6" x14ac:dyDescent="0.2">
      <c r="A13" t="s">
        <v>366</v>
      </c>
      <c r="B13" s="20"/>
      <c r="C13" s="20"/>
      <c r="D13" s="20"/>
      <c r="E13" s="20"/>
    </row>
    <row r="14" spans="1:6" x14ac:dyDescent="0.2">
      <c r="A14" s="18" t="s">
        <v>344</v>
      </c>
      <c r="B14" s="11">
        <f>B6</f>
        <v>3980</v>
      </c>
      <c r="C14" s="11">
        <f>C6-B6</f>
        <v>8610</v>
      </c>
      <c r="D14" s="11">
        <f>D6-C6</f>
        <v>6473</v>
      </c>
      <c r="E14" s="11">
        <f>E6-D6</f>
        <v>5031</v>
      </c>
    </row>
    <row r="15" spans="1:6" x14ac:dyDescent="0.2">
      <c r="A15" s="18" t="s">
        <v>345</v>
      </c>
      <c r="B15" s="11">
        <f>B7</f>
        <v>2193</v>
      </c>
      <c r="C15" s="11">
        <f t="shared" ref="C15:E16" si="0">C7-B7</f>
        <v>5649</v>
      </c>
      <c r="D15" s="11">
        <f t="shared" si="0"/>
        <v>3557</v>
      </c>
      <c r="E15" s="11">
        <f t="shared" si="0"/>
        <v>3047</v>
      </c>
    </row>
    <row r="16" spans="1:6" x14ac:dyDescent="0.2">
      <c r="A16" s="18" t="s">
        <v>346</v>
      </c>
      <c r="B16" s="11">
        <f>B8</f>
        <v>6288</v>
      </c>
      <c r="C16" s="11">
        <f t="shared" si="0"/>
        <v>16980</v>
      </c>
      <c r="D16" s="11">
        <f t="shared" si="0"/>
        <v>9603</v>
      </c>
      <c r="E16" s="11">
        <f t="shared" si="0"/>
        <v>7924</v>
      </c>
    </row>
    <row r="17" spans="1:6" x14ac:dyDescent="0.2">
      <c r="B17" s="20"/>
      <c r="C17" s="20"/>
      <c r="D17" s="20"/>
      <c r="E17" s="20"/>
    </row>
    <row r="18" spans="1:6" x14ac:dyDescent="0.2">
      <c r="A18" t="s">
        <v>351</v>
      </c>
      <c r="B18" s="19">
        <f>B15/(B14*$B$47)</f>
        <v>0.58000528960592435</v>
      </c>
      <c r="C18" s="19">
        <f>C15/(C14*$B$47)</f>
        <v>0.69062901155327339</v>
      </c>
      <c r="D18" s="19">
        <f>D15/(D14*$B$47)</f>
        <v>0.57843511915893553</v>
      </c>
      <c r="E18" s="19">
        <f>E15/(E14*$B$47)</f>
        <v>0.63752105367772449</v>
      </c>
    </row>
    <row r="19" spans="1:6" x14ac:dyDescent="0.2">
      <c r="A19" t="s">
        <v>352</v>
      </c>
      <c r="B19" s="20">
        <f>B16/B15</f>
        <v>2.8673050615595077</v>
      </c>
      <c r="C19" s="20">
        <f>C16/C15</f>
        <v>3.0058417419012216</v>
      </c>
      <c r="D19" s="20">
        <f>D16/D15</f>
        <v>2.6997469777902725</v>
      </c>
      <c r="E19" s="20">
        <f>E16/E15</f>
        <v>2.6005907449950771</v>
      </c>
    </row>
    <row r="20" spans="1:6" x14ac:dyDescent="0.2">
      <c r="B20" s="8"/>
      <c r="C20" s="8"/>
      <c r="D20" s="8"/>
      <c r="E20" s="8"/>
    </row>
    <row r="21" spans="1:6" x14ac:dyDescent="0.2">
      <c r="B21" s="8" t="s">
        <v>349</v>
      </c>
      <c r="C21" s="8"/>
      <c r="D21" s="8"/>
      <c r="E21" s="8"/>
    </row>
    <row r="22" spans="1:6" x14ac:dyDescent="0.2">
      <c r="A22" s="18" t="s">
        <v>344</v>
      </c>
      <c r="B22" s="8">
        <v>73</v>
      </c>
      <c r="C22" s="8"/>
      <c r="D22" s="8"/>
      <c r="E22" s="8"/>
      <c r="F22" t="s">
        <v>360</v>
      </c>
    </row>
    <row r="23" spans="1:6" x14ac:dyDescent="0.2">
      <c r="A23" s="18" t="s">
        <v>345</v>
      </c>
      <c r="B23" s="8">
        <v>45</v>
      </c>
      <c r="C23" s="8"/>
      <c r="D23" s="8"/>
      <c r="E23" s="8"/>
    </row>
    <row r="24" spans="1:6" x14ac:dyDescent="0.2">
      <c r="A24" s="18" t="s">
        <v>346</v>
      </c>
      <c r="B24" s="8">
        <v>120</v>
      </c>
      <c r="C24" s="8"/>
      <c r="D24" s="8"/>
      <c r="E24" s="8"/>
    </row>
    <row r="25" spans="1:6" x14ac:dyDescent="0.2">
      <c r="B25" s="8"/>
      <c r="C25" s="8"/>
      <c r="D25" s="8"/>
      <c r="E25" s="8"/>
    </row>
    <row r="26" spans="1:6" x14ac:dyDescent="0.2">
      <c r="A26" t="s">
        <v>351</v>
      </c>
      <c r="B26" s="19">
        <f>B23/(B22*$B$47)</f>
        <v>0.6488824801730354</v>
      </c>
      <c r="C26" s="8"/>
      <c r="D26" s="8"/>
      <c r="E26" s="8"/>
    </row>
    <row r="27" spans="1:6" x14ac:dyDescent="0.2">
      <c r="A27" t="s">
        <v>352</v>
      </c>
      <c r="B27" s="20">
        <f>B24/B23</f>
        <v>2.6666666666666665</v>
      </c>
      <c r="C27" s="8"/>
      <c r="D27" s="8"/>
      <c r="E27" s="8"/>
    </row>
    <row r="28" spans="1:6" x14ac:dyDescent="0.2">
      <c r="B28" s="8"/>
      <c r="C28" s="8"/>
      <c r="D28" s="8"/>
      <c r="E28" s="8"/>
    </row>
    <row r="29" spans="1:6" x14ac:dyDescent="0.2">
      <c r="B29" s="8"/>
      <c r="C29" s="8"/>
      <c r="D29" s="8"/>
      <c r="E29" s="8"/>
    </row>
    <row r="30" spans="1:6" x14ac:dyDescent="0.2">
      <c r="B30" s="8"/>
      <c r="C30" s="8"/>
      <c r="D30" s="8"/>
      <c r="E30" s="8"/>
    </row>
    <row r="31" spans="1:6" x14ac:dyDescent="0.2">
      <c r="A31" t="s">
        <v>359</v>
      </c>
      <c r="B31" s="8" t="s">
        <v>128</v>
      </c>
      <c r="C31" s="8" t="s">
        <v>92</v>
      </c>
      <c r="D31" s="8"/>
      <c r="E31" s="8"/>
    </row>
    <row r="32" spans="1:6" x14ac:dyDescent="0.2">
      <c r="A32" t="s">
        <v>353</v>
      </c>
      <c r="B32" s="8">
        <v>570</v>
      </c>
      <c r="C32" s="8">
        <v>202</v>
      </c>
      <c r="D32" s="8"/>
      <c r="E32" s="8"/>
      <c r="F32" t="s">
        <v>262</v>
      </c>
    </row>
    <row r="33" spans="1:6" x14ac:dyDescent="0.2">
      <c r="A33" t="s">
        <v>354</v>
      </c>
      <c r="B33" s="8">
        <v>340</v>
      </c>
      <c r="C33" s="8">
        <v>136</v>
      </c>
      <c r="D33" s="8"/>
      <c r="E33" s="8"/>
    </row>
    <row r="34" spans="1:6" x14ac:dyDescent="0.2">
      <c r="A34" t="s">
        <v>355</v>
      </c>
      <c r="B34" s="19">
        <f>B33/B32</f>
        <v>0.59649122807017541</v>
      </c>
      <c r="C34" s="19">
        <f>C33/C32</f>
        <v>0.67326732673267331</v>
      </c>
      <c r="D34" s="8"/>
      <c r="E34" s="8"/>
    </row>
    <row r="35" spans="1:6" x14ac:dyDescent="0.2">
      <c r="B35" s="8"/>
      <c r="C35" s="8"/>
      <c r="D35" s="8"/>
      <c r="E35" s="8"/>
    </row>
    <row r="36" spans="1:6" x14ac:dyDescent="0.2">
      <c r="B36" s="8"/>
      <c r="C36" s="8"/>
      <c r="D36" s="8"/>
      <c r="E36" s="8"/>
    </row>
    <row r="37" spans="1:6" x14ac:dyDescent="0.2">
      <c r="A37" t="s">
        <v>340</v>
      </c>
      <c r="B37" s="8"/>
      <c r="C37" s="8"/>
      <c r="D37" s="8"/>
      <c r="E37" s="8"/>
    </row>
    <row r="38" spans="1:6" x14ac:dyDescent="0.2">
      <c r="A38" t="s">
        <v>353</v>
      </c>
      <c r="B38" s="8">
        <v>1907</v>
      </c>
      <c r="C38" s="8"/>
      <c r="D38" s="8"/>
      <c r="E38" s="8"/>
      <c r="F38" t="s">
        <v>262</v>
      </c>
    </row>
    <row r="39" spans="1:6" x14ac:dyDescent="0.2">
      <c r="A39" t="s">
        <v>356</v>
      </c>
      <c r="B39" s="8">
        <v>1300</v>
      </c>
      <c r="C39" s="8"/>
      <c r="D39" s="8"/>
      <c r="E39" s="8"/>
    </row>
    <row r="40" spans="1:6" x14ac:dyDescent="0.2">
      <c r="A40" s="18" t="s">
        <v>357</v>
      </c>
      <c r="B40" s="8">
        <v>4088</v>
      </c>
      <c r="C40" s="8"/>
      <c r="D40" s="8"/>
      <c r="E40" s="8"/>
    </row>
    <row r="41" spans="1:6" x14ac:dyDescent="0.2">
      <c r="B41" s="8"/>
      <c r="C41" s="8"/>
      <c r="D41" s="8"/>
      <c r="E41" s="8"/>
    </row>
    <row r="42" spans="1:6" x14ac:dyDescent="0.2">
      <c r="A42" t="s">
        <v>351</v>
      </c>
      <c r="B42" s="19">
        <f>B39/(B38*B47)</f>
        <v>0.71757789860072319</v>
      </c>
      <c r="C42" s="8"/>
      <c r="D42" s="8"/>
      <c r="E42" s="8"/>
    </row>
    <row r="43" spans="1:6" x14ac:dyDescent="0.2">
      <c r="A43" t="s">
        <v>352</v>
      </c>
      <c r="B43" s="20">
        <f>B40/B39</f>
        <v>3.1446153846153848</v>
      </c>
      <c r="C43" s="8"/>
      <c r="D43" s="8"/>
      <c r="E43" s="8"/>
    </row>
    <row r="44" spans="1:6" x14ac:dyDescent="0.2">
      <c r="B44" s="8"/>
      <c r="C44" s="8"/>
      <c r="D44" s="8"/>
      <c r="E44" s="8"/>
    </row>
    <row r="45" spans="1:6" x14ac:dyDescent="0.2">
      <c r="B45" s="8"/>
      <c r="C45" s="8"/>
      <c r="D45" s="8"/>
      <c r="E45" s="8"/>
    </row>
    <row r="46" spans="1:6" x14ac:dyDescent="0.2">
      <c r="A46" t="s">
        <v>368</v>
      </c>
      <c r="B46" s="8"/>
      <c r="C46" s="8"/>
      <c r="D46" s="8"/>
      <c r="E46" s="8"/>
    </row>
    <row r="47" spans="1:6" x14ac:dyDescent="0.2">
      <c r="A47" s="18" t="s">
        <v>358</v>
      </c>
      <c r="B47" s="19">
        <v>0.95</v>
      </c>
      <c r="C47" s="8"/>
      <c r="D47" s="8"/>
      <c r="E47" s="8"/>
    </row>
  </sheetData>
  <mergeCells count="2">
    <mergeCell ref="A1:E1"/>
    <mergeCell ref="A4:E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1" sqref="L1:L3"/>
    </sheetView>
  </sheetViews>
  <sheetFormatPr defaultRowHeight="12.75" x14ac:dyDescent="0.2"/>
  <cols>
    <col min="1" max="1" width="13.140625" customWidth="1"/>
    <col min="2" max="2" width="23.140625" customWidth="1"/>
    <col min="3" max="3" width="14.85546875" customWidth="1"/>
    <col min="5" max="5" width="15.85546875" customWidth="1"/>
    <col min="7" max="7" width="15.42578125" customWidth="1"/>
    <col min="11" max="11" width="2.140625" customWidth="1"/>
    <col min="12" max="12" width="37.5703125" customWidth="1"/>
  </cols>
  <sheetData>
    <row r="1" spans="1:12" x14ac:dyDescent="0.2">
      <c r="A1" s="24" t="s">
        <v>389</v>
      </c>
      <c r="B1" s="24"/>
      <c r="C1" s="24"/>
      <c r="D1" s="24"/>
      <c r="L1" t="s">
        <v>403</v>
      </c>
    </row>
    <row r="2" spans="1:12" x14ac:dyDescent="0.2">
      <c r="L2" t="s">
        <v>404</v>
      </c>
    </row>
    <row r="3" spans="1:12" x14ac:dyDescent="0.2">
      <c r="L3" t="s">
        <v>405</v>
      </c>
    </row>
    <row r="4" spans="1:12" s="14" customFormat="1" ht="25.5" customHeight="1" x14ac:dyDescent="0.2">
      <c r="D4" s="26" t="s">
        <v>392</v>
      </c>
      <c r="E4" s="26"/>
      <c r="F4" s="26" t="s">
        <v>394</v>
      </c>
      <c r="G4" s="26"/>
      <c r="H4" s="26" t="s">
        <v>373</v>
      </c>
      <c r="I4" s="26"/>
      <c r="J4" s="26"/>
    </row>
    <row r="5" spans="1:12" s="14" customFormat="1" ht="27.75" customHeight="1" x14ac:dyDescent="0.2">
      <c r="A5" s="14" t="s">
        <v>369</v>
      </c>
      <c r="B5" s="14" t="s">
        <v>370</v>
      </c>
      <c r="C5" s="14" t="s">
        <v>393</v>
      </c>
      <c r="D5" s="10" t="s">
        <v>390</v>
      </c>
      <c r="E5" s="10" t="s">
        <v>391</v>
      </c>
      <c r="F5" s="10" t="s">
        <v>390</v>
      </c>
      <c r="G5" s="10" t="s">
        <v>391</v>
      </c>
      <c r="H5" s="10" t="s">
        <v>371</v>
      </c>
      <c r="I5" s="10" t="s">
        <v>395</v>
      </c>
      <c r="J5" s="10" t="s">
        <v>396</v>
      </c>
      <c r="L5" s="14" t="s">
        <v>218</v>
      </c>
    </row>
    <row r="6" spans="1:12" x14ac:dyDescent="0.2">
      <c r="A6" s="18" t="s">
        <v>372</v>
      </c>
      <c r="B6" t="s">
        <v>92</v>
      </c>
      <c r="C6" t="s">
        <v>90</v>
      </c>
      <c r="D6" s="8">
        <v>243</v>
      </c>
      <c r="E6" s="22">
        <v>475</v>
      </c>
      <c r="F6" s="8"/>
      <c r="G6" s="8"/>
      <c r="H6" s="8"/>
      <c r="I6" s="8"/>
      <c r="J6" s="8"/>
      <c r="L6" t="s">
        <v>386</v>
      </c>
    </row>
    <row r="7" spans="1:12" x14ac:dyDescent="0.2">
      <c r="A7" s="18">
        <v>1801</v>
      </c>
      <c r="B7" t="s">
        <v>92</v>
      </c>
      <c r="C7" t="s">
        <v>90</v>
      </c>
      <c r="D7" s="8">
        <v>230</v>
      </c>
      <c r="E7" s="8">
        <v>200</v>
      </c>
      <c r="F7" s="8"/>
      <c r="G7" s="8"/>
      <c r="H7" s="8"/>
      <c r="I7" s="8"/>
      <c r="J7" s="8"/>
      <c r="L7" t="s">
        <v>383</v>
      </c>
    </row>
    <row r="8" spans="1:12" x14ac:dyDescent="0.2">
      <c r="A8" s="18" t="s">
        <v>382</v>
      </c>
      <c r="B8" t="s">
        <v>92</v>
      </c>
      <c r="C8" t="s">
        <v>90</v>
      </c>
      <c r="D8" s="8">
        <v>229</v>
      </c>
      <c r="E8" s="8">
        <f>G8</f>
        <v>539</v>
      </c>
      <c r="F8" s="8">
        <v>148</v>
      </c>
      <c r="G8" s="8">
        <f>F8+391</f>
        <v>539</v>
      </c>
      <c r="H8" s="8"/>
      <c r="I8" s="8"/>
      <c r="J8" s="8"/>
      <c r="L8" t="s">
        <v>383</v>
      </c>
    </row>
    <row r="9" spans="1:12" x14ac:dyDescent="0.2">
      <c r="A9" s="18" t="s">
        <v>374</v>
      </c>
      <c r="B9" t="s">
        <v>266</v>
      </c>
      <c r="C9" t="s">
        <v>90</v>
      </c>
      <c r="D9" s="8">
        <v>70</v>
      </c>
      <c r="E9" s="22">
        <f>G9</f>
        <v>27</v>
      </c>
      <c r="F9" s="8">
        <v>8</v>
      </c>
      <c r="G9" s="8">
        <v>27</v>
      </c>
      <c r="H9" s="8">
        <f>D9-F9</f>
        <v>62</v>
      </c>
      <c r="I9" s="8">
        <v>44</v>
      </c>
      <c r="J9" s="8">
        <v>144</v>
      </c>
      <c r="L9" t="s">
        <v>385</v>
      </c>
    </row>
    <row r="10" spans="1:12" x14ac:dyDescent="0.2">
      <c r="A10" s="18">
        <v>1803</v>
      </c>
      <c r="B10" t="s">
        <v>266</v>
      </c>
      <c r="C10" t="s">
        <v>90</v>
      </c>
      <c r="D10" s="8">
        <v>34</v>
      </c>
      <c r="E10" s="8">
        <f>G10</f>
        <v>25</v>
      </c>
      <c r="F10" s="8">
        <v>10</v>
      </c>
      <c r="G10" s="8">
        <f>15+F10</f>
        <v>25</v>
      </c>
      <c r="H10" s="8"/>
      <c r="I10" s="8"/>
      <c r="J10" s="8"/>
      <c r="L10" t="s">
        <v>384</v>
      </c>
    </row>
    <row r="11" spans="1:12" x14ac:dyDescent="0.2">
      <c r="A11" s="18" t="s">
        <v>375</v>
      </c>
      <c r="B11" t="s">
        <v>128</v>
      </c>
      <c r="C11" t="s">
        <v>90</v>
      </c>
      <c r="D11" s="8">
        <v>395</v>
      </c>
      <c r="E11" s="22">
        <f>1004*2/3</f>
        <v>669.33333333333337</v>
      </c>
      <c r="F11" s="8"/>
      <c r="G11" s="8"/>
      <c r="H11" s="8"/>
      <c r="I11" s="8"/>
      <c r="J11" s="8"/>
      <c r="L11" t="s">
        <v>387</v>
      </c>
    </row>
    <row r="12" spans="1:12" x14ac:dyDescent="0.2">
      <c r="A12" s="18" t="s">
        <v>376</v>
      </c>
      <c r="B12" t="s">
        <v>129</v>
      </c>
      <c r="C12" t="s">
        <v>90</v>
      </c>
      <c r="D12" s="8">
        <v>175</v>
      </c>
      <c r="E12" s="22">
        <v>46</v>
      </c>
      <c r="F12" s="8"/>
      <c r="G12" s="8"/>
      <c r="H12" s="8"/>
      <c r="I12" s="8"/>
      <c r="J12" s="8"/>
      <c r="L12" t="s">
        <v>388</v>
      </c>
    </row>
    <row r="13" spans="1:12" x14ac:dyDescent="0.2">
      <c r="A13" s="18" t="s">
        <v>377</v>
      </c>
      <c r="B13" t="s">
        <v>379</v>
      </c>
      <c r="C13" t="s">
        <v>378</v>
      </c>
      <c r="D13" s="8">
        <f>D36</f>
        <v>6.9</v>
      </c>
      <c r="E13" s="8">
        <f>F37</f>
        <v>4.5</v>
      </c>
      <c r="F13" s="8"/>
      <c r="G13" s="8"/>
      <c r="H13" s="8"/>
      <c r="I13" s="8"/>
      <c r="J13" s="8"/>
      <c r="L13" t="s">
        <v>381</v>
      </c>
    </row>
    <row r="23" spans="3:6" x14ac:dyDescent="0.2">
      <c r="D23" t="s">
        <v>380</v>
      </c>
    </row>
    <row r="24" spans="3:6" ht="38.25" x14ac:dyDescent="0.2">
      <c r="D24" s="10" t="s">
        <v>398</v>
      </c>
      <c r="E24" s="10" t="s">
        <v>399</v>
      </c>
      <c r="F24" s="10" t="s">
        <v>397</v>
      </c>
    </row>
    <row r="25" spans="3:6" x14ac:dyDescent="0.2">
      <c r="C25">
        <v>1801</v>
      </c>
      <c r="D25" s="8">
        <v>9</v>
      </c>
      <c r="E25" s="8">
        <v>0</v>
      </c>
      <c r="F25" s="8">
        <v>3</v>
      </c>
    </row>
    <row r="26" spans="3:6" x14ac:dyDescent="0.2">
      <c r="C26">
        <v>1802</v>
      </c>
      <c r="D26" s="8">
        <v>5</v>
      </c>
      <c r="E26" s="8">
        <v>0</v>
      </c>
      <c r="F26" s="8">
        <v>1</v>
      </c>
    </row>
    <row r="27" spans="3:6" x14ac:dyDescent="0.2">
      <c r="C27">
        <v>1803</v>
      </c>
      <c r="D27" s="8">
        <v>8</v>
      </c>
      <c r="E27" s="8">
        <v>0</v>
      </c>
      <c r="F27" s="8">
        <v>4</v>
      </c>
    </row>
    <row r="28" spans="3:6" x14ac:dyDescent="0.2">
      <c r="C28">
        <v>1804</v>
      </c>
      <c r="D28" s="8">
        <v>8</v>
      </c>
      <c r="E28" s="8">
        <v>0</v>
      </c>
      <c r="F28" s="8">
        <v>3</v>
      </c>
    </row>
    <row r="29" spans="3:6" x14ac:dyDescent="0.2">
      <c r="C29">
        <v>1805</v>
      </c>
      <c r="D29" s="8">
        <v>5</v>
      </c>
      <c r="E29" s="8">
        <v>2</v>
      </c>
      <c r="F29" s="8">
        <v>3</v>
      </c>
    </row>
    <row r="30" spans="3:6" x14ac:dyDescent="0.2">
      <c r="C30">
        <v>1806</v>
      </c>
      <c r="D30" s="8">
        <v>5</v>
      </c>
      <c r="E30" s="8">
        <v>3</v>
      </c>
      <c r="F30" s="8">
        <v>9</v>
      </c>
    </row>
    <row r="31" spans="3:6" x14ac:dyDescent="0.2">
      <c r="C31">
        <v>1807</v>
      </c>
      <c r="D31" s="8">
        <v>6</v>
      </c>
      <c r="E31" s="8">
        <v>0</v>
      </c>
      <c r="F31" s="8">
        <v>3</v>
      </c>
    </row>
    <row r="32" spans="3:6" x14ac:dyDescent="0.2">
      <c r="C32">
        <v>1808</v>
      </c>
      <c r="D32" s="8">
        <v>8</v>
      </c>
      <c r="E32" s="8">
        <v>0</v>
      </c>
      <c r="F32" s="8">
        <v>4</v>
      </c>
    </row>
    <row r="33" spans="3:6" x14ac:dyDescent="0.2">
      <c r="C33">
        <v>1809</v>
      </c>
      <c r="D33" s="8">
        <v>9</v>
      </c>
      <c r="E33" s="8">
        <v>0</v>
      </c>
      <c r="F33" s="8">
        <v>4</v>
      </c>
    </row>
    <row r="34" spans="3:6" x14ac:dyDescent="0.2">
      <c r="C34">
        <v>1810</v>
      </c>
      <c r="D34" s="8">
        <v>6</v>
      </c>
      <c r="E34" s="8">
        <v>2</v>
      </c>
      <c r="F34" s="8">
        <v>4</v>
      </c>
    </row>
    <row r="35" spans="3:6" x14ac:dyDescent="0.2">
      <c r="D35" s="8"/>
      <c r="E35" s="8"/>
      <c r="F35" s="8"/>
    </row>
    <row r="36" spans="3:6" x14ac:dyDescent="0.2">
      <c r="D36" s="8">
        <f>AVERAGE(D25:D34)</f>
        <v>6.9</v>
      </c>
      <c r="E36" s="8">
        <f>AVERAGE(E25:E34)</f>
        <v>0.7</v>
      </c>
      <c r="F36" s="8">
        <f>AVERAGE(F25:F34)</f>
        <v>3.8</v>
      </c>
    </row>
    <row r="37" spans="3:6" x14ac:dyDescent="0.2">
      <c r="D37" s="8"/>
      <c r="E37" s="8"/>
      <c r="F37" s="8">
        <f>E36+F36</f>
        <v>4.5</v>
      </c>
    </row>
  </sheetData>
  <mergeCells count="4">
    <mergeCell ref="H4:J4"/>
    <mergeCell ref="F4:G4"/>
    <mergeCell ref="D4:E4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F5" sqref="F5"/>
    </sheetView>
  </sheetViews>
  <sheetFormatPr defaultRowHeight="12.75" x14ac:dyDescent="0.2"/>
  <cols>
    <col min="1" max="1" width="5" customWidth="1"/>
    <col min="2" max="2" width="15.140625" customWidth="1"/>
    <col min="4" max="4" width="17.42578125" customWidth="1"/>
    <col min="8" max="8" width="2.140625" customWidth="1"/>
    <col min="9" max="9" width="77.7109375" customWidth="1"/>
  </cols>
  <sheetData>
    <row r="1" spans="1:13" x14ac:dyDescent="0.2">
      <c r="A1" s="23" t="s">
        <v>402</v>
      </c>
      <c r="B1" s="23"/>
      <c r="C1" s="23"/>
      <c r="D1" s="23"/>
      <c r="I1" t="s">
        <v>403</v>
      </c>
    </row>
    <row r="2" spans="1:13" x14ac:dyDescent="0.2">
      <c r="I2" t="s">
        <v>404</v>
      </c>
    </row>
    <row r="3" spans="1:13" x14ac:dyDescent="0.2">
      <c r="I3" t="s">
        <v>405</v>
      </c>
    </row>
    <row r="5" spans="1:13" x14ac:dyDescent="0.2">
      <c r="A5" t="s">
        <v>23</v>
      </c>
      <c r="B5" t="s">
        <v>24</v>
      </c>
      <c r="C5" t="s">
        <v>25</v>
      </c>
      <c r="D5" t="s">
        <v>186</v>
      </c>
      <c r="E5" t="s">
        <v>203</v>
      </c>
      <c r="F5" t="s">
        <v>204</v>
      </c>
      <c r="G5" t="s">
        <v>205</v>
      </c>
      <c r="I5" t="s">
        <v>183</v>
      </c>
    </row>
    <row r="6" spans="1:13" x14ac:dyDescent="0.2">
      <c r="A6">
        <v>1</v>
      </c>
      <c r="B6" t="s">
        <v>26</v>
      </c>
      <c r="E6">
        <v>12</v>
      </c>
      <c r="F6">
        <v>26</v>
      </c>
      <c r="G6">
        <v>15</v>
      </c>
      <c r="I6" t="s">
        <v>219</v>
      </c>
    </row>
    <row r="7" spans="1:13" x14ac:dyDescent="0.2">
      <c r="A7">
        <v>2</v>
      </c>
      <c r="B7" t="s">
        <v>27</v>
      </c>
      <c r="F7">
        <v>36</v>
      </c>
      <c r="G7">
        <v>35</v>
      </c>
      <c r="I7" t="s">
        <v>187</v>
      </c>
    </row>
    <row r="8" spans="1:13" x14ac:dyDescent="0.2">
      <c r="A8">
        <v>3</v>
      </c>
      <c r="B8" t="s">
        <v>27</v>
      </c>
      <c r="C8" t="s">
        <v>28</v>
      </c>
      <c r="E8">
        <v>0</v>
      </c>
      <c r="F8">
        <v>0</v>
      </c>
      <c r="G8">
        <v>0</v>
      </c>
      <c r="I8" t="s">
        <v>188</v>
      </c>
    </row>
    <row r="9" spans="1:13" x14ac:dyDescent="0.2">
      <c r="A9">
        <v>4</v>
      </c>
      <c r="B9" t="s">
        <v>27</v>
      </c>
      <c r="C9" t="s">
        <v>29</v>
      </c>
      <c r="E9">
        <v>0</v>
      </c>
      <c r="F9">
        <v>0</v>
      </c>
      <c r="G9">
        <v>1</v>
      </c>
    </row>
    <row r="10" spans="1:13" x14ac:dyDescent="0.2">
      <c r="A10">
        <v>5</v>
      </c>
      <c r="B10" t="s">
        <v>30</v>
      </c>
      <c r="C10" t="s">
        <v>31</v>
      </c>
      <c r="G10">
        <v>70</v>
      </c>
      <c r="I10" t="s">
        <v>189</v>
      </c>
    </row>
    <row r="11" spans="1:13" x14ac:dyDescent="0.2">
      <c r="A11">
        <v>6</v>
      </c>
      <c r="B11" t="s">
        <v>30</v>
      </c>
      <c r="D11" t="s">
        <v>32</v>
      </c>
      <c r="E11">
        <v>0</v>
      </c>
      <c r="F11">
        <v>0</v>
      </c>
      <c r="G11">
        <v>1</v>
      </c>
      <c r="K11" s="27" t="s">
        <v>193</v>
      </c>
      <c r="L11" s="27"/>
      <c r="M11" s="27"/>
    </row>
    <row r="12" spans="1:13" x14ac:dyDescent="0.2">
      <c r="A12">
        <v>7</v>
      </c>
      <c r="B12" t="s">
        <v>33</v>
      </c>
      <c r="F12">
        <v>19</v>
      </c>
      <c r="G12">
        <v>16</v>
      </c>
      <c r="J12" t="s">
        <v>190</v>
      </c>
      <c r="K12" t="s">
        <v>191</v>
      </c>
      <c r="L12" t="s">
        <v>192</v>
      </c>
      <c r="M12" t="s">
        <v>194</v>
      </c>
    </row>
    <row r="13" spans="1:13" x14ac:dyDescent="0.2">
      <c r="A13">
        <v>8</v>
      </c>
      <c r="B13" t="s">
        <v>33</v>
      </c>
      <c r="D13" t="s">
        <v>34</v>
      </c>
      <c r="E13">
        <v>2</v>
      </c>
      <c r="F13">
        <v>0</v>
      </c>
      <c r="G13">
        <v>4</v>
      </c>
      <c r="I13" t="s">
        <v>195</v>
      </c>
      <c r="J13" s="7">
        <v>141</v>
      </c>
      <c r="K13" s="12">
        <v>4338</v>
      </c>
      <c r="L13" s="12">
        <v>6583</v>
      </c>
      <c r="M13" s="9">
        <v>10050</v>
      </c>
    </row>
    <row r="14" spans="1:13" x14ac:dyDescent="0.2">
      <c r="A14">
        <v>9</v>
      </c>
      <c r="B14" t="s">
        <v>33</v>
      </c>
      <c r="C14" t="s">
        <v>35</v>
      </c>
      <c r="D14" t="s">
        <v>36</v>
      </c>
      <c r="E14">
        <v>1</v>
      </c>
      <c r="F14">
        <v>1</v>
      </c>
      <c r="G14">
        <v>0</v>
      </c>
      <c r="I14" t="s">
        <v>196</v>
      </c>
      <c r="J14">
        <v>96</v>
      </c>
      <c r="K14" s="9">
        <v>4338</v>
      </c>
      <c r="L14" s="9">
        <v>5831</v>
      </c>
      <c r="M14" s="9">
        <v>8098</v>
      </c>
    </row>
    <row r="15" spans="1:13" x14ac:dyDescent="0.2">
      <c r="A15">
        <v>10</v>
      </c>
      <c r="B15" t="s">
        <v>33</v>
      </c>
      <c r="C15" t="s">
        <v>37</v>
      </c>
      <c r="E15">
        <v>10</v>
      </c>
      <c r="F15">
        <v>15</v>
      </c>
      <c r="G15">
        <v>26</v>
      </c>
    </row>
    <row r="16" spans="1:13" x14ac:dyDescent="0.2">
      <c r="A16">
        <v>11</v>
      </c>
      <c r="B16" t="s">
        <v>38</v>
      </c>
      <c r="E16">
        <v>49</v>
      </c>
      <c r="F16">
        <v>44</v>
      </c>
      <c r="G16">
        <v>88</v>
      </c>
    </row>
    <row r="17" spans="1:9" x14ac:dyDescent="0.2">
      <c r="A17">
        <v>12</v>
      </c>
      <c r="B17" t="s">
        <v>38</v>
      </c>
      <c r="D17" t="s">
        <v>36</v>
      </c>
      <c r="F17">
        <v>10</v>
      </c>
      <c r="G17">
        <v>26</v>
      </c>
      <c r="I17" t="s">
        <v>198</v>
      </c>
    </row>
    <row r="18" spans="1:9" x14ac:dyDescent="0.2">
      <c r="A18">
        <v>13</v>
      </c>
      <c r="B18" t="s">
        <v>38</v>
      </c>
      <c r="C18" t="s">
        <v>39</v>
      </c>
      <c r="G18">
        <v>16</v>
      </c>
      <c r="I18" t="s">
        <v>199</v>
      </c>
    </row>
    <row r="19" spans="1:9" x14ac:dyDescent="0.2">
      <c r="A19">
        <v>14</v>
      </c>
      <c r="B19" t="s">
        <v>40</v>
      </c>
      <c r="C19" t="s">
        <v>41</v>
      </c>
      <c r="E19">
        <v>47</v>
      </c>
      <c r="F19">
        <v>40</v>
      </c>
      <c r="G19">
        <v>76</v>
      </c>
    </row>
    <row r="20" spans="1:9" x14ac:dyDescent="0.2">
      <c r="A20">
        <v>15</v>
      </c>
      <c r="B20" t="s">
        <v>40</v>
      </c>
      <c r="C20" t="s">
        <v>42</v>
      </c>
      <c r="E20">
        <v>0</v>
      </c>
      <c r="F20">
        <v>0</v>
      </c>
      <c r="G20">
        <v>0</v>
      </c>
      <c r="I20" t="s">
        <v>239</v>
      </c>
    </row>
    <row r="21" spans="1:9" x14ac:dyDescent="0.2">
      <c r="A21">
        <v>16</v>
      </c>
      <c r="B21" t="s">
        <v>43</v>
      </c>
      <c r="C21" t="s">
        <v>44</v>
      </c>
      <c r="F21">
        <v>72</v>
      </c>
      <c r="G21">
        <v>89</v>
      </c>
      <c r="I21" t="s">
        <v>200</v>
      </c>
    </row>
    <row r="22" spans="1:9" x14ac:dyDescent="0.2">
      <c r="A22">
        <v>17</v>
      </c>
      <c r="B22" t="s">
        <v>45</v>
      </c>
      <c r="E22">
        <v>25</v>
      </c>
      <c r="F22">
        <v>41</v>
      </c>
      <c r="G22">
        <v>48</v>
      </c>
      <c r="I22" t="s">
        <v>201</v>
      </c>
    </row>
    <row r="23" spans="1:9" x14ac:dyDescent="0.2">
      <c r="A23">
        <v>18</v>
      </c>
      <c r="B23" t="s">
        <v>45</v>
      </c>
      <c r="D23" t="s">
        <v>46</v>
      </c>
      <c r="F23">
        <v>4</v>
      </c>
      <c r="G23">
        <v>7</v>
      </c>
      <c r="I23" t="s">
        <v>240</v>
      </c>
    </row>
    <row r="24" spans="1:9" x14ac:dyDescent="0.2">
      <c r="A24">
        <v>19</v>
      </c>
      <c r="B24" t="s">
        <v>47</v>
      </c>
      <c r="C24" t="s">
        <v>48</v>
      </c>
      <c r="E24">
        <v>104</v>
      </c>
      <c r="F24">
        <v>70</v>
      </c>
      <c r="G24">
        <v>132</v>
      </c>
    </row>
    <row r="25" spans="1:9" x14ac:dyDescent="0.2">
      <c r="A25">
        <v>20</v>
      </c>
      <c r="B25" t="s">
        <v>47</v>
      </c>
      <c r="C25" t="s">
        <v>49</v>
      </c>
      <c r="E25">
        <v>0</v>
      </c>
      <c r="F25">
        <v>3</v>
      </c>
      <c r="G25">
        <v>3</v>
      </c>
    </row>
    <row r="26" spans="1:9" x14ac:dyDescent="0.2">
      <c r="A26">
        <v>21</v>
      </c>
      <c r="B26" t="s">
        <v>47</v>
      </c>
      <c r="C26" t="s">
        <v>50</v>
      </c>
      <c r="E26">
        <v>0</v>
      </c>
      <c r="F26">
        <v>0</v>
      </c>
      <c r="G26">
        <v>0</v>
      </c>
      <c r="I26" t="s">
        <v>197</v>
      </c>
    </row>
    <row r="27" spans="1:9" x14ac:dyDescent="0.2">
      <c r="A27">
        <v>22</v>
      </c>
      <c r="B27" t="s">
        <v>47</v>
      </c>
      <c r="C27" t="s">
        <v>51</v>
      </c>
      <c r="F27">
        <v>13</v>
      </c>
      <c r="G27">
        <v>10</v>
      </c>
    </row>
    <row r="28" spans="1:9" x14ac:dyDescent="0.2">
      <c r="A28">
        <v>23</v>
      </c>
      <c r="B28" t="s">
        <v>47</v>
      </c>
      <c r="C28" t="s">
        <v>52</v>
      </c>
      <c r="E28">
        <v>14</v>
      </c>
      <c r="F28">
        <v>7</v>
      </c>
      <c r="G28">
        <v>7</v>
      </c>
      <c r="I28" t="s">
        <v>202</v>
      </c>
    </row>
    <row r="29" spans="1:9" x14ac:dyDescent="0.2">
      <c r="A29">
        <v>24</v>
      </c>
      <c r="B29" t="s">
        <v>47</v>
      </c>
      <c r="C29" t="s">
        <v>53</v>
      </c>
      <c r="E29">
        <v>0</v>
      </c>
      <c r="F29">
        <v>1</v>
      </c>
      <c r="G29">
        <v>2</v>
      </c>
    </row>
    <row r="30" spans="1:9" x14ac:dyDescent="0.2">
      <c r="A30">
        <v>25</v>
      </c>
      <c r="B30" t="s">
        <v>54</v>
      </c>
      <c r="C30" t="s">
        <v>55</v>
      </c>
      <c r="E30">
        <v>24</v>
      </c>
      <c r="F30">
        <v>24</v>
      </c>
      <c r="G30">
        <v>43</v>
      </c>
    </row>
    <row r="31" spans="1:9" x14ac:dyDescent="0.2">
      <c r="A31">
        <v>26</v>
      </c>
      <c r="B31" t="s">
        <v>54</v>
      </c>
      <c r="C31" t="s">
        <v>56</v>
      </c>
      <c r="E31">
        <v>0</v>
      </c>
      <c r="F31">
        <v>0</v>
      </c>
      <c r="G31">
        <v>0</v>
      </c>
    </row>
    <row r="32" spans="1:9" x14ac:dyDescent="0.2">
      <c r="A32">
        <v>27</v>
      </c>
      <c r="B32" t="s">
        <v>54</v>
      </c>
      <c r="C32" t="s">
        <v>57</v>
      </c>
      <c r="F32">
        <v>4</v>
      </c>
      <c r="G32">
        <v>8</v>
      </c>
    </row>
    <row r="33" spans="1:7" x14ac:dyDescent="0.2">
      <c r="A33">
        <v>28</v>
      </c>
      <c r="B33" t="s">
        <v>54</v>
      </c>
      <c r="C33" t="s">
        <v>58</v>
      </c>
      <c r="E33">
        <v>0</v>
      </c>
      <c r="F33">
        <v>0</v>
      </c>
      <c r="G33">
        <v>1</v>
      </c>
    </row>
    <row r="34" spans="1:7" x14ac:dyDescent="0.2">
      <c r="A34">
        <v>29</v>
      </c>
      <c r="B34" t="s">
        <v>59</v>
      </c>
      <c r="E34">
        <v>45</v>
      </c>
      <c r="F34">
        <v>75</v>
      </c>
      <c r="G34">
        <v>64</v>
      </c>
    </row>
    <row r="35" spans="1:7" x14ac:dyDescent="0.2">
      <c r="A35">
        <v>30</v>
      </c>
      <c r="B35" t="s">
        <v>60</v>
      </c>
      <c r="E35">
        <v>49</v>
      </c>
      <c r="F35">
        <v>66</v>
      </c>
      <c r="G35">
        <v>89</v>
      </c>
    </row>
    <row r="36" spans="1:7" x14ac:dyDescent="0.2">
      <c r="A36">
        <v>31</v>
      </c>
      <c r="B36" t="s">
        <v>60</v>
      </c>
      <c r="C36" t="s">
        <v>61</v>
      </c>
      <c r="E36">
        <v>1</v>
      </c>
      <c r="F36">
        <v>1</v>
      </c>
      <c r="G36">
        <v>1</v>
      </c>
    </row>
    <row r="37" spans="1:7" x14ac:dyDescent="0.2">
      <c r="A37">
        <v>32</v>
      </c>
      <c r="B37" t="s">
        <v>62</v>
      </c>
      <c r="E37">
        <v>47</v>
      </c>
      <c r="F37">
        <v>85</v>
      </c>
      <c r="G37">
        <v>95</v>
      </c>
    </row>
    <row r="38" spans="1:7" x14ac:dyDescent="0.2">
      <c r="A38">
        <v>33</v>
      </c>
      <c r="B38" t="s">
        <v>62</v>
      </c>
      <c r="D38" t="s">
        <v>36</v>
      </c>
      <c r="G38">
        <v>5</v>
      </c>
    </row>
    <row r="39" spans="1:7" x14ac:dyDescent="0.2">
      <c r="A39">
        <v>34</v>
      </c>
      <c r="B39" t="s">
        <v>62</v>
      </c>
      <c r="C39" t="s">
        <v>63</v>
      </c>
      <c r="E39">
        <v>1</v>
      </c>
      <c r="F39">
        <v>0</v>
      </c>
      <c r="G39">
        <v>4</v>
      </c>
    </row>
    <row r="40" spans="1:7" x14ac:dyDescent="0.2">
      <c r="A40">
        <v>35</v>
      </c>
      <c r="B40" t="s">
        <v>62</v>
      </c>
      <c r="C40" t="s">
        <v>64</v>
      </c>
      <c r="E40">
        <v>0</v>
      </c>
      <c r="F40">
        <v>0</v>
      </c>
      <c r="G40">
        <v>1</v>
      </c>
    </row>
    <row r="41" spans="1:7" x14ac:dyDescent="0.2">
      <c r="A41">
        <v>36</v>
      </c>
      <c r="B41" t="s">
        <v>65</v>
      </c>
      <c r="C41" t="s">
        <v>66</v>
      </c>
      <c r="E41">
        <v>61</v>
      </c>
      <c r="F41">
        <v>96</v>
      </c>
      <c r="G41">
        <v>86</v>
      </c>
    </row>
    <row r="42" spans="1:7" x14ac:dyDescent="0.2">
      <c r="A42">
        <v>37</v>
      </c>
      <c r="B42" t="s">
        <v>65</v>
      </c>
      <c r="C42" t="s">
        <v>67</v>
      </c>
      <c r="F42">
        <v>41</v>
      </c>
      <c r="G42">
        <v>26</v>
      </c>
    </row>
    <row r="43" spans="1:7" x14ac:dyDescent="0.2">
      <c r="A43">
        <v>38</v>
      </c>
      <c r="B43" t="s">
        <v>65</v>
      </c>
      <c r="C43" t="s">
        <v>68</v>
      </c>
      <c r="E43">
        <v>3</v>
      </c>
      <c r="F43">
        <v>14</v>
      </c>
      <c r="G43">
        <v>9</v>
      </c>
    </row>
    <row r="44" spans="1:7" x14ac:dyDescent="0.2">
      <c r="A44">
        <v>39</v>
      </c>
      <c r="B44" t="s">
        <v>65</v>
      </c>
      <c r="C44" t="s">
        <v>66</v>
      </c>
      <c r="G44">
        <v>1</v>
      </c>
    </row>
    <row r="45" spans="1:7" x14ac:dyDescent="0.2">
      <c r="A45">
        <v>40</v>
      </c>
      <c r="B45" t="s">
        <v>69</v>
      </c>
      <c r="E45">
        <v>33</v>
      </c>
      <c r="F45">
        <v>20</v>
      </c>
      <c r="G45">
        <v>69</v>
      </c>
    </row>
    <row r="46" spans="1:7" x14ac:dyDescent="0.2">
      <c r="A46">
        <v>41</v>
      </c>
      <c r="B46" t="s">
        <v>69</v>
      </c>
      <c r="D46" t="s">
        <v>36</v>
      </c>
      <c r="E46">
        <v>1</v>
      </c>
      <c r="F46">
        <v>0</v>
      </c>
      <c r="G46">
        <v>4</v>
      </c>
    </row>
    <row r="47" spans="1:7" x14ac:dyDescent="0.2">
      <c r="A47">
        <v>42</v>
      </c>
      <c r="B47" t="s">
        <v>69</v>
      </c>
      <c r="C47" t="s">
        <v>70</v>
      </c>
      <c r="E47">
        <v>4</v>
      </c>
      <c r="F47">
        <v>4</v>
      </c>
      <c r="G47">
        <v>1</v>
      </c>
    </row>
    <row r="48" spans="1:7" x14ac:dyDescent="0.2">
      <c r="A48">
        <v>43</v>
      </c>
      <c r="B48" t="s">
        <v>71</v>
      </c>
      <c r="E48">
        <v>14</v>
      </c>
      <c r="F48">
        <v>21</v>
      </c>
      <c r="G48">
        <v>30</v>
      </c>
    </row>
    <row r="49" spans="1:7" x14ac:dyDescent="0.2">
      <c r="A49">
        <v>44</v>
      </c>
      <c r="B49" t="s">
        <v>71</v>
      </c>
      <c r="C49" t="s">
        <v>72</v>
      </c>
      <c r="D49" t="s">
        <v>73</v>
      </c>
      <c r="E49">
        <v>1</v>
      </c>
      <c r="F49">
        <v>0</v>
      </c>
      <c r="G49">
        <v>3</v>
      </c>
    </row>
    <row r="50" spans="1:7" x14ac:dyDescent="0.2">
      <c r="A50">
        <v>45</v>
      </c>
      <c r="B50" t="s">
        <v>71</v>
      </c>
      <c r="C50" t="s">
        <v>72</v>
      </c>
      <c r="D50" t="s">
        <v>46</v>
      </c>
      <c r="E50">
        <v>2</v>
      </c>
      <c r="F50">
        <v>0</v>
      </c>
      <c r="G50">
        <v>6</v>
      </c>
    </row>
    <row r="51" spans="1:7" x14ac:dyDescent="0.2">
      <c r="A51">
        <v>46</v>
      </c>
      <c r="B51" t="s">
        <v>74</v>
      </c>
      <c r="F51">
        <v>16</v>
      </c>
      <c r="G51">
        <v>11</v>
      </c>
    </row>
    <row r="52" spans="1:7" x14ac:dyDescent="0.2">
      <c r="A52">
        <v>47</v>
      </c>
      <c r="B52" t="s">
        <v>75</v>
      </c>
      <c r="E52">
        <v>58</v>
      </c>
      <c r="F52">
        <v>75</v>
      </c>
      <c r="G52">
        <v>91</v>
      </c>
    </row>
    <row r="53" spans="1:7" x14ac:dyDescent="0.2">
      <c r="A53">
        <v>48</v>
      </c>
      <c r="B53" t="s">
        <v>75</v>
      </c>
      <c r="C53" t="s">
        <v>76</v>
      </c>
      <c r="E53">
        <v>10</v>
      </c>
      <c r="F53">
        <v>7</v>
      </c>
      <c r="G53">
        <v>12</v>
      </c>
    </row>
    <row r="54" spans="1:7" x14ac:dyDescent="0.2">
      <c r="A54">
        <v>49</v>
      </c>
      <c r="B54" t="s">
        <v>75</v>
      </c>
      <c r="C54" t="s">
        <v>77</v>
      </c>
      <c r="E54">
        <v>14</v>
      </c>
      <c r="F54">
        <v>29</v>
      </c>
      <c r="G54">
        <v>47</v>
      </c>
    </row>
    <row r="55" spans="1:7" x14ac:dyDescent="0.2">
      <c r="A55">
        <v>50</v>
      </c>
      <c r="B55" t="s">
        <v>75</v>
      </c>
      <c r="C55" t="s">
        <v>78</v>
      </c>
      <c r="E55">
        <v>0</v>
      </c>
      <c r="F55">
        <v>1</v>
      </c>
      <c r="G55">
        <v>2</v>
      </c>
    </row>
    <row r="56" spans="1:7" x14ac:dyDescent="0.2">
      <c r="A56">
        <v>51</v>
      </c>
      <c r="B56" t="s">
        <v>75</v>
      </c>
      <c r="C56" t="s">
        <v>79</v>
      </c>
      <c r="E56">
        <v>72</v>
      </c>
      <c r="F56">
        <v>73</v>
      </c>
      <c r="G56">
        <v>141</v>
      </c>
    </row>
    <row r="57" spans="1:7" x14ac:dyDescent="0.2">
      <c r="A57">
        <v>52</v>
      </c>
      <c r="B57" t="s">
        <v>75</v>
      </c>
      <c r="C57" t="s">
        <v>80</v>
      </c>
      <c r="G57">
        <v>65</v>
      </c>
    </row>
    <row r="58" spans="1:7" x14ac:dyDescent="0.2">
      <c r="A58">
        <v>53</v>
      </c>
      <c r="B58" t="s">
        <v>81</v>
      </c>
      <c r="E58">
        <v>190</v>
      </c>
      <c r="F58">
        <v>306</v>
      </c>
      <c r="G58">
        <v>526</v>
      </c>
    </row>
    <row r="59" spans="1:7" x14ac:dyDescent="0.2">
      <c r="A59">
        <v>54</v>
      </c>
      <c r="B59" t="s">
        <v>81</v>
      </c>
      <c r="C59" t="s">
        <v>82</v>
      </c>
      <c r="E59">
        <v>278</v>
      </c>
      <c r="F59">
        <v>192</v>
      </c>
      <c r="G59">
        <v>504</v>
      </c>
    </row>
    <row r="60" spans="1:7" x14ac:dyDescent="0.2">
      <c r="A60">
        <v>55</v>
      </c>
      <c r="B60" t="s">
        <v>83</v>
      </c>
      <c r="G60">
        <v>57</v>
      </c>
    </row>
    <row r="61" spans="1:7" x14ac:dyDescent="0.2">
      <c r="A61">
        <v>56</v>
      </c>
      <c r="B61" t="s">
        <v>83</v>
      </c>
      <c r="D61" t="s">
        <v>46</v>
      </c>
      <c r="E61">
        <v>6</v>
      </c>
      <c r="F61">
        <v>6</v>
      </c>
      <c r="G61">
        <v>8</v>
      </c>
    </row>
    <row r="62" spans="1:7" x14ac:dyDescent="0.2">
      <c r="A62">
        <v>57</v>
      </c>
      <c r="B62" t="s">
        <v>84</v>
      </c>
      <c r="E62">
        <v>32</v>
      </c>
      <c r="F62">
        <v>61</v>
      </c>
      <c r="G62">
        <v>79</v>
      </c>
    </row>
    <row r="63" spans="1:7" x14ac:dyDescent="0.2">
      <c r="A63">
        <v>58</v>
      </c>
      <c r="B63" t="s">
        <v>84</v>
      </c>
      <c r="C63" t="s">
        <v>85</v>
      </c>
      <c r="F63">
        <v>20</v>
      </c>
      <c r="G63">
        <v>26</v>
      </c>
    </row>
    <row r="64" spans="1:7" x14ac:dyDescent="0.2">
      <c r="A64">
        <v>59</v>
      </c>
      <c r="B64" t="s">
        <v>84</v>
      </c>
      <c r="C64" t="s">
        <v>86</v>
      </c>
      <c r="E64">
        <v>0</v>
      </c>
      <c r="F64">
        <v>0</v>
      </c>
      <c r="G64">
        <v>0</v>
      </c>
    </row>
    <row r="65" spans="1:7" x14ac:dyDescent="0.2">
      <c r="A65">
        <v>60</v>
      </c>
      <c r="B65" t="s">
        <v>84</v>
      </c>
      <c r="C65" t="s">
        <v>87</v>
      </c>
      <c r="F65">
        <v>9</v>
      </c>
      <c r="G65">
        <v>6</v>
      </c>
    </row>
    <row r="66" spans="1:7" x14ac:dyDescent="0.2">
      <c r="A66">
        <v>61</v>
      </c>
      <c r="B66" t="s">
        <v>84</v>
      </c>
      <c r="C66" t="s">
        <v>84</v>
      </c>
      <c r="D66" t="s">
        <v>36</v>
      </c>
      <c r="F66">
        <v>2</v>
      </c>
      <c r="G66">
        <v>10</v>
      </c>
    </row>
    <row r="67" spans="1:7" x14ac:dyDescent="0.2">
      <c r="A67">
        <v>62</v>
      </c>
      <c r="B67" t="s">
        <v>84</v>
      </c>
      <c r="C67" t="s">
        <v>88</v>
      </c>
      <c r="E67">
        <v>0</v>
      </c>
      <c r="F67">
        <v>0</v>
      </c>
      <c r="G67">
        <v>2</v>
      </c>
    </row>
    <row r="68" spans="1:7" x14ac:dyDescent="0.2">
      <c r="A68">
        <v>63</v>
      </c>
      <c r="B68" t="s">
        <v>89</v>
      </c>
      <c r="C68" t="s">
        <v>90</v>
      </c>
      <c r="D68" t="s">
        <v>91</v>
      </c>
      <c r="E68">
        <v>923</v>
      </c>
      <c r="F68">
        <v>1030</v>
      </c>
      <c r="G68">
        <v>1072</v>
      </c>
    </row>
    <row r="69" spans="1:7" x14ac:dyDescent="0.2">
      <c r="A69">
        <v>64</v>
      </c>
      <c r="B69" t="s">
        <v>89</v>
      </c>
      <c r="C69" t="s">
        <v>90</v>
      </c>
      <c r="D69" t="s">
        <v>92</v>
      </c>
      <c r="E69">
        <v>335</v>
      </c>
      <c r="F69">
        <v>586</v>
      </c>
      <c r="G69">
        <v>609</v>
      </c>
    </row>
    <row r="70" spans="1:7" x14ac:dyDescent="0.2">
      <c r="A70">
        <v>65</v>
      </c>
      <c r="B70" t="s">
        <v>89</v>
      </c>
      <c r="C70" t="s">
        <v>90</v>
      </c>
      <c r="D70" t="s">
        <v>93</v>
      </c>
      <c r="E70">
        <v>0</v>
      </c>
      <c r="F70">
        <v>0</v>
      </c>
      <c r="G70">
        <v>0</v>
      </c>
    </row>
    <row r="71" spans="1:7" x14ac:dyDescent="0.2">
      <c r="A71">
        <v>66</v>
      </c>
      <c r="B71" t="s">
        <v>94</v>
      </c>
      <c r="E71">
        <v>9</v>
      </c>
      <c r="F71">
        <v>10</v>
      </c>
      <c r="G71">
        <v>43</v>
      </c>
    </row>
    <row r="72" spans="1:7" x14ac:dyDescent="0.2">
      <c r="A72">
        <v>67</v>
      </c>
      <c r="B72" t="s">
        <v>95</v>
      </c>
      <c r="E72">
        <v>38</v>
      </c>
      <c r="F72">
        <v>46</v>
      </c>
      <c r="G72">
        <v>103</v>
      </c>
    </row>
    <row r="73" spans="1:7" x14ac:dyDescent="0.2">
      <c r="A73">
        <v>68</v>
      </c>
      <c r="B73" t="s">
        <v>95</v>
      </c>
      <c r="C73" t="s">
        <v>96</v>
      </c>
      <c r="G73">
        <v>9</v>
      </c>
    </row>
    <row r="74" spans="1:7" x14ac:dyDescent="0.2">
      <c r="A74">
        <v>69</v>
      </c>
      <c r="B74" t="s">
        <v>95</v>
      </c>
      <c r="C74" t="s">
        <v>97</v>
      </c>
      <c r="E74">
        <v>21</v>
      </c>
      <c r="F74">
        <v>12</v>
      </c>
      <c r="G74">
        <v>27</v>
      </c>
    </row>
    <row r="75" spans="1:7" x14ac:dyDescent="0.2">
      <c r="A75">
        <v>70</v>
      </c>
      <c r="B75" t="s">
        <v>95</v>
      </c>
      <c r="C75" t="s">
        <v>98</v>
      </c>
      <c r="E75">
        <v>16</v>
      </c>
      <c r="F75">
        <v>18</v>
      </c>
      <c r="G75">
        <v>14</v>
      </c>
    </row>
    <row r="76" spans="1:7" x14ac:dyDescent="0.2">
      <c r="A76">
        <v>71</v>
      </c>
      <c r="B76" t="s">
        <v>99</v>
      </c>
      <c r="E76">
        <v>18</v>
      </c>
      <c r="F76">
        <v>42</v>
      </c>
      <c r="G76">
        <v>23</v>
      </c>
    </row>
    <row r="77" spans="1:7" x14ac:dyDescent="0.2">
      <c r="A77">
        <v>72</v>
      </c>
      <c r="B77" t="s">
        <v>99</v>
      </c>
      <c r="D77" t="s">
        <v>34</v>
      </c>
      <c r="G77">
        <v>1</v>
      </c>
    </row>
    <row r="78" spans="1:7" x14ac:dyDescent="0.2">
      <c r="A78">
        <v>73</v>
      </c>
      <c r="B78" t="s">
        <v>99</v>
      </c>
      <c r="C78" t="s">
        <v>100</v>
      </c>
      <c r="F78">
        <v>3</v>
      </c>
      <c r="G78">
        <v>2</v>
      </c>
    </row>
    <row r="79" spans="1:7" x14ac:dyDescent="0.2">
      <c r="A79">
        <v>74</v>
      </c>
      <c r="B79" t="s">
        <v>101</v>
      </c>
      <c r="E79">
        <v>19</v>
      </c>
      <c r="F79">
        <v>27</v>
      </c>
      <c r="G79">
        <v>48</v>
      </c>
    </row>
    <row r="80" spans="1:7" x14ac:dyDescent="0.2">
      <c r="A80">
        <v>75</v>
      </c>
      <c r="B80" t="s">
        <v>101</v>
      </c>
      <c r="C80" t="s">
        <v>102</v>
      </c>
      <c r="F80">
        <v>15</v>
      </c>
      <c r="G80">
        <v>7</v>
      </c>
    </row>
    <row r="81" spans="1:7" x14ac:dyDescent="0.2">
      <c r="A81">
        <v>76</v>
      </c>
      <c r="B81" t="s">
        <v>101</v>
      </c>
      <c r="C81" t="s">
        <v>103</v>
      </c>
      <c r="F81">
        <v>101</v>
      </c>
      <c r="G81">
        <v>73</v>
      </c>
    </row>
    <row r="82" spans="1:7" x14ac:dyDescent="0.2">
      <c r="A82">
        <v>77</v>
      </c>
      <c r="B82" t="s">
        <v>104</v>
      </c>
      <c r="E82">
        <v>18</v>
      </c>
      <c r="F82">
        <v>32</v>
      </c>
      <c r="G82">
        <v>24</v>
      </c>
    </row>
    <row r="83" spans="1:7" x14ac:dyDescent="0.2">
      <c r="A83">
        <v>78</v>
      </c>
      <c r="B83" t="s">
        <v>104</v>
      </c>
      <c r="C83" t="s">
        <v>105</v>
      </c>
      <c r="E83">
        <v>2</v>
      </c>
      <c r="F83">
        <v>1</v>
      </c>
      <c r="G83">
        <v>1</v>
      </c>
    </row>
    <row r="84" spans="1:7" x14ac:dyDescent="0.2">
      <c r="A84">
        <v>79</v>
      </c>
      <c r="B84" t="s">
        <v>104</v>
      </c>
      <c r="D84" t="s">
        <v>34</v>
      </c>
      <c r="F84">
        <v>29</v>
      </c>
      <c r="G84">
        <v>26</v>
      </c>
    </row>
    <row r="85" spans="1:7" x14ac:dyDescent="0.2">
      <c r="A85">
        <v>80</v>
      </c>
      <c r="B85" t="s">
        <v>106</v>
      </c>
      <c r="F85">
        <v>32</v>
      </c>
      <c r="G85">
        <v>35</v>
      </c>
    </row>
    <row r="86" spans="1:7" x14ac:dyDescent="0.2">
      <c r="A86">
        <v>81</v>
      </c>
      <c r="B86" t="s">
        <v>106</v>
      </c>
      <c r="D86" t="s">
        <v>36</v>
      </c>
      <c r="E86">
        <v>1</v>
      </c>
      <c r="F86">
        <v>1</v>
      </c>
      <c r="G86">
        <v>2</v>
      </c>
    </row>
    <row r="87" spans="1:7" x14ac:dyDescent="0.2">
      <c r="A87">
        <v>82</v>
      </c>
      <c r="B87" t="s">
        <v>107</v>
      </c>
      <c r="F87">
        <v>0</v>
      </c>
      <c r="G87">
        <v>4</v>
      </c>
    </row>
    <row r="88" spans="1:7" x14ac:dyDescent="0.2">
      <c r="A88">
        <v>83</v>
      </c>
      <c r="B88" t="s">
        <v>108</v>
      </c>
      <c r="C88" t="s">
        <v>109</v>
      </c>
      <c r="E88">
        <v>25</v>
      </c>
      <c r="F88">
        <v>43</v>
      </c>
      <c r="G88">
        <v>60</v>
      </c>
    </row>
    <row r="89" spans="1:7" x14ac:dyDescent="0.2">
      <c r="A89">
        <v>84</v>
      </c>
      <c r="B89" t="s">
        <v>108</v>
      </c>
      <c r="C89" t="s">
        <v>110</v>
      </c>
      <c r="E89">
        <v>0</v>
      </c>
      <c r="F89">
        <v>0</v>
      </c>
      <c r="G89">
        <v>1</v>
      </c>
    </row>
    <row r="90" spans="1:7" x14ac:dyDescent="0.2">
      <c r="A90">
        <v>85</v>
      </c>
      <c r="B90" t="s">
        <v>108</v>
      </c>
      <c r="C90" t="s">
        <v>111</v>
      </c>
      <c r="E90">
        <v>0</v>
      </c>
      <c r="F90">
        <v>0</v>
      </c>
      <c r="G90">
        <v>1</v>
      </c>
    </row>
    <row r="91" spans="1:7" x14ac:dyDescent="0.2">
      <c r="A91">
        <v>86</v>
      </c>
      <c r="B91" t="s">
        <v>112</v>
      </c>
      <c r="C91" t="s">
        <v>113</v>
      </c>
      <c r="E91">
        <v>61</v>
      </c>
      <c r="F91">
        <v>89</v>
      </c>
      <c r="G91">
        <v>112</v>
      </c>
    </row>
    <row r="92" spans="1:7" x14ac:dyDescent="0.2">
      <c r="A92">
        <v>87</v>
      </c>
      <c r="B92" t="s">
        <v>112</v>
      </c>
      <c r="C92" t="s">
        <v>114</v>
      </c>
      <c r="G92">
        <v>121</v>
      </c>
    </row>
    <row r="93" spans="1:7" x14ac:dyDescent="0.2">
      <c r="A93">
        <v>88</v>
      </c>
      <c r="B93" t="s">
        <v>112</v>
      </c>
      <c r="C93" t="s">
        <v>115</v>
      </c>
      <c r="E93">
        <v>0</v>
      </c>
      <c r="F93">
        <v>0</v>
      </c>
      <c r="G93">
        <v>2</v>
      </c>
    </row>
    <row r="94" spans="1:7" x14ac:dyDescent="0.2">
      <c r="A94">
        <v>89</v>
      </c>
      <c r="B94" t="s">
        <v>112</v>
      </c>
      <c r="C94" t="s">
        <v>116</v>
      </c>
      <c r="E94">
        <v>54</v>
      </c>
      <c r="F94">
        <v>100</v>
      </c>
      <c r="G94">
        <v>95</v>
      </c>
    </row>
    <row r="95" spans="1:7" x14ac:dyDescent="0.2">
      <c r="A95">
        <v>90</v>
      </c>
      <c r="B95" t="s">
        <v>117</v>
      </c>
      <c r="E95">
        <v>45</v>
      </c>
      <c r="F95">
        <v>76</v>
      </c>
      <c r="G95">
        <v>112</v>
      </c>
    </row>
    <row r="96" spans="1:7" x14ac:dyDescent="0.2">
      <c r="A96">
        <v>91</v>
      </c>
      <c r="B96" t="s">
        <v>117</v>
      </c>
      <c r="C96" t="s">
        <v>118</v>
      </c>
      <c r="E96">
        <v>2</v>
      </c>
      <c r="F96">
        <v>4</v>
      </c>
      <c r="G96">
        <v>3</v>
      </c>
    </row>
    <row r="97" spans="1:7" x14ac:dyDescent="0.2">
      <c r="A97">
        <v>92</v>
      </c>
      <c r="B97" t="s">
        <v>117</v>
      </c>
      <c r="C97" t="s">
        <v>119</v>
      </c>
      <c r="G97">
        <v>2</v>
      </c>
    </row>
    <row r="98" spans="1:7" x14ac:dyDescent="0.2">
      <c r="A98">
        <v>93</v>
      </c>
      <c r="B98" t="s">
        <v>117</v>
      </c>
      <c r="C98" t="s">
        <v>120</v>
      </c>
      <c r="E98">
        <v>0</v>
      </c>
      <c r="F98">
        <v>1</v>
      </c>
      <c r="G98">
        <v>4</v>
      </c>
    </row>
    <row r="99" spans="1:7" x14ac:dyDescent="0.2">
      <c r="A99">
        <v>94</v>
      </c>
      <c r="B99" t="s">
        <v>121</v>
      </c>
      <c r="C99" t="s">
        <v>122</v>
      </c>
      <c r="F99">
        <v>31</v>
      </c>
      <c r="G99">
        <v>36</v>
      </c>
    </row>
    <row r="100" spans="1:7" x14ac:dyDescent="0.2">
      <c r="A100">
        <v>95</v>
      </c>
      <c r="B100" t="s">
        <v>121</v>
      </c>
      <c r="C100" t="s">
        <v>123</v>
      </c>
      <c r="E100">
        <v>22</v>
      </c>
      <c r="F100">
        <v>24</v>
      </c>
      <c r="G100">
        <v>27</v>
      </c>
    </row>
    <row r="101" spans="1:7" x14ac:dyDescent="0.2">
      <c r="A101">
        <v>96</v>
      </c>
      <c r="B101" t="s">
        <v>121</v>
      </c>
      <c r="C101" t="s">
        <v>122</v>
      </c>
      <c r="D101" t="s">
        <v>34</v>
      </c>
      <c r="E101">
        <v>0</v>
      </c>
      <c r="F101">
        <v>5</v>
      </c>
      <c r="G101">
        <v>2</v>
      </c>
    </row>
    <row r="102" spans="1:7" x14ac:dyDescent="0.2">
      <c r="A102">
        <v>97</v>
      </c>
      <c r="B102" t="s">
        <v>124</v>
      </c>
      <c r="D102" t="s">
        <v>125</v>
      </c>
      <c r="E102">
        <v>150</v>
      </c>
      <c r="F102">
        <v>168</v>
      </c>
      <c r="G102">
        <v>216</v>
      </c>
    </row>
    <row r="103" spans="1:7" x14ac:dyDescent="0.2">
      <c r="A103">
        <v>98</v>
      </c>
      <c r="B103" t="s">
        <v>124</v>
      </c>
      <c r="C103" t="s">
        <v>126</v>
      </c>
      <c r="E103">
        <v>0</v>
      </c>
      <c r="F103">
        <v>0</v>
      </c>
      <c r="G103">
        <v>16</v>
      </c>
    </row>
    <row r="104" spans="1:7" x14ac:dyDescent="0.2">
      <c r="A104">
        <v>99</v>
      </c>
      <c r="B104" t="s">
        <v>124</v>
      </c>
      <c r="C104" t="s">
        <v>127</v>
      </c>
      <c r="F104">
        <v>220</v>
      </c>
      <c r="G104">
        <v>730</v>
      </c>
    </row>
    <row r="105" spans="1:7" x14ac:dyDescent="0.2">
      <c r="A105">
        <v>100</v>
      </c>
      <c r="B105" t="s">
        <v>124</v>
      </c>
      <c r="C105" t="s">
        <v>127</v>
      </c>
      <c r="D105" t="s">
        <v>128</v>
      </c>
      <c r="E105">
        <v>535</v>
      </c>
      <c r="F105">
        <v>1079</v>
      </c>
      <c r="G105">
        <v>1651</v>
      </c>
    </row>
    <row r="106" spans="1:7" x14ac:dyDescent="0.2">
      <c r="A106">
        <v>101</v>
      </c>
      <c r="B106" t="s">
        <v>124</v>
      </c>
      <c r="C106" t="s">
        <v>127</v>
      </c>
      <c r="D106" t="s">
        <v>129</v>
      </c>
      <c r="E106">
        <v>210</v>
      </c>
      <c r="F106">
        <v>286</v>
      </c>
      <c r="G106">
        <v>466</v>
      </c>
    </row>
    <row r="107" spans="1:7" x14ac:dyDescent="0.2">
      <c r="A107">
        <v>102</v>
      </c>
      <c r="B107" t="s">
        <v>130</v>
      </c>
      <c r="C107" t="s">
        <v>131</v>
      </c>
      <c r="D107" t="s">
        <v>46</v>
      </c>
      <c r="E107">
        <v>19</v>
      </c>
      <c r="F107">
        <v>32</v>
      </c>
      <c r="G107">
        <v>74</v>
      </c>
    </row>
    <row r="108" spans="1:7" x14ac:dyDescent="0.2">
      <c r="A108">
        <v>103</v>
      </c>
      <c r="B108" t="s">
        <v>130</v>
      </c>
      <c r="C108" t="s">
        <v>132</v>
      </c>
      <c r="E108">
        <v>0</v>
      </c>
      <c r="F108">
        <v>0</v>
      </c>
      <c r="G108">
        <v>0</v>
      </c>
    </row>
    <row r="109" spans="1:7" x14ac:dyDescent="0.2">
      <c r="A109">
        <v>104</v>
      </c>
      <c r="B109" t="s">
        <v>133</v>
      </c>
      <c r="E109">
        <v>53</v>
      </c>
      <c r="F109">
        <v>50</v>
      </c>
      <c r="G109">
        <v>91</v>
      </c>
    </row>
    <row r="110" spans="1:7" x14ac:dyDescent="0.2">
      <c r="A110">
        <v>105</v>
      </c>
      <c r="B110" t="s">
        <v>133</v>
      </c>
      <c r="C110" t="s">
        <v>134</v>
      </c>
      <c r="G110">
        <v>9</v>
      </c>
    </row>
    <row r="111" spans="1:7" x14ac:dyDescent="0.2">
      <c r="A111">
        <v>106</v>
      </c>
      <c r="B111" t="s">
        <v>135</v>
      </c>
      <c r="E111">
        <v>18</v>
      </c>
      <c r="F111">
        <v>11</v>
      </c>
      <c r="G111">
        <v>7</v>
      </c>
    </row>
    <row r="112" spans="1:7" x14ac:dyDescent="0.2">
      <c r="A112">
        <v>107</v>
      </c>
      <c r="B112" t="s">
        <v>136</v>
      </c>
      <c r="C112" t="s">
        <v>137</v>
      </c>
      <c r="G112">
        <v>41</v>
      </c>
    </row>
    <row r="113" spans="1:7" x14ac:dyDescent="0.2">
      <c r="A113">
        <v>108</v>
      </c>
      <c r="B113" t="s">
        <v>138</v>
      </c>
      <c r="E113">
        <v>36</v>
      </c>
      <c r="F113">
        <v>43</v>
      </c>
      <c r="G113">
        <v>57</v>
      </c>
    </row>
    <row r="114" spans="1:7" x14ac:dyDescent="0.2">
      <c r="A114">
        <v>109</v>
      </c>
      <c r="B114" t="s">
        <v>138</v>
      </c>
      <c r="C114" t="s">
        <v>139</v>
      </c>
      <c r="E114">
        <v>0</v>
      </c>
      <c r="F114">
        <v>0</v>
      </c>
      <c r="G114">
        <v>0</v>
      </c>
    </row>
    <row r="115" spans="1:7" x14ac:dyDescent="0.2">
      <c r="A115">
        <v>110</v>
      </c>
      <c r="B115" t="s">
        <v>138</v>
      </c>
      <c r="D115" t="s">
        <v>36</v>
      </c>
      <c r="E115">
        <v>13</v>
      </c>
      <c r="F115">
        <v>16</v>
      </c>
      <c r="G115">
        <v>14</v>
      </c>
    </row>
    <row r="116" spans="1:7" x14ac:dyDescent="0.2">
      <c r="A116">
        <v>111</v>
      </c>
      <c r="B116" t="s">
        <v>140</v>
      </c>
      <c r="E116">
        <v>126</v>
      </c>
      <c r="F116">
        <v>195</v>
      </c>
      <c r="G116">
        <v>315</v>
      </c>
    </row>
    <row r="117" spans="1:7" x14ac:dyDescent="0.2">
      <c r="A117">
        <v>112</v>
      </c>
      <c r="B117" t="s">
        <v>140</v>
      </c>
      <c r="C117" t="s">
        <v>141</v>
      </c>
      <c r="E117">
        <v>4</v>
      </c>
      <c r="F117">
        <v>0</v>
      </c>
      <c r="G117">
        <v>1</v>
      </c>
    </row>
    <row r="118" spans="1:7" x14ac:dyDescent="0.2">
      <c r="A118">
        <v>113</v>
      </c>
      <c r="B118" t="s">
        <v>140</v>
      </c>
      <c r="C118" t="s">
        <v>142</v>
      </c>
      <c r="G118">
        <v>108</v>
      </c>
    </row>
    <row r="119" spans="1:7" x14ac:dyDescent="0.2">
      <c r="A119">
        <v>114</v>
      </c>
      <c r="B119" t="s">
        <v>140</v>
      </c>
      <c r="C119" t="s">
        <v>143</v>
      </c>
      <c r="E119">
        <v>31</v>
      </c>
      <c r="F119">
        <v>56</v>
      </c>
      <c r="G119">
        <v>42</v>
      </c>
    </row>
    <row r="120" spans="1:7" x14ac:dyDescent="0.2">
      <c r="A120">
        <v>115</v>
      </c>
      <c r="B120" t="s">
        <v>140</v>
      </c>
      <c r="C120" t="s">
        <v>144</v>
      </c>
      <c r="D120" t="s">
        <v>145</v>
      </c>
      <c r="E120">
        <v>1</v>
      </c>
      <c r="F120">
        <v>11</v>
      </c>
      <c r="G120">
        <v>7</v>
      </c>
    </row>
    <row r="121" spans="1:7" x14ac:dyDescent="0.2">
      <c r="A121">
        <v>116</v>
      </c>
      <c r="B121" t="s">
        <v>140</v>
      </c>
      <c r="C121" t="s">
        <v>144</v>
      </c>
      <c r="D121" t="s">
        <v>46</v>
      </c>
      <c r="E121">
        <v>0</v>
      </c>
      <c r="F121">
        <v>0</v>
      </c>
      <c r="G121">
        <v>6</v>
      </c>
    </row>
    <row r="122" spans="1:7" x14ac:dyDescent="0.2">
      <c r="A122">
        <v>117</v>
      </c>
      <c r="B122" t="s">
        <v>140</v>
      </c>
      <c r="C122" t="s">
        <v>146</v>
      </c>
      <c r="E122">
        <v>13</v>
      </c>
      <c r="F122">
        <v>7</v>
      </c>
      <c r="G122">
        <v>15</v>
      </c>
    </row>
    <row r="123" spans="1:7" x14ac:dyDescent="0.2">
      <c r="A123">
        <v>118</v>
      </c>
      <c r="B123" t="s">
        <v>140</v>
      </c>
      <c r="C123" t="s">
        <v>147</v>
      </c>
      <c r="E123">
        <v>5</v>
      </c>
      <c r="F123">
        <v>4</v>
      </c>
      <c r="G123">
        <v>5</v>
      </c>
    </row>
    <row r="124" spans="1:7" x14ac:dyDescent="0.2">
      <c r="A124">
        <v>119</v>
      </c>
      <c r="B124" t="s">
        <v>140</v>
      </c>
      <c r="C124" t="s">
        <v>148</v>
      </c>
      <c r="E124">
        <v>251</v>
      </c>
      <c r="F124">
        <v>254</v>
      </c>
      <c r="G124">
        <v>290</v>
      </c>
    </row>
    <row r="125" spans="1:7" x14ac:dyDescent="0.2">
      <c r="A125">
        <v>120</v>
      </c>
      <c r="B125" t="s">
        <v>140</v>
      </c>
      <c r="C125" t="s">
        <v>140</v>
      </c>
      <c r="D125" t="s">
        <v>36</v>
      </c>
      <c r="E125">
        <v>15</v>
      </c>
      <c r="F125">
        <v>25</v>
      </c>
      <c r="G125">
        <v>38</v>
      </c>
    </row>
    <row r="126" spans="1:7" x14ac:dyDescent="0.2">
      <c r="A126">
        <v>121</v>
      </c>
      <c r="B126" t="s">
        <v>140</v>
      </c>
      <c r="C126" t="s">
        <v>149</v>
      </c>
      <c r="F126">
        <v>1</v>
      </c>
      <c r="G126">
        <v>3</v>
      </c>
    </row>
    <row r="127" spans="1:7" x14ac:dyDescent="0.2">
      <c r="A127">
        <v>122</v>
      </c>
      <c r="B127" t="s">
        <v>140</v>
      </c>
      <c r="C127" t="s">
        <v>150</v>
      </c>
      <c r="D127" t="s">
        <v>151</v>
      </c>
      <c r="E127">
        <v>2</v>
      </c>
      <c r="F127">
        <v>0</v>
      </c>
      <c r="G127">
        <v>8</v>
      </c>
    </row>
    <row r="128" spans="1:7" x14ac:dyDescent="0.2">
      <c r="A128">
        <v>123</v>
      </c>
      <c r="B128" t="s">
        <v>140</v>
      </c>
      <c r="C128" t="s">
        <v>152</v>
      </c>
      <c r="G128">
        <v>13</v>
      </c>
    </row>
    <row r="129" spans="1:7" x14ac:dyDescent="0.2">
      <c r="A129">
        <v>124</v>
      </c>
      <c r="B129" t="s">
        <v>153</v>
      </c>
      <c r="C129" t="s">
        <v>154</v>
      </c>
      <c r="E129">
        <v>9</v>
      </c>
      <c r="F129">
        <v>8</v>
      </c>
      <c r="G129">
        <v>8</v>
      </c>
    </row>
    <row r="130" spans="1:7" x14ac:dyDescent="0.2">
      <c r="A130">
        <v>125</v>
      </c>
      <c r="B130" t="s">
        <v>155</v>
      </c>
      <c r="E130">
        <v>1</v>
      </c>
      <c r="F130">
        <v>15</v>
      </c>
      <c r="G130">
        <v>15</v>
      </c>
    </row>
    <row r="131" spans="1:7" x14ac:dyDescent="0.2">
      <c r="A131">
        <v>126</v>
      </c>
      <c r="B131" t="s">
        <v>155</v>
      </c>
      <c r="D131" t="s">
        <v>34</v>
      </c>
      <c r="E131">
        <v>1</v>
      </c>
      <c r="F131">
        <v>2</v>
      </c>
      <c r="G131">
        <v>3</v>
      </c>
    </row>
    <row r="132" spans="1:7" x14ac:dyDescent="0.2">
      <c r="A132">
        <v>127</v>
      </c>
      <c r="B132" t="s">
        <v>156</v>
      </c>
      <c r="G132">
        <v>27</v>
      </c>
    </row>
    <row r="133" spans="1:7" x14ac:dyDescent="0.2">
      <c r="A133">
        <v>128</v>
      </c>
      <c r="B133" t="s">
        <v>157</v>
      </c>
      <c r="F133">
        <v>19</v>
      </c>
      <c r="G133">
        <v>42</v>
      </c>
    </row>
    <row r="134" spans="1:7" x14ac:dyDescent="0.2">
      <c r="A134">
        <v>129</v>
      </c>
      <c r="B134" t="s">
        <v>157</v>
      </c>
      <c r="D134" t="s">
        <v>46</v>
      </c>
      <c r="F134">
        <v>13</v>
      </c>
      <c r="G134">
        <v>38</v>
      </c>
    </row>
    <row r="135" spans="1:7" x14ac:dyDescent="0.2">
      <c r="A135">
        <v>130</v>
      </c>
      <c r="B135" t="s">
        <v>158</v>
      </c>
      <c r="G135">
        <v>29</v>
      </c>
    </row>
    <row r="136" spans="1:7" x14ac:dyDescent="0.2">
      <c r="A136">
        <v>131</v>
      </c>
      <c r="B136" t="s">
        <v>159</v>
      </c>
      <c r="C136" t="s">
        <v>160</v>
      </c>
      <c r="F136">
        <v>9</v>
      </c>
      <c r="G136">
        <v>21</v>
      </c>
    </row>
    <row r="137" spans="1:7" x14ac:dyDescent="0.2">
      <c r="A137">
        <v>132</v>
      </c>
      <c r="B137" t="s">
        <v>161</v>
      </c>
      <c r="E137">
        <v>1</v>
      </c>
      <c r="F137">
        <v>5</v>
      </c>
      <c r="G137">
        <v>12</v>
      </c>
    </row>
    <row r="138" spans="1:7" x14ac:dyDescent="0.2">
      <c r="A138">
        <v>133</v>
      </c>
      <c r="B138" t="s">
        <v>162</v>
      </c>
      <c r="C138" t="s">
        <v>163</v>
      </c>
      <c r="F138">
        <v>17</v>
      </c>
      <c r="G138">
        <v>30</v>
      </c>
    </row>
    <row r="139" spans="1:7" x14ac:dyDescent="0.2">
      <c r="A139">
        <v>134</v>
      </c>
      <c r="B139" t="s">
        <v>162</v>
      </c>
      <c r="C139" t="s">
        <v>164</v>
      </c>
      <c r="F139">
        <v>12</v>
      </c>
      <c r="G139">
        <v>11</v>
      </c>
    </row>
    <row r="140" spans="1:7" x14ac:dyDescent="0.2">
      <c r="A140">
        <v>135</v>
      </c>
      <c r="B140" t="s">
        <v>165</v>
      </c>
      <c r="C140" t="s">
        <v>166</v>
      </c>
      <c r="E140">
        <v>8</v>
      </c>
      <c r="F140">
        <v>1</v>
      </c>
      <c r="G140">
        <v>10</v>
      </c>
    </row>
    <row r="141" spans="1:7" x14ac:dyDescent="0.2">
      <c r="A141">
        <v>136</v>
      </c>
      <c r="B141" t="s">
        <v>167</v>
      </c>
      <c r="E141">
        <v>17</v>
      </c>
      <c r="F141">
        <v>11</v>
      </c>
      <c r="G141">
        <v>24</v>
      </c>
    </row>
    <row r="142" spans="1:7" x14ac:dyDescent="0.2">
      <c r="A142">
        <v>137</v>
      </c>
      <c r="B142" t="s">
        <v>168</v>
      </c>
      <c r="G142">
        <v>29</v>
      </c>
    </row>
    <row r="143" spans="1:7" x14ac:dyDescent="0.2">
      <c r="A143">
        <v>138</v>
      </c>
      <c r="B143" t="s">
        <v>168</v>
      </c>
      <c r="C143" t="s">
        <v>169</v>
      </c>
      <c r="F143">
        <v>4</v>
      </c>
      <c r="G143">
        <v>7</v>
      </c>
    </row>
    <row r="144" spans="1:7" x14ac:dyDescent="0.2">
      <c r="A144">
        <v>139</v>
      </c>
      <c r="B144" t="s">
        <v>168</v>
      </c>
      <c r="C144" t="s">
        <v>170</v>
      </c>
      <c r="E144">
        <v>0</v>
      </c>
      <c r="F144">
        <v>0</v>
      </c>
      <c r="G144">
        <v>0</v>
      </c>
    </row>
    <row r="145" spans="1:7" x14ac:dyDescent="0.2">
      <c r="A145">
        <v>140</v>
      </c>
      <c r="B145" t="s">
        <v>171</v>
      </c>
      <c r="C145" t="s">
        <v>172</v>
      </c>
      <c r="G145">
        <v>14</v>
      </c>
    </row>
    <row r="146" spans="1:7" x14ac:dyDescent="0.2">
      <c r="A146">
        <v>141</v>
      </c>
      <c r="B146" t="s">
        <v>171</v>
      </c>
      <c r="D146" t="s">
        <v>173</v>
      </c>
      <c r="E146">
        <v>0</v>
      </c>
      <c r="F146">
        <v>1</v>
      </c>
      <c r="G146">
        <v>1</v>
      </c>
    </row>
  </sheetData>
  <mergeCells count="2">
    <mergeCell ref="K11:M11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G12" sqref="G12"/>
    </sheetView>
  </sheetViews>
  <sheetFormatPr defaultRowHeight="12.75" x14ac:dyDescent="0.2"/>
  <cols>
    <col min="3" max="3" width="3.28515625" customWidth="1"/>
    <col min="4" max="4" width="11" customWidth="1"/>
    <col min="5" max="5" width="89.7109375" customWidth="1"/>
    <col min="6" max="6" width="2" customWidth="1"/>
    <col min="7" max="7" width="31" customWidth="1"/>
  </cols>
  <sheetData>
    <row r="1" spans="1:8" x14ac:dyDescent="0.2">
      <c r="A1" s="24" t="s">
        <v>263</v>
      </c>
      <c r="B1" s="24"/>
      <c r="C1" s="24"/>
      <c r="D1" s="24"/>
      <c r="E1" s="24"/>
      <c r="F1" s="21"/>
      <c r="G1" s="21" t="s">
        <v>403</v>
      </c>
      <c r="H1" s="21"/>
    </row>
    <row r="2" spans="1:8" x14ac:dyDescent="0.2">
      <c r="G2" t="s">
        <v>404</v>
      </c>
    </row>
    <row r="3" spans="1:8" x14ac:dyDescent="0.2">
      <c r="A3" t="s">
        <v>23</v>
      </c>
      <c r="B3" t="s">
        <v>306</v>
      </c>
      <c r="E3" t="s">
        <v>218</v>
      </c>
      <c r="G3" t="s">
        <v>405</v>
      </c>
    </row>
    <row r="4" spans="1:8" x14ac:dyDescent="0.2">
      <c r="A4">
        <v>1</v>
      </c>
      <c r="B4" t="s">
        <v>128</v>
      </c>
      <c r="E4" t="s">
        <v>251</v>
      </c>
    </row>
    <row r="5" spans="1:8" x14ac:dyDescent="0.2">
      <c r="A5">
        <v>2</v>
      </c>
      <c r="B5" t="s">
        <v>92</v>
      </c>
    </row>
    <row r="6" spans="1:8" x14ac:dyDescent="0.2">
      <c r="A6">
        <v>3</v>
      </c>
      <c r="B6" t="s">
        <v>264</v>
      </c>
      <c r="E6" t="s">
        <v>307</v>
      </c>
    </row>
    <row r="7" spans="1:8" x14ac:dyDescent="0.2">
      <c r="A7">
        <v>4</v>
      </c>
      <c r="B7" t="s">
        <v>265</v>
      </c>
      <c r="E7" t="s">
        <v>308</v>
      </c>
    </row>
    <row r="8" spans="1:8" x14ac:dyDescent="0.2">
      <c r="A8">
        <v>5</v>
      </c>
      <c r="B8" t="s">
        <v>266</v>
      </c>
    </row>
    <row r="9" spans="1:8" x14ac:dyDescent="0.2">
      <c r="A9">
        <v>6</v>
      </c>
      <c r="B9" t="s">
        <v>267</v>
      </c>
      <c r="E9" t="s">
        <v>310</v>
      </c>
    </row>
    <row r="10" spans="1:8" x14ac:dyDescent="0.2">
      <c r="A10">
        <v>7</v>
      </c>
      <c r="B10" t="s">
        <v>268</v>
      </c>
      <c r="D10">
        <v>1907</v>
      </c>
      <c r="E10" t="s">
        <v>311</v>
      </c>
    </row>
    <row r="11" spans="1:8" x14ac:dyDescent="0.2">
      <c r="A11">
        <v>8</v>
      </c>
      <c r="B11" t="s">
        <v>269</v>
      </c>
      <c r="D11">
        <v>125</v>
      </c>
      <c r="E11" t="s">
        <v>319</v>
      </c>
    </row>
    <row r="12" spans="1:8" x14ac:dyDescent="0.2">
      <c r="A12">
        <v>9</v>
      </c>
      <c r="B12" t="s">
        <v>153</v>
      </c>
      <c r="D12">
        <f>D10+D11</f>
        <v>2032</v>
      </c>
      <c r="E12" t="s">
        <v>312</v>
      </c>
    </row>
    <row r="13" spans="1:8" x14ac:dyDescent="0.2">
      <c r="A13">
        <v>10</v>
      </c>
      <c r="B13" t="s">
        <v>270</v>
      </c>
    </row>
    <row r="14" spans="1:8" x14ac:dyDescent="0.2">
      <c r="A14">
        <v>11</v>
      </c>
      <c r="B14" t="s">
        <v>271</v>
      </c>
      <c r="E14" t="s">
        <v>313</v>
      </c>
    </row>
    <row r="15" spans="1:8" x14ac:dyDescent="0.2">
      <c r="A15">
        <v>12</v>
      </c>
      <c r="B15" t="s">
        <v>26</v>
      </c>
      <c r="D15">
        <v>1251</v>
      </c>
      <c r="E15" t="s">
        <v>314</v>
      </c>
    </row>
    <row r="16" spans="1:8" x14ac:dyDescent="0.2">
      <c r="A16">
        <v>13</v>
      </c>
      <c r="B16" t="s">
        <v>272</v>
      </c>
      <c r="D16">
        <v>326</v>
      </c>
      <c r="E16" t="s">
        <v>315</v>
      </c>
    </row>
    <row r="17" spans="1:5" x14ac:dyDescent="0.2">
      <c r="A17">
        <v>14</v>
      </c>
      <c r="B17" t="s">
        <v>116</v>
      </c>
      <c r="D17">
        <v>392</v>
      </c>
      <c r="E17" t="s">
        <v>316</v>
      </c>
    </row>
    <row r="18" spans="1:5" x14ac:dyDescent="0.2">
      <c r="A18">
        <v>15</v>
      </c>
      <c r="B18" t="s">
        <v>273</v>
      </c>
      <c r="D18">
        <v>215</v>
      </c>
      <c r="E18" t="s">
        <v>317</v>
      </c>
    </row>
    <row r="19" spans="1:5" x14ac:dyDescent="0.2">
      <c r="A19">
        <v>16</v>
      </c>
      <c r="B19" t="s">
        <v>274</v>
      </c>
      <c r="D19">
        <f>D15-SUM(D16:D18)</f>
        <v>318</v>
      </c>
      <c r="E19" t="s">
        <v>318</v>
      </c>
    </row>
    <row r="20" spans="1:5" x14ac:dyDescent="0.2">
      <c r="A20">
        <v>17</v>
      </c>
      <c r="B20" t="s">
        <v>275</v>
      </c>
    </row>
    <row r="21" spans="1:5" x14ac:dyDescent="0.2">
      <c r="A21">
        <v>18</v>
      </c>
      <c r="B21" t="s">
        <v>33</v>
      </c>
      <c r="D21">
        <v>706</v>
      </c>
      <c r="E21" t="s">
        <v>320</v>
      </c>
    </row>
    <row r="22" spans="1:5" x14ac:dyDescent="0.2">
      <c r="A22">
        <v>19</v>
      </c>
      <c r="B22" t="s">
        <v>38</v>
      </c>
      <c r="D22">
        <v>110</v>
      </c>
      <c r="E22" t="s">
        <v>321</v>
      </c>
    </row>
    <row r="23" spans="1:5" x14ac:dyDescent="0.2">
      <c r="A23">
        <v>20</v>
      </c>
      <c r="B23" t="s">
        <v>134</v>
      </c>
      <c r="D23">
        <v>185</v>
      </c>
      <c r="E23" t="s">
        <v>322</v>
      </c>
    </row>
    <row r="24" spans="1:5" x14ac:dyDescent="0.2">
      <c r="A24">
        <v>21</v>
      </c>
      <c r="B24" t="s">
        <v>276</v>
      </c>
      <c r="D24">
        <v>141</v>
      </c>
      <c r="E24" t="s">
        <v>323</v>
      </c>
    </row>
    <row r="25" spans="1:5" x14ac:dyDescent="0.2">
      <c r="A25">
        <v>22</v>
      </c>
      <c r="B25" t="s">
        <v>163</v>
      </c>
      <c r="D25">
        <v>270</v>
      </c>
      <c r="E25" t="s">
        <v>324</v>
      </c>
    </row>
    <row r="26" spans="1:5" x14ac:dyDescent="0.2">
      <c r="A26">
        <v>23</v>
      </c>
      <c r="B26" t="s">
        <v>40</v>
      </c>
    </row>
    <row r="27" spans="1:5" x14ac:dyDescent="0.2">
      <c r="A27">
        <v>24</v>
      </c>
      <c r="B27" t="s">
        <v>43</v>
      </c>
    </row>
    <row r="28" spans="1:5" x14ac:dyDescent="0.2">
      <c r="A28">
        <v>25</v>
      </c>
      <c r="B28" t="s">
        <v>157</v>
      </c>
    </row>
    <row r="29" spans="1:5" x14ac:dyDescent="0.2">
      <c r="A29">
        <v>26</v>
      </c>
      <c r="B29" t="s">
        <v>156</v>
      </c>
    </row>
    <row r="30" spans="1:5" x14ac:dyDescent="0.2">
      <c r="A30">
        <v>27</v>
      </c>
      <c r="B30" t="s">
        <v>159</v>
      </c>
    </row>
    <row r="31" spans="1:5" x14ac:dyDescent="0.2">
      <c r="A31">
        <v>28</v>
      </c>
      <c r="B31" t="s">
        <v>59</v>
      </c>
    </row>
    <row r="32" spans="1:5" x14ac:dyDescent="0.2">
      <c r="A32">
        <v>29</v>
      </c>
      <c r="B32" t="s">
        <v>47</v>
      </c>
    </row>
    <row r="33" spans="1:2" x14ac:dyDescent="0.2">
      <c r="A33">
        <v>30</v>
      </c>
      <c r="B33" t="s">
        <v>54</v>
      </c>
    </row>
    <row r="34" spans="1:2" x14ac:dyDescent="0.2">
      <c r="A34">
        <v>31</v>
      </c>
      <c r="B34" t="s">
        <v>48</v>
      </c>
    </row>
    <row r="35" spans="1:2" x14ac:dyDescent="0.2">
      <c r="A35">
        <v>32</v>
      </c>
      <c r="B35" t="s">
        <v>161</v>
      </c>
    </row>
    <row r="36" spans="1:2" x14ac:dyDescent="0.2">
      <c r="A36">
        <v>33</v>
      </c>
      <c r="B36" t="s">
        <v>277</v>
      </c>
    </row>
    <row r="37" spans="1:2" x14ac:dyDescent="0.2">
      <c r="A37">
        <v>34</v>
      </c>
      <c r="B37" t="s">
        <v>278</v>
      </c>
    </row>
    <row r="38" spans="1:2" x14ac:dyDescent="0.2">
      <c r="A38">
        <v>35</v>
      </c>
      <c r="B38" t="s">
        <v>279</v>
      </c>
    </row>
    <row r="39" spans="1:2" x14ac:dyDescent="0.2">
      <c r="A39">
        <v>36</v>
      </c>
      <c r="B39" t="s">
        <v>280</v>
      </c>
    </row>
    <row r="40" spans="1:2" x14ac:dyDescent="0.2">
      <c r="A40">
        <v>37</v>
      </c>
      <c r="B40" t="s">
        <v>74</v>
      </c>
    </row>
    <row r="41" spans="1:2" x14ac:dyDescent="0.2">
      <c r="A41">
        <v>38</v>
      </c>
      <c r="B41" t="s">
        <v>281</v>
      </c>
    </row>
    <row r="42" spans="1:2" x14ac:dyDescent="0.2">
      <c r="A42">
        <v>39</v>
      </c>
      <c r="B42" t="s">
        <v>282</v>
      </c>
    </row>
    <row r="43" spans="1:2" x14ac:dyDescent="0.2">
      <c r="A43">
        <v>40</v>
      </c>
      <c r="B43" t="s">
        <v>283</v>
      </c>
    </row>
    <row r="44" spans="1:2" x14ac:dyDescent="0.2">
      <c r="A44">
        <v>41</v>
      </c>
      <c r="B44" t="s">
        <v>75</v>
      </c>
    </row>
    <row r="45" spans="1:2" x14ac:dyDescent="0.2">
      <c r="A45">
        <v>42</v>
      </c>
      <c r="B45" t="s">
        <v>284</v>
      </c>
    </row>
    <row r="46" spans="1:2" x14ac:dyDescent="0.2">
      <c r="A46">
        <v>43</v>
      </c>
      <c r="B46" t="s">
        <v>96</v>
      </c>
    </row>
    <row r="47" spans="1:2" x14ac:dyDescent="0.2">
      <c r="A47">
        <v>44</v>
      </c>
      <c r="B47" t="s">
        <v>285</v>
      </c>
    </row>
    <row r="48" spans="1:2" x14ac:dyDescent="0.2">
      <c r="A48">
        <v>45</v>
      </c>
      <c r="B48" t="s">
        <v>286</v>
      </c>
    </row>
    <row r="49" spans="1:2" x14ac:dyDescent="0.2">
      <c r="A49">
        <v>46</v>
      </c>
      <c r="B49" t="s">
        <v>287</v>
      </c>
    </row>
    <row r="50" spans="1:2" x14ac:dyDescent="0.2">
      <c r="A50">
        <v>47</v>
      </c>
      <c r="B50" t="s">
        <v>288</v>
      </c>
    </row>
    <row r="51" spans="1:2" x14ac:dyDescent="0.2">
      <c r="A51">
        <v>48</v>
      </c>
      <c r="B51" t="s">
        <v>83</v>
      </c>
    </row>
    <row r="52" spans="1:2" x14ac:dyDescent="0.2">
      <c r="A52">
        <v>49</v>
      </c>
      <c r="B52" t="s">
        <v>289</v>
      </c>
    </row>
    <row r="53" spans="1:2" x14ac:dyDescent="0.2">
      <c r="A53">
        <v>50</v>
      </c>
      <c r="B53" t="s">
        <v>94</v>
      </c>
    </row>
    <row r="54" spans="1:2" x14ac:dyDescent="0.2">
      <c r="A54">
        <v>51</v>
      </c>
      <c r="B54" t="s">
        <v>167</v>
      </c>
    </row>
    <row r="55" spans="1:2" x14ac:dyDescent="0.2">
      <c r="A55">
        <v>52</v>
      </c>
      <c r="B55" t="s">
        <v>290</v>
      </c>
    </row>
    <row r="56" spans="1:2" x14ac:dyDescent="0.2">
      <c r="A56">
        <v>53</v>
      </c>
      <c r="B56" t="s">
        <v>105</v>
      </c>
    </row>
    <row r="57" spans="1:2" x14ac:dyDescent="0.2">
      <c r="A57">
        <v>54</v>
      </c>
      <c r="B57" t="s">
        <v>104</v>
      </c>
    </row>
    <row r="58" spans="1:2" x14ac:dyDescent="0.2">
      <c r="A58">
        <v>55</v>
      </c>
      <c r="B58" t="s">
        <v>97</v>
      </c>
    </row>
    <row r="59" spans="1:2" x14ac:dyDescent="0.2">
      <c r="A59">
        <v>56</v>
      </c>
      <c r="B59" t="s">
        <v>291</v>
      </c>
    </row>
    <row r="60" spans="1:2" x14ac:dyDescent="0.2">
      <c r="A60">
        <v>57</v>
      </c>
      <c r="B60" t="s">
        <v>292</v>
      </c>
    </row>
    <row r="61" spans="1:2" x14ac:dyDescent="0.2">
      <c r="A61">
        <v>58</v>
      </c>
      <c r="B61" t="s">
        <v>101</v>
      </c>
    </row>
    <row r="62" spans="1:2" x14ac:dyDescent="0.2">
      <c r="A62">
        <v>59</v>
      </c>
      <c r="B62" t="s">
        <v>293</v>
      </c>
    </row>
    <row r="63" spans="1:2" x14ac:dyDescent="0.2">
      <c r="A63">
        <v>60</v>
      </c>
      <c r="B63" t="s">
        <v>294</v>
      </c>
    </row>
    <row r="64" spans="1:2" x14ac:dyDescent="0.2">
      <c r="A64">
        <v>61</v>
      </c>
      <c r="B64" t="s">
        <v>106</v>
      </c>
    </row>
    <row r="65" spans="1:2" x14ac:dyDescent="0.2">
      <c r="A65">
        <v>62</v>
      </c>
      <c r="B65" t="s">
        <v>67</v>
      </c>
    </row>
    <row r="66" spans="1:2" x14ac:dyDescent="0.2">
      <c r="A66">
        <v>63</v>
      </c>
      <c r="B66" t="s">
        <v>168</v>
      </c>
    </row>
    <row r="67" spans="1:2" x14ac:dyDescent="0.2">
      <c r="A67">
        <v>64</v>
      </c>
      <c r="B67" t="s">
        <v>117</v>
      </c>
    </row>
    <row r="68" spans="1:2" x14ac:dyDescent="0.2">
      <c r="A68">
        <v>65</v>
      </c>
      <c r="B68" t="s">
        <v>295</v>
      </c>
    </row>
    <row r="69" spans="1:2" x14ac:dyDescent="0.2">
      <c r="A69">
        <v>66</v>
      </c>
      <c r="B69" t="s">
        <v>296</v>
      </c>
    </row>
    <row r="70" spans="1:2" x14ac:dyDescent="0.2">
      <c r="A70">
        <v>67</v>
      </c>
      <c r="B70" t="s">
        <v>108</v>
      </c>
    </row>
    <row r="71" spans="1:2" x14ac:dyDescent="0.2">
      <c r="A71">
        <v>68</v>
      </c>
      <c r="B71" t="s">
        <v>130</v>
      </c>
    </row>
    <row r="72" spans="1:2" x14ac:dyDescent="0.2">
      <c r="A72">
        <v>69</v>
      </c>
      <c r="B72" t="s">
        <v>297</v>
      </c>
    </row>
    <row r="73" spans="1:2" x14ac:dyDescent="0.2">
      <c r="A73">
        <v>70</v>
      </c>
      <c r="B73" t="s">
        <v>298</v>
      </c>
    </row>
    <row r="74" spans="1:2" x14ac:dyDescent="0.2">
      <c r="A74">
        <v>71</v>
      </c>
      <c r="B74" t="s">
        <v>299</v>
      </c>
    </row>
    <row r="75" spans="1:2" x14ac:dyDescent="0.2">
      <c r="A75">
        <v>72</v>
      </c>
      <c r="B75" t="s">
        <v>133</v>
      </c>
    </row>
    <row r="76" spans="1:2" x14ac:dyDescent="0.2">
      <c r="A76">
        <v>73</v>
      </c>
      <c r="B76" t="s">
        <v>135</v>
      </c>
    </row>
    <row r="77" spans="1:2" x14ac:dyDescent="0.2">
      <c r="A77">
        <v>74</v>
      </c>
      <c r="B77" t="s">
        <v>300</v>
      </c>
    </row>
    <row r="78" spans="1:2" x14ac:dyDescent="0.2">
      <c r="A78">
        <v>75</v>
      </c>
      <c r="B78" t="s">
        <v>301</v>
      </c>
    </row>
    <row r="79" spans="1:2" x14ac:dyDescent="0.2">
      <c r="A79">
        <v>76</v>
      </c>
      <c r="B79" t="s">
        <v>302</v>
      </c>
    </row>
    <row r="80" spans="1:2" x14ac:dyDescent="0.2">
      <c r="A80">
        <v>77</v>
      </c>
      <c r="B80" t="s">
        <v>148</v>
      </c>
    </row>
    <row r="81" spans="1:2" x14ac:dyDescent="0.2">
      <c r="A81">
        <v>78</v>
      </c>
      <c r="B81" t="s">
        <v>303</v>
      </c>
    </row>
    <row r="82" spans="1:2" x14ac:dyDescent="0.2">
      <c r="A82">
        <v>79</v>
      </c>
      <c r="B82" t="s">
        <v>146</v>
      </c>
    </row>
    <row r="83" spans="1:2" x14ac:dyDescent="0.2">
      <c r="A83">
        <v>80</v>
      </c>
      <c r="B83" t="s">
        <v>304</v>
      </c>
    </row>
    <row r="84" spans="1:2" x14ac:dyDescent="0.2">
      <c r="A84">
        <v>81</v>
      </c>
      <c r="B84" t="s">
        <v>305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3" sqref="B3"/>
    </sheetView>
  </sheetViews>
  <sheetFormatPr defaultRowHeight="12.75" x14ac:dyDescent="0.2"/>
  <cols>
    <col min="3" max="3" width="3.140625" customWidth="1"/>
    <col min="4" max="4" width="92.7109375" customWidth="1"/>
  </cols>
  <sheetData>
    <row r="1" spans="1:4" x14ac:dyDescent="0.2">
      <c r="A1" s="24" t="s">
        <v>237</v>
      </c>
      <c r="B1" s="24"/>
      <c r="C1" s="24"/>
      <c r="D1" s="24"/>
    </row>
    <row r="3" spans="1:4" x14ac:dyDescent="0.2">
      <c r="A3" t="s">
        <v>217</v>
      </c>
      <c r="B3" t="s">
        <v>238</v>
      </c>
      <c r="D3" t="s">
        <v>183</v>
      </c>
    </row>
    <row r="4" spans="1:4" x14ac:dyDescent="0.2">
      <c r="A4">
        <v>1798</v>
      </c>
      <c r="B4">
        <v>3814</v>
      </c>
      <c r="D4" t="s">
        <v>220</v>
      </c>
    </row>
    <row r="5" spans="1:4" x14ac:dyDescent="0.2">
      <c r="A5">
        <v>1799</v>
      </c>
      <c r="B5">
        <v>3944</v>
      </c>
      <c r="D5" t="s">
        <v>219</v>
      </c>
    </row>
    <row r="6" spans="1:4" x14ac:dyDescent="0.2">
      <c r="A6">
        <v>1800</v>
      </c>
      <c r="B6">
        <v>4268</v>
      </c>
      <c r="D6" t="s">
        <v>187</v>
      </c>
    </row>
    <row r="7" spans="1:4" x14ac:dyDescent="0.2">
      <c r="A7">
        <v>1801</v>
      </c>
      <c r="B7">
        <v>4527</v>
      </c>
      <c r="D7" t="s">
        <v>221</v>
      </c>
    </row>
    <row r="8" spans="1:4" x14ac:dyDescent="0.2">
      <c r="A8">
        <v>1802</v>
      </c>
      <c r="B8">
        <v>4417</v>
      </c>
      <c r="D8" t="s">
        <v>223</v>
      </c>
    </row>
    <row r="9" spans="1:4" x14ac:dyDescent="0.2">
      <c r="A9">
        <v>1803</v>
      </c>
      <c r="B9">
        <v>4114</v>
      </c>
      <c r="D9" t="s">
        <v>234</v>
      </c>
    </row>
    <row r="10" spans="1:4" x14ac:dyDescent="0.2">
      <c r="A10">
        <v>1804</v>
      </c>
      <c r="B10">
        <v>4420</v>
      </c>
    </row>
    <row r="11" spans="1:4" x14ac:dyDescent="0.2">
      <c r="A11">
        <v>1805</v>
      </c>
      <c r="B11">
        <v>4803</v>
      </c>
      <c r="D11" t="s">
        <v>233</v>
      </c>
    </row>
    <row r="12" spans="1:4" x14ac:dyDescent="0.2">
      <c r="A12">
        <v>1806</v>
      </c>
      <c r="B12">
        <v>5174</v>
      </c>
    </row>
    <row r="13" spans="1:4" x14ac:dyDescent="0.2">
      <c r="A13">
        <v>1807</v>
      </c>
      <c r="B13">
        <v>5264</v>
      </c>
    </row>
    <row r="14" spans="1:4" x14ac:dyDescent="0.2">
      <c r="A14">
        <v>1808</v>
      </c>
      <c r="B14">
        <v>5333</v>
      </c>
    </row>
    <row r="15" spans="1:4" x14ac:dyDescent="0.2">
      <c r="A15">
        <v>1809</v>
      </c>
      <c r="B15">
        <v>5432</v>
      </c>
      <c r="D15" t="s">
        <v>222</v>
      </c>
    </row>
    <row r="16" spans="1:4" x14ac:dyDescent="0.2">
      <c r="A16">
        <v>1810</v>
      </c>
      <c r="B16">
        <v>5858</v>
      </c>
    </row>
    <row r="17" spans="1:4" x14ac:dyDescent="0.2">
      <c r="A17">
        <v>1811</v>
      </c>
      <c r="B17">
        <v>6134</v>
      </c>
      <c r="D17" t="s">
        <v>232</v>
      </c>
    </row>
    <row r="18" spans="1:4" x14ac:dyDescent="0.2">
      <c r="A18">
        <v>1812</v>
      </c>
      <c r="B18">
        <v>6115</v>
      </c>
    </row>
    <row r="19" spans="1:4" x14ac:dyDescent="0.2">
      <c r="A19">
        <v>1813</v>
      </c>
      <c r="B19">
        <v>6806</v>
      </c>
      <c r="D19" t="s">
        <v>403</v>
      </c>
    </row>
    <row r="20" spans="1:4" x14ac:dyDescent="0.2">
      <c r="A20">
        <v>1814</v>
      </c>
      <c r="B20">
        <v>6374</v>
      </c>
      <c r="D20" t="s">
        <v>404</v>
      </c>
    </row>
    <row r="21" spans="1:4" x14ac:dyDescent="0.2">
      <c r="A21">
        <v>1815</v>
      </c>
      <c r="B21">
        <v>7080</v>
      </c>
      <c r="D21" t="s">
        <v>405</v>
      </c>
    </row>
    <row r="22" spans="1:4" x14ac:dyDescent="0.2">
      <c r="A22">
        <v>1816</v>
      </c>
      <c r="B22">
        <v>8379</v>
      </c>
    </row>
    <row r="23" spans="1:4" x14ac:dyDescent="0.2">
      <c r="A23">
        <v>1817</v>
      </c>
      <c r="B23">
        <v>9030</v>
      </c>
    </row>
    <row r="24" spans="1:4" x14ac:dyDescent="0.2">
      <c r="A24">
        <v>1818</v>
      </c>
      <c r="B24">
        <v>8238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H1" sqref="H1:H3"/>
    </sheetView>
  </sheetViews>
  <sheetFormatPr defaultRowHeight="12.75" x14ac:dyDescent="0.2"/>
  <cols>
    <col min="1" max="1" width="39.7109375" customWidth="1"/>
    <col min="2" max="6" width="15.140625" customWidth="1"/>
    <col min="7" max="7" width="3.85546875" customWidth="1"/>
    <col min="8" max="8" width="79.28515625" customWidth="1"/>
  </cols>
  <sheetData>
    <row r="1" spans="1:8" x14ac:dyDescent="0.2">
      <c r="A1" s="24" t="s">
        <v>182</v>
      </c>
      <c r="B1" s="24"/>
      <c r="C1" s="24"/>
      <c r="H1" t="s">
        <v>403</v>
      </c>
    </row>
    <row r="2" spans="1:8" x14ac:dyDescent="0.2">
      <c r="A2" s="18"/>
      <c r="B2" s="18"/>
      <c r="C2" s="18"/>
      <c r="H2" t="s">
        <v>404</v>
      </c>
    </row>
    <row r="3" spans="1:8" x14ac:dyDescent="0.2">
      <c r="H3" t="s">
        <v>405</v>
      </c>
    </row>
    <row r="4" spans="1:8" ht="25.5" x14ac:dyDescent="0.2">
      <c r="B4" s="10" t="s">
        <v>178</v>
      </c>
      <c r="C4" s="10" t="s">
        <v>179</v>
      </c>
      <c r="D4" s="10" t="s">
        <v>180</v>
      </c>
      <c r="E4" s="10" t="s">
        <v>181</v>
      </c>
      <c r="F4" s="10" t="s">
        <v>2</v>
      </c>
      <c r="H4" t="s">
        <v>183</v>
      </c>
    </row>
    <row r="5" spans="1:8" x14ac:dyDescent="0.2">
      <c r="A5" t="s">
        <v>175</v>
      </c>
      <c r="B5" s="11">
        <v>114570</v>
      </c>
      <c r="C5" s="11">
        <v>57900</v>
      </c>
      <c r="D5" s="11">
        <v>47010</v>
      </c>
      <c r="E5" s="11">
        <v>5325</v>
      </c>
      <c r="F5" s="11">
        <f>B5+C5+D5+E5</f>
        <v>224805</v>
      </c>
      <c r="H5" t="s">
        <v>184</v>
      </c>
    </row>
    <row r="6" spans="1:8" x14ac:dyDescent="0.2">
      <c r="A6" t="s">
        <v>176</v>
      </c>
      <c r="B6" s="11">
        <v>60000</v>
      </c>
      <c r="C6" s="11">
        <v>16500</v>
      </c>
      <c r="D6" s="11">
        <v>25800</v>
      </c>
      <c r="E6" s="11">
        <v>3000</v>
      </c>
      <c r="F6" s="11">
        <f>B6+C6+D6+E6</f>
        <v>105300</v>
      </c>
      <c r="H6" t="s">
        <v>185</v>
      </c>
    </row>
    <row r="7" spans="1:8" x14ac:dyDescent="0.2">
      <c r="A7" t="s">
        <v>177</v>
      </c>
      <c r="B7" s="11">
        <v>33000</v>
      </c>
      <c r="C7" s="11">
        <v>10665</v>
      </c>
      <c r="D7" s="11">
        <v>16500</v>
      </c>
      <c r="E7" s="11">
        <v>1950</v>
      </c>
      <c r="F7" s="11">
        <f>B7+C7+D7+E7</f>
        <v>62115</v>
      </c>
    </row>
    <row r="8" spans="1:8" x14ac:dyDescent="0.2">
      <c r="A8" t="s">
        <v>174</v>
      </c>
      <c r="B8" s="11">
        <v>12345</v>
      </c>
      <c r="C8" s="11">
        <v>3315</v>
      </c>
      <c r="D8" s="11">
        <v>4620</v>
      </c>
      <c r="E8" s="11">
        <v>540</v>
      </c>
      <c r="F8" s="11">
        <f>B8+C8+D8+E8</f>
        <v>20820</v>
      </c>
    </row>
    <row r="11" spans="1:8" x14ac:dyDescent="0.2">
      <c r="A11" t="s">
        <v>400</v>
      </c>
      <c r="H11" t="s">
        <v>401</v>
      </c>
    </row>
    <row r="14" spans="1:8" x14ac:dyDescent="0.2">
      <c r="A14" t="s">
        <v>250</v>
      </c>
    </row>
    <row r="15" spans="1:8" x14ac:dyDescent="0.2">
      <c r="A15" t="s">
        <v>241</v>
      </c>
      <c r="B15">
        <v>1791</v>
      </c>
    </row>
    <row r="16" spans="1:8" x14ac:dyDescent="0.2">
      <c r="A16" t="s">
        <v>252</v>
      </c>
      <c r="B16">
        <v>9500</v>
      </c>
    </row>
    <row r="17" spans="1:8" x14ac:dyDescent="0.2">
      <c r="A17" t="s">
        <v>253</v>
      </c>
      <c r="B17">
        <v>7000</v>
      </c>
    </row>
    <row r="18" spans="1:8" x14ac:dyDescent="0.2">
      <c r="A18" t="s">
        <v>254</v>
      </c>
      <c r="B18" t="s">
        <v>255</v>
      </c>
    </row>
    <row r="19" spans="1:8" x14ac:dyDescent="0.2">
      <c r="A19" t="s">
        <v>247</v>
      </c>
      <c r="B19" s="16" t="s">
        <v>248</v>
      </c>
      <c r="H19" t="s">
        <v>251</v>
      </c>
    </row>
    <row r="20" spans="1:8" x14ac:dyDescent="0.2">
      <c r="A20" t="s">
        <v>256</v>
      </c>
      <c r="B20" t="s">
        <v>257</v>
      </c>
    </row>
    <row r="21" spans="1:8" x14ac:dyDescent="0.2">
      <c r="A21" t="s">
        <v>258</v>
      </c>
      <c r="B21" s="3" t="s">
        <v>259</v>
      </c>
    </row>
    <row r="22" spans="1:8" x14ac:dyDescent="0.2">
      <c r="A22" t="s">
        <v>260</v>
      </c>
      <c r="B22" s="17">
        <v>900</v>
      </c>
    </row>
    <row r="23" spans="1:8" x14ac:dyDescent="0.2">
      <c r="B23" s="17"/>
    </row>
    <row r="24" spans="1:8" x14ac:dyDescent="0.2">
      <c r="A24" t="s">
        <v>90</v>
      </c>
      <c r="B24" s="17"/>
    </row>
    <row r="25" spans="1:8" x14ac:dyDescent="0.2">
      <c r="A25" t="s">
        <v>241</v>
      </c>
      <c r="B25">
        <v>1791</v>
      </c>
    </row>
    <row r="26" spans="1:8" x14ac:dyDescent="0.2">
      <c r="A26" t="s">
        <v>252</v>
      </c>
      <c r="B26" s="17">
        <v>3055</v>
      </c>
    </row>
    <row r="27" spans="1:8" x14ac:dyDescent="0.2">
      <c r="A27" t="s">
        <v>261</v>
      </c>
      <c r="B27" s="17"/>
    </row>
    <row r="29" spans="1:8" x14ac:dyDescent="0.2">
      <c r="A29" t="s">
        <v>326</v>
      </c>
    </row>
    <row r="30" spans="1:8" x14ac:dyDescent="0.2">
      <c r="B30" t="s">
        <v>328</v>
      </c>
    </row>
    <row r="31" spans="1:8" x14ac:dyDescent="0.2">
      <c r="A31" t="s">
        <v>327</v>
      </c>
      <c r="B31">
        <v>7415</v>
      </c>
      <c r="H31" t="s">
        <v>329</v>
      </c>
    </row>
    <row r="37" spans="1:8" x14ac:dyDescent="0.2">
      <c r="A37" t="s">
        <v>250</v>
      </c>
    </row>
    <row r="38" spans="1:8" x14ac:dyDescent="0.2">
      <c r="A38" t="s">
        <v>241</v>
      </c>
      <c r="B38">
        <v>1831</v>
      </c>
      <c r="C38">
        <v>1832</v>
      </c>
      <c r="H38" t="s">
        <v>246</v>
      </c>
    </row>
    <row r="39" spans="1:8" x14ac:dyDescent="0.2">
      <c r="A39" t="s">
        <v>242</v>
      </c>
      <c r="B39">
        <v>14909</v>
      </c>
      <c r="C39">
        <v>13555</v>
      </c>
    </row>
    <row r="40" spans="1:8" x14ac:dyDescent="0.2">
      <c r="A40" t="s">
        <v>249</v>
      </c>
    </row>
    <row r="41" spans="1:8" x14ac:dyDescent="0.2">
      <c r="A41" t="s">
        <v>243</v>
      </c>
      <c r="B41">
        <v>11859</v>
      </c>
      <c r="C41">
        <v>10534</v>
      </c>
    </row>
    <row r="42" spans="1:8" x14ac:dyDescent="0.2">
      <c r="A42" t="s">
        <v>244</v>
      </c>
      <c r="B42">
        <v>3050</v>
      </c>
      <c r="C42">
        <v>3021</v>
      </c>
    </row>
    <row r="44" spans="1:8" x14ac:dyDescent="0.2">
      <c r="A44" t="s">
        <v>245</v>
      </c>
      <c r="B44">
        <v>5373</v>
      </c>
      <c r="C44">
        <v>5327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stats</vt:lpstr>
      <vt:lpstr>sex ratio</vt:lpstr>
      <vt:lpstr>family relations</vt:lpstr>
      <vt:lpstr>families in prison</vt:lpstr>
      <vt:lpstr>commitments by prison 1800-18</vt:lpstr>
      <vt:lpstr>debtor returns 1792</vt:lpstr>
      <vt:lpstr>Duffy commitments 1798-1818</vt:lpstr>
      <vt:lpstr>legal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2014-10-19T21:46:22Z</dcterms:created>
  <dcterms:modified xsi:type="dcterms:W3CDTF">2014-10-19T21:46:31Z</dcterms:modified>
</cp:coreProperties>
</file>