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75" windowWidth="10380" windowHeight="6795" tabRatio="843" firstSheet="1" activeTab="1"/>
  </bookViews>
  <sheets>
    <sheet name="Auburn annual spectators" sheetId="6" r:id="rId1"/>
    <sheet name="spectators vs. Auburn pop" sheetId="9" r:id="rId2"/>
    <sheet name="NY monthly spectators" sheetId="2" r:id="rId3"/>
    <sheet name="US prison spectator revenue" sheetId="7" r:id="rId4"/>
    <sheet name="Eastern State spectators" sheetId="10" r:id="rId5"/>
  </sheets>
  <calcPr calcId="145621"/>
</workbook>
</file>

<file path=xl/calcChain.xml><?xml version="1.0" encoding="utf-8"?>
<calcChain xmlns="http://schemas.openxmlformats.org/spreadsheetml/2006/main">
  <c r="B21" i="10" l="1"/>
  <c r="B19" i="10"/>
  <c r="B20" i="9"/>
  <c r="C5" i="9"/>
  <c r="B5" i="9"/>
  <c r="I8" i="6"/>
  <c r="D8" i="6"/>
  <c r="D7" i="6"/>
  <c r="D6" i="6"/>
  <c r="D16" i="6"/>
  <c r="I15" i="6"/>
  <c r="D15" i="6"/>
  <c r="D14" i="6"/>
  <c r="I11" i="6"/>
  <c r="D11" i="6"/>
  <c r="C7" i="6"/>
  <c r="D26" i="2"/>
  <c r="D35" i="2"/>
  <c r="D107" i="2"/>
  <c r="D108" i="2"/>
  <c r="D200" i="2"/>
  <c r="D212" i="2"/>
  <c r="I21" i="6"/>
  <c r="D21" i="6"/>
  <c r="I32" i="6"/>
  <c r="I34" i="6"/>
  <c r="I35" i="6"/>
  <c r="I38" i="6"/>
  <c r="I39" i="6"/>
  <c r="I40" i="6"/>
  <c r="I41" i="6"/>
  <c r="I31" i="6"/>
  <c r="C13" i="6"/>
  <c r="B21" i="9"/>
  <c r="C6" i="9"/>
  <c r="D6" i="9"/>
  <c r="C7" i="9"/>
  <c r="C8" i="9"/>
  <c r="C9" i="9"/>
  <c r="D41" i="6"/>
  <c r="D40" i="6"/>
  <c r="D39" i="6"/>
  <c r="D38" i="6"/>
  <c r="D35" i="6"/>
  <c r="D34" i="6"/>
  <c r="D32" i="6"/>
  <c r="D31" i="6"/>
  <c r="I22" i="6"/>
  <c r="D22" i="6"/>
  <c r="I23" i="6"/>
  <c r="D23" i="6"/>
  <c r="I24" i="6"/>
  <c r="D24" i="6"/>
  <c r="I25" i="6"/>
  <c r="D25" i="6"/>
  <c r="I26" i="6"/>
  <c r="D26" i="6"/>
  <c r="I27" i="6"/>
  <c r="D27" i="6"/>
  <c r="I28" i="6"/>
  <c r="D28" i="6"/>
  <c r="I29" i="6"/>
  <c r="D29" i="6"/>
  <c r="I30" i="6"/>
  <c r="D30" i="6"/>
  <c r="I20" i="6"/>
  <c r="D20" i="6"/>
  <c r="C43" i="6"/>
  <c r="C41" i="6"/>
  <c r="C40" i="6"/>
  <c r="C39" i="6"/>
  <c r="B9" i="9"/>
  <c r="D9" i="9"/>
  <c r="C38" i="6"/>
  <c r="C36" i="6"/>
  <c r="C35" i="6"/>
  <c r="C34" i="6"/>
  <c r="C33" i="6"/>
  <c r="C32" i="6"/>
  <c r="C31" i="6"/>
  <c r="C30" i="6"/>
  <c r="C29" i="6"/>
  <c r="B8" i="9"/>
  <c r="D8" i="9"/>
  <c r="C28" i="6"/>
  <c r="C27" i="6"/>
  <c r="C26" i="6"/>
  <c r="C25" i="6"/>
  <c r="C24" i="6"/>
  <c r="C23" i="6"/>
  <c r="C22" i="6"/>
  <c r="C21" i="6"/>
  <c r="C20" i="6"/>
  <c r="C19" i="6"/>
  <c r="B7" i="9"/>
  <c r="D7" i="9"/>
  <c r="C18" i="6"/>
  <c r="C17" i="6"/>
  <c r="C16" i="6"/>
  <c r="C15" i="6"/>
  <c r="C14" i="6"/>
  <c r="C12" i="6"/>
  <c r="C11" i="6"/>
  <c r="C42" i="6"/>
  <c r="E212" i="2"/>
  <c r="E200" i="2"/>
  <c r="D5" i="9"/>
</calcChain>
</file>

<file path=xl/sharedStrings.xml><?xml version="1.0" encoding="utf-8"?>
<sst xmlns="http://schemas.openxmlformats.org/spreadsheetml/2006/main" count="1129" uniqueCount="220">
  <si>
    <t>Oct</t>
  </si>
  <si>
    <t>Nov</t>
  </si>
  <si>
    <t>Jan</t>
  </si>
  <si>
    <t>Feb</t>
  </si>
  <si>
    <t>Mar</t>
  </si>
  <si>
    <t>Apr</t>
  </si>
  <si>
    <t>May</t>
  </si>
  <si>
    <t>June</t>
  </si>
  <si>
    <t>July</t>
  </si>
  <si>
    <t>Aug</t>
  </si>
  <si>
    <t>Sept</t>
  </si>
  <si>
    <t>Dec</t>
  </si>
  <si>
    <t>Auburn population</t>
  </si>
  <si>
    <t>.</t>
  </si>
  <si>
    <t>before 1/1/1820</t>
  </si>
  <si>
    <t>c. 1826-1828</t>
  </si>
  <si>
    <t>6000 to 8000</t>
  </si>
  <si>
    <t>4000 to 8000</t>
  </si>
  <si>
    <t>DS v.1, n.9 (1862)</t>
  </si>
  <si>
    <t>DS v.1, n.30 (1853)</t>
  </si>
  <si>
    <t>DS v.3, n.99 (1856)</t>
  </si>
  <si>
    <t>DS v.3, n.110 (1857)</t>
  </si>
  <si>
    <t>DS n.25 (1861)</t>
  </si>
  <si>
    <t>DA n.40 (1854)</t>
  </si>
  <si>
    <t>DS n.4 (1858)</t>
  </si>
  <si>
    <t>DA n.21 (1860)</t>
  </si>
  <si>
    <t>DA v.4, n.85 (1855)</t>
  </si>
  <si>
    <t>DS n. 30 (1865) p. 16</t>
  </si>
  <si>
    <t>DS v.1, n. 8 (1864) p. 159</t>
  </si>
  <si>
    <t>DA v.1, n.39 (1834)</t>
  </si>
  <si>
    <t>DS v.1, n.20 (1833)</t>
  </si>
  <si>
    <t>DA v.3, n.133 (1836)</t>
  </si>
  <si>
    <t>DA v.1, n.31 (1837)</t>
  </si>
  <si>
    <t>DA v.3, n.86 (1838)</t>
  </si>
  <si>
    <t>DA v.1, n.18 (1840)</t>
  </si>
  <si>
    <t>DA v.2, n. 28 (1841)</t>
  </si>
  <si>
    <t>DA v.2, n. 31 (1842)</t>
  </si>
  <si>
    <t>DS v.1, n. 9 (1843)</t>
  </si>
  <si>
    <t>DS v.1, n.18 (1844)</t>
  </si>
  <si>
    <t>DS v.1, n.8 (1845)</t>
  </si>
  <si>
    <t>DS v.2, n.46 (1846)</t>
  </si>
  <si>
    <t>DS v.1, n. 11 (1847)</t>
  </si>
  <si>
    <t>DS v.1, n.30 (1848)</t>
  </si>
  <si>
    <t>DS v.1, n.13 (1835)</t>
  </si>
  <si>
    <t>DS v.1, n.11 (1839)</t>
  </si>
  <si>
    <t>DS n. 16 (1850)</t>
  </si>
  <si>
    <t>DS n. 30 (1849)</t>
  </si>
  <si>
    <t>DS n. 13 (1851)</t>
  </si>
  <si>
    <t>DS v.1., n.40 (1859)</t>
  </si>
  <si>
    <t>JA (1820) pp. 202, 244, 904</t>
  </si>
  <si>
    <t>Powers (1829) p. 15</t>
  </si>
  <si>
    <t>DS n. 51 (1832) p. 4</t>
  </si>
  <si>
    <t>$1500 to $2000</t>
  </si>
  <si>
    <t>$1000 to $2000</t>
  </si>
  <si>
    <t>DS v.2, n.25 (1863), DS n. 30 (1865) p. 16</t>
  </si>
  <si>
    <t>3'rd Ann. Rep., PDSB p. 53.</t>
  </si>
  <si>
    <t>est 1820</t>
  </si>
  <si>
    <t>year</t>
  </si>
  <si>
    <t>month</t>
  </si>
  <si>
    <t>est 1830</t>
  </si>
  <si>
    <t>http://www.census.gov/population/www/documentation/twps0027/twps0027.html</t>
  </si>
  <si>
    <t>spectators</t>
  </si>
  <si>
    <t>spectators / population</t>
  </si>
  <si>
    <t>Virginia Penitentiary</t>
  </si>
  <si>
    <t>NYPA, 4th AR, p. 465</t>
  </si>
  <si>
    <t>NYPA, 4th AR, p. 503</t>
  </si>
  <si>
    <t>NYPA, 4th AR, p. 301</t>
  </si>
  <si>
    <t>NYPA, 4th AR, p. 276</t>
  </si>
  <si>
    <t>NYPA, 4th AR, p. 344</t>
  </si>
  <si>
    <t>NYPA, 4th AR, p. 442</t>
  </si>
  <si>
    <t>NYPA, 4th AR, p. 509</t>
  </si>
  <si>
    <t>NYPA, 5th AR, p. 176</t>
  </si>
  <si>
    <t>NYPA, 5th AR, p. 177</t>
  </si>
  <si>
    <t>NYPA, 5th AR, p. 178</t>
  </si>
  <si>
    <t>NYPA, 5th AR, p. 179</t>
  </si>
  <si>
    <t>NYPA, 5th AR, p. 180</t>
  </si>
  <si>
    <t>NYPA, 5th AR, p. 181</t>
  </si>
  <si>
    <t>NYPA, 5th AR, p. 183</t>
  </si>
  <si>
    <t>Maine State Prison</t>
  </si>
  <si>
    <t>NYPA, 3rd AR, p. 142</t>
  </si>
  <si>
    <t>New Hampshire State Prison</t>
  </si>
  <si>
    <t>NYPA, 3rd AR, p. 144</t>
  </si>
  <si>
    <t>NYPA, 3rd AR, p. 150</t>
  </si>
  <si>
    <t>NYPA, 3rd AR, p. 211</t>
  </si>
  <si>
    <t>Maryland State Prison</t>
  </si>
  <si>
    <t>NYPA, 3rd AR, p. 290</t>
  </si>
  <si>
    <t>NYPA, 3rd AR, p. 312</t>
  </si>
  <si>
    <t>Mississippi Penitentiary</t>
  </si>
  <si>
    <t>NYPA, 3rd AR, p. 327</t>
  </si>
  <si>
    <t>Michigan State Prison (Jackson)</t>
  </si>
  <si>
    <t>NYPA, 3rd AR, p. 321</t>
  </si>
  <si>
    <t>NYPA, 3rd AR, p. 318</t>
  </si>
  <si>
    <t>NYPA, 2nd AR, p. 138</t>
  </si>
  <si>
    <t>NYPA, 6th AR, p. 183</t>
  </si>
  <si>
    <t>NYPA, 6th AR, p. 289</t>
  </si>
  <si>
    <t>NY State Prison, Clinton</t>
  </si>
  <si>
    <t>Prison Discipline Society of Boston, 4th Report, 1829, p. 94</t>
  </si>
  <si>
    <t>Dix (1845) p. 41</t>
  </si>
  <si>
    <t>Massachusetts State (Charleston)</t>
  </si>
  <si>
    <t>NY State Prison, Sing Sing</t>
  </si>
  <si>
    <t>NY, Albany Penitentiary, County prison</t>
  </si>
  <si>
    <t>prison</t>
  </si>
  <si>
    <t>Notes and sources</t>
  </si>
  <si>
    <t>spectator revenue</t>
  </si>
  <si>
    <t>number of spectators</t>
  </si>
  <si>
    <t>The prison inspectors refer to spectators as "visitors."</t>
  </si>
  <si>
    <t>total prison expenses</t>
  </si>
  <si>
    <t>est. operating expenses</t>
  </si>
  <si>
    <t>building &amp; repairs</t>
  </si>
  <si>
    <t>general support &amp; ordinary repairs</t>
  </si>
  <si>
    <t>spectator revenue / operating expenses</t>
  </si>
  <si>
    <t>Data for spectators for 1858 does not appear in Prison Inspectors' reports</t>
  </si>
  <si>
    <t>Data from annual reports of Prison Inspectors</t>
  </si>
  <si>
    <t>1832, July-August spectator revenue is anomalous.</t>
  </si>
  <si>
    <t>Blank for number of spectators indicates value not reported in source.</t>
  </si>
  <si>
    <t>Where spectators/visitors are reported in source, per spectator revenue typically agrees with the 25 cents per spectator admission fee</t>
  </si>
  <si>
    <t>Fiscal year ends Sept. 30.</t>
  </si>
  <si>
    <t>All data missing for fiscal year 1858.</t>
  </si>
  <si>
    <t>Spectator (visitor) revenue at U.S. Prisons, 1820 to 1850</t>
  </si>
  <si>
    <t>sources (line specific)</t>
  </si>
  <si>
    <t>DS v.1, n. 35 (1852), DA v.1, n.20 (1852)</t>
  </si>
  <si>
    <t>Source (line-specific)</t>
  </si>
  <si>
    <t>Notes</t>
  </si>
  <si>
    <t>NYPA, 4th AR, p. 571</t>
  </si>
  <si>
    <t>NYPA, 4th AR, p. 572</t>
  </si>
  <si>
    <t>NYPA, 4th AR, p. 297</t>
  </si>
  <si>
    <t>NYPA, 4th AR, p. 306</t>
  </si>
  <si>
    <t>NYPCOM, p. 241</t>
  </si>
  <si>
    <t>NYPCOM, p. 246</t>
  </si>
  <si>
    <t>NYPCOM, p. 252</t>
  </si>
  <si>
    <t>NYPCOM, p. 254</t>
  </si>
  <si>
    <t>NYPCOM, p. 104</t>
  </si>
  <si>
    <t>NYPA, 3rd AR, p. 234, NYPCOM, p. 237</t>
  </si>
  <si>
    <t>NYPA, 3rd AR, p.241, NYPCOM, p. 239</t>
  </si>
  <si>
    <t>NYPCOM, p. 242; Prison Inspectors Report (Oct. 1844, $18.00; Nov. 1844, $1.50)</t>
  </si>
  <si>
    <t>NYPIMP-1847, esp. pp. 7-10</t>
  </si>
  <si>
    <t>Ohio State Prison (Columbus)</t>
  </si>
  <si>
    <t>Connecticut State Prison (Wethersfield)</t>
  </si>
  <si>
    <t>Vermont State Prison (Windsor)</t>
  </si>
  <si>
    <t>NYPA, 4th AR, p. 572, cf. Dix (1845) p. 41</t>
  </si>
  <si>
    <t>Auburn</t>
  </si>
  <si>
    <t>Sing Sing</t>
  </si>
  <si>
    <t>Clinton</t>
  </si>
  <si>
    <t>1831 and earlier</t>
  </si>
  <si>
    <t>Monthly spectators (visitors) at New York State Prisons, 1831-1862</t>
  </si>
  <si>
    <t>Annual spectators (visitors) at Auburn State Prison, NY, 1832-1864</t>
  </si>
  <si>
    <t>Auburn population estimates</t>
  </si>
  <si>
    <t>1820 calculation: Visitor revenue from Jan. 1, 1820 to Apr. 30, 1820 was $289.77; from May 1, 1820 to Feb. 5, 1821, $792.38.  See Journal of the Assembly of the State of New-York, 43’th Session (1820) pp. 204, 244.  Cf. id. p. 404.  Allocating revenue proportional by time implies $985 visitor revenue in 1820; dividing by 12.5 cents per visitor gives the estimated number of visitors.</t>
  </si>
  <si>
    <t>On Mar. 13, 1821, a Committee that had visited Auburn reported that $1870.56 had been received from visitors.  See J. Assembly of NY, 44’th Sess.  (1820) p. 904.  This suggests that, prior to Jan. 1, 1820, about 6300 persons paid $788 to visit the Auburn prison.</t>
  </si>
  <si>
    <t>Data for 1832-1864 are for fiscal year ending Sept. 30 of the given year.</t>
  </si>
  <si>
    <t>Unless otherwise noted, data are from reports of the prison inspectors for Auburn State Prison.</t>
  </si>
  <si>
    <t xml:space="preserve">Prior to 1822, the admission fee was 12.5 cents per person.  In 1822, the fee was raised to 25 cents per person.  That fee remained constant through at least 1864.  </t>
  </si>
  <si>
    <t>Reported yearly spectator revenue is the sum of monthly visitor revenue, where available.</t>
  </si>
  <si>
    <t>Number of spectators is reported spectator revenue divided by admission fee.</t>
  </si>
  <si>
    <t>Where sources provide annual figures, these generally agree closely with monthly sums.</t>
  </si>
  <si>
    <t>Where sources provide number of spectators, it generally agrees closely with calculated figure.</t>
  </si>
  <si>
    <t>Auburn chartered as a city</t>
  </si>
  <si>
    <t>March 21, 1848</t>
  </si>
  <si>
    <t>1825, 1835, 1845: Census of New York State</t>
  </si>
  <si>
    <t>http://www.nysl.nysed.gov/scandocs/nyscensus.htm</t>
  </si>
  <si>
    <t>1810, 1848: Miskell (1991), Why Auburn?</t>
  </si>
  <si>
    <t>population</t>
  </si>
  <si>
    <t>source</t>
  </si>
  <si>
    <t>http://www.correctionhistory.org/auburn&amp;osborne/miskell/miskell_index.html</t>
  </si>
  <si>
    <t>U.S. Censuses, population of Auburn</t>
  </si>
  <si>
    <t>Gibson (1998), Population the 100 Largest Cities and other Urban Places</t>
  </si>
  <si>
    <t>notes</t>
  </si>
  <si>
    <t>DS: Document of the Senate of New York State</t>
  </si>
  <si>
    <t>DA: Document of the Assembly of New York State</t>
  </si>
  <si>
    <t>JA: Journal of the Assembly of New York State</t>
  </si>
  <si>
    <t>PDSB: Prison Discipline Society of Boston</t>
  </si>
  <si>
    <t>Powers (1829): Letter of Gershom Powers, Esq. in answer to a letter of the Hon Edward Livingston, in relation to the Auburn State Prison</t>
  </si>
  <si>
    <t>Admission fee typically 25 cents per person.</t>
  </si>
  <si>
    <t>NYPA AR: Prison Association of New York, Annual Report</t>
  </si>
  <si>
    <t>NYPCOM: Report of the Committee appointed to examine the several State Prisons (1853)</t>
  </si>
  <si>
    <t>http://books.google.com/books?id=k2YbAQAAIAAJ&amp;pg=RA5-PA1</t>
  </si>
  <si>
    <t>NYPIMP-1947: Annual Report of the Board of Inspectors of the Mount-Pleasant State Prison</t>
  </si>
  <si>
    <t>http://books.google.com/books?id=wIslAQAAIAAJ&amp;pg=PA1</t>
  </si>
  <si>
    <t xml:space="preserve">Dix (1845): Remarks on prisons and prison discipline in the United States </t>
  </si>
  <si>
    <t>Data for 1826 is for the fiscal year ending October 31, 1826.</t>
  </si>
  <si>
    <t>visitor per year</t>
  </si>
  <si>
    <t>1859-1865</t>
  </si>
  <si>
    <t>inclusive of years 1859 and 1865; not including "those who are permitted to see prisoners under existing regulations", i.e. official visitors, friends, relations</t>
  </si>
  <si>
    <t>"general visitors … not including special visitors and personal friends of prisoners"</t>
  </si>
  <si>
    <t>1862-1871</t>
  </si>
  <si>
    <t>Inspectors' reports include statistics on items printed for visitors, e.g. 5500 "cards for visitors" printed in 1878</t>
  </si>
  <si>
    <t>67th AR, p. 142</t>
  </si>
  <si>
    <t>68th AR, p. 124</t>
  </si>
  <si>
    <t>described as "general visitors to the institution"</t>
  </si>
  <si>
    <t xml:space="preserve">Vaux (1872) p. 94 </t>
  </si>
  <si>
    <t>69th AR, p. 141</t>
  </si>
  <si>
    <t>70th, AR p. 91</t>
  </si>
  <si>
    <t>71st, AR p. 70</t>
  </si>
  <si>
    <t>72nd AR, p. 71</t>
  </si>
  <si>
    <t>73rd  AR, p. 78</t>
  </si>
  <si>
    <t>30th AR (1859), p. 18</t>
  </si>
  <si>
    <t>37th AR (1866), p. 34</t>
  </si>
  <si>
    <t>years</t>
  </si>
  <si>
    <t>AR: Annual Report of the Inspectors of Eastern State Penitentiary</t>
  </si>
  <si>
    <t>See, e.g.</t>
  </si>
  <si>
    <t>http://books.google.com/books?id=H0krAAAAYAAJ</t>
  </si>
  <si>
    <t>Vaux (1872), Richard Vaux, Brief sketch of the origin and history of the State penitentiary for the Eastern district of Pennsylvania, at Philadelphia</t>
  </si>
  <si>
    <t>http://books.google.com/books?id=3Y7aAAAAMAAJ</t>
  </si>
  <si>
    <t>Annual spectators (visitors) at Eastern State Penitentiary, PA, 1829-1902</t>
  </si>
  <si>
    <t>http://www.easternstate.org/learn/timeline</t>
  </si>
  <si>
    <t>1829-1834</t>
  </si>
  <si>
    <t>Teeters and Shearer (1957), The Prison at Philadelphia: Cherry Hill (NY: Columbian Univ. Press).</t>
  </si>
  <si>
    <t>Teeters &amp; Shearer (1957) p. 196</t>
  </si>
  <si>
    <t>The total for 1854-58, given in the report, is 36,898.  The report, dated Feb. 1859, immediately follows these figures with the statement, “The whole number of admitted visitors for the past five years, will amount to over 40,000 persons. [paragraph break] This number does not include those whose friends and relations are convicts, and who are allowed under proper restrictions to see them.  Neither does it embrace those who come to the prison on all matters of business.”</t>
  </si>
  <si>
    <t>1854-58: explicitly noted that doesn't include friends and relations of convicts</t>
  </si>
  <si>
    <t>1829-34: probably only distinguished visitors</t>
  </si>
  <si>
    <t>References:</t>
  </si>
  <si>
    <t>According to the Eastern State Penitentiary website, in 1858 "Over 10,000 tourists visit Eastern State Penitentiary, the most in a single year (until historic tours begin in 1994)."  That statement appears to be incorrect.</t>
  </si>
  <si>
    <t>Prisoners were not allowed "to speak to or gaze at visitors."</t>
  </si>
  <si>
    <t>Albany Penitentiary in 1854 charged 12.5 cents for admission</t>
  </si>
  <si>
    <t>See NYPA 10th AR (1855), pp. 169, 171</t>
  </si>
  <si>
    <t>Auburn Prison spectators vs. Auburn resident population, 1820-1860</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</si>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</sst>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5" formatCode="&quot;$&quot;#,##0"/>
    <numFmt numFmtId="171" formatCode="0.0%"/>
  </numFmts>
  <fonts count="4" x14ac:knownFonts="1">
    <font>
      <sz val="10"/>
      <name val="Arial"/>
    </font>
    <font>
      <sz val="10"/>
      <name val="Arial"/>
    </font>
    <font>
      <sz val="8"/>
      <name val="Arial"/>
    </font>
    <font>
      <u/>
      <sz val="10"/>
      <color indexed="12"/>
      <name val="Arial"/>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31">
    <xf numFmtId="0" fontId="0" fillId="0" borderId="0" xfId="0"/>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wrapText="1"/>
    </xf>
    <xf numFmtId="164" fontId="0" fillId="0" borderId="0" xfId="0" applyNumberFormat="1" applyAlignment="1">
      <alignment horizontal="center"/>
    </xf>
    <xf numFmtId="0" fontId="0" fillId="0" borderId="0" xfId="0" applyAlignment="1">
      <alignment horizontal="left" vertical="center" wrapText="1"/>
    </xf>
    <xf numFmtId="171" fontId="0" fillId="0" borderId="0" xfId="0" applyNumberFormat="1" applyAlignment="1">
      <alignment vertical="center" wrapText="1"/>
    </xf>
    <xf numFmtId="0" fontId="0" fillId="0" borderId="0" xfId="0" applyAlignment="1">
      <alignment vertical="center" wrapText="1"/>
    </xf>
    <xf numFmtId="165" fontId="0" fillId="0" borderId="0" xfId="0" applyNumberFormat="1" applyAlignment="1">
      <alignment vertical="center" wrapText="1"/>
    </xf>
    <xf numFmtId="3" fontId="0" fillId="0" borderId="0" xfId="0" applyNumberFormat="1" applyAlignment="1">
      <alignment vertical="center" wrapText="1"/>
    </xf>
    <xf numFmtId="0" fontId="0" fillId="0" borderId="0" xfId="0" applyAlignment="1">
      <alignment horizontal="center" vertical="center" wrapText="1"/>
    </xf>
    <xf numFmtId="165" fontId="0" fillId="0" borderId="0" xfId="0" applyNumberFormat="1" applyAlignment="1">
      <alignment horizontal="center" vertical="center" wrapText="1"/>
    </xf>
    <xf numFmtId="171" fontId="0" fillId="0" borderId="0" xfId="0" applyNumberFormat="1" applyAlignment="1">
      <alignment horizontal="center" vertical="center" wrapText="1"/>
    </xf>
    <xf numFmtId="3" fontId="0" fillId="0" borderId="0" xfId="0" applyNumberFormat="1" applyAlignment="1">
      <alignment horizontal="center" vertical="center" wrapText="1"/>
    </xf>
    <xf numFmtId="2" fontId="0" fillId="0" borderId="0" xfId="0" applyNumberFormat="1" applyAlignment="1">
      <alignment horizontal="center" vertical="center" wrapText="1"/>
    </xf>
    <xf numFmtId="0" fontId="3" fillId="0" borderId="0" xfId="2" applyAlignment="1" applyProtection="1">
      <alignment wrapText="1"/>
    </xf>
    <xf numFmtId="3" fontId="0" fillId="0" borderId="0" xfId="0" applyNumberFormat="1"/>
    <xf numFmtId="0" fontId="3" fillId="0" borderId="0" xfId="2" applyAlignment="1" applyProtection="1"/>
    <xf numFmtId="0" fontId="0" fillId="0" borderId="0" xfId="0" applyAlignment="1">
      <alignment horizontal="left" wrapText="1"/>
    </xf>
    <xf numFmtId="1" fontId="0" fillId="0" borderId="0" xfId="1"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xf numFmtId="3" fontId="0" fillId="0" borderId="0" xfId="0" applyNumberFormat="1" applyAlignment="1">
      <alignment horizontal="center"/>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ysl.nysed.gov/scandocs/nyscensus.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books.google.com/books?id=H0krAAAAYAA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A2" sqref="A2:IV2"/>
    </sheetView>
  </sheetViews>
  <sheetFormatPr defaultRowHeight="12.75" x14ac:dyDescent="0.2"/>
  <cols>
    <col min="1" max="1" width="9.28515625" style="10" customWidth="1"/>
    <col min="2" max="2" width="9.140625" style="11"/>
    <col min="3" max="3" width="10.85546875" style="10" customWidth="1"/>
    <col min="4" max="4" width="9.140625" style="9"/>
    <col min="5" max="5" width="3.28515625" style="9" customWidth="1"/>
    <col min="6" max="8" width="9.140625" style="12"/>
    <col min="9" max="9" width="9.140625" style="10"/>
    <col min="10" max="10" width="36" style="9" customWidth="1"/>
    <col min="11" max="11" width="3.140625" style="10" customWidth="1"/>
    <col min="12" max="12" width="106.7109375" style="10" customWidth="1"/>
    <col min="13" max="16384" width="9.140625" style="10"/>
  </cols>
  <sheetData>
    <row r="1" spans="1:12" ht="12.75" customHeight="1" x14ac:dyDescent="0.2">
      <c r="A1" s="26" t="s">
        <v>145</v>
      </c>
      <c r="B1" s="26"/>
      <c r="C1" s="26"/>
      <c r="D1" s="26"/>
      <c r="E1" s="26"/>
      <c r="F1" s="26"/>
      <c r="G1" s="26"/>
      <c r="H1" s="26"/>
      <c r="I1" s="8"/>
    </row>
    <row r="2" spans="1:12" ht="12.75" customHeight="1" x14ac:dyDescent="0.2">
      <c r="A2" s="8"/>
      <c r="B2" s="8"/>
      <c r="C2" s="8"/>
      <c r="D2" s="8"/>
      <c r="E2" s="8"/>
      <c r="F2" s="8"/>
      <c r="G2" s="8"/>
      <c r="H2" s="8"/>
      <c r="I2" s="8"/>
    </row>
    <row r="4" spans="1:12" ht="51" x14ac:dyDescent="0.2">
      <c r="A4" s="10" t="s">
        <v>57</v>
      </c>
      <c r="B4" s="11" t="s">
        <v>103</v>
      </c>
      <c r="C4" s="10" t="s">
        <v>104</v>
      </c>
      <c r="D4" s="9" t="s">
        <v>110</v>
      </c>
      <c r="F4" s="12" t="s">
        <v>106</v>
      </c>
      <c r="G4" s="12" t="s">
        <v>108</v>
      </c>
      <c r="H4" s="12" t="s">
        <v>109</v>
      </c>
      <c r="I4" s="12" t="s">
        <v>107</v>
      </c>
      <c r="J4" s="9" t="s">
        <v>121</v>
      </c>
      <c r="L4" s="10" t="s">
        <v>122</v>
      </c>
    </row>
    <row r="5" spans="1:12" ht="38.25" customHeight="1" x14ac:dyDescent="0.2">
      <c r="A5" s="13" t="s">
        <v>14</v>
      </c>
      <c r="B5" s="14">
        <v>788</v>
      </c>
      <c r="C5" s="13">
        <v>6307</v>
      </c>
      <c r="D5" s="15"/>
      <c r="E5" s="15"/>
      <c r="F5" s="13"/>
      <c r="G5" s="15"/>
      <c r="H5" s="13"/>
      <c r="I5" s="14"/>
      <c r="J5" s="10" t="s">
        <v>49</v>
      </c>
      <c r="L5" s="10" t="s">
        <v>148</v>
      </c>
    </row>
    <row r="6" spans="1:12" ht="51" x14ac:dyDescent="0.2">
      <c r="A6" s="13">
        <v>1820</v>
      </c>
      <c r="B6" s="14">
        <v>985</v>
      </c>
      <c r="C6" s="13">
        <v>7878</v>
      </c>
      <c r="D6" s="15">
        <f>B6/I6</f>
        <v>5.3963731989262041E-2</v>
      </c>
      <c r="E6" s="15"/>
      <c r="F6" s="13"/>
      <c r="G6" s="15"/>
      <c r="H6" s="13"/>
      <c r="I6" s="14">
        <v>18253</v>
      </c>
      <c r="J6" s="10" t="s">
        <v>49</v>
      </c>
      <c r="L6" s="10" t="s">
        <v>147</v>
      </c>
    </row>
    <row r="7" spans="1:12" x14ac:dyDescent="0.2">
      <c r="A7" s="13">
        <v>1826</v>
      </c>
      <c r="B7" s="14">
        <v>1182.75</v>
      </c>
      <c r="C7" s="13">
        <f>B7/0.25</f>
        <v>4731</v>
      </c>
      <c r="D7" s="15">
        <f>B7/I7</f>
        <v>4.5696016690491829E-2</v>
      </c>
      <c r="E7" s="15"/>
      <c r="F7" s="13"/>
      <c r="G7" s="15"/>
      <c r="H7" s="13"/>
      <c r="I7" s="14">
        <v>25883</v>
      </c>
      <c r="J7" s="10" t="s">
        <v>55</v>
      </c>
      <c r="L7" s="10" t="s">
        <v>179</v>
      </c>
    </row>
    <row r="8" spans="1:12" ht="25.5" x14ac:dyDescent="0.2">
      <c r="A8" s="13" t="s">
        <v>15</v>
      </c>
      <c r="B8" s="14" t="s">
        <v>52</v>
      </c>
      <c r="C8" s="13" t="s">
        <v>16</v>
      </c>
      <c r="D8" s="15">
        <f>1750/I8</f>
        <v>6.1866008138697123E-2</v>
      </c>
      <c r="E8" s="15"/>
      <c r="F8" s="13"/>
      <c r="G8" s="13"/>
      <c r="H8" s="13"/>
      <c r="I8" s="14">
        <f>33571/30718*I7</f>
        <v>28286.939025978256</v>
      </c>
      <c r="J8" s="10" t="s">
        <v>50</v>
      </c>
      <c r="L8" s="10" t="s">
        <v>151</v>
      </c>
    </row>
    <row r="9" spans="1:12" ht="25.5" x14ac:dyDescent="0.2">
      <c r="A9" s="13" t="s">
        <v>143</v>
      </c>
      <c r="B9" s="14" t="s">
        <v>53</v>
      </c>
      <c r="C9" s="13" t="s">
        <v>17</v>
      </c>
      <c r="D9" s="15"/>
      <c r="E9" s="15"/>
      <c r="F9" s="13"/>
      <c r="G9" s="15"/>
      <c r="H9" s="13"/>
      <c r="I9" s="14"/>
      <c r="J9" s="10" t="s">
        <v>51</v>
      </c>
    </row>
    <row r="10" spans="1:12" x14ac:dyDescent="0.2">
      <c r="A10" s="13"/>
      <c r="B10" s="14"/>
      <c r="C10" s="13"/>
      <c r="D10" s="15"/>
      <c r="E10" s="15"/>
      <c r="F10" s="16"/>
      <c r="G10" s="16"/>
      <c r="H10" s="16"/>
      <c r="I10" s="14"/>
      <c r="L10" s="10" t="s">
        <v>105</v>
      </c>
    </row>
    <row r="11" spans="1:12" x14ac:dyDescent="0.2">
      <c r="A11" s="13">
        <v>1832</v>
      </c>
      <c r="B11" s="14">
        <v>1221.9000000000001</v>
      </c>
      <c r="C11" s="16">
        <f t="shared" ref="C11:C41" si="0">B11/0.25</f>
        <v>4887.6000000000004</v>
      </c>
      <c r="D11" s="15">
        <f>B11/I11</f>
        <v>3.1899229865552804E-2</v>
      </c>
      <c r="E11" s="15"/>
      <c r="F11" s="14"/>
      <c r="G11" s="14"/>
      <c r="H11" s="14">
        <v>38305</v>
      </c>
      <c r="I11" s="14">
        <f>H11</f>
        <v>38305</v>
      </c>
      <c r="J11" s="10" t="s">
        <v>30</v>
      </c>
    </row>
    <row r="12" spans="1:12" x14ac:dyDescent="0.2">
      <c r="A12" s="13">
        <v>1833</v>
      </c>
      <c r="B12" s="14">
        <v>1743</v>
      </c>
      <c r="C12" s="16">
        <f t="shared" si="0"/>
        <v>6972</v>
      </c>
      <c r="D12" s="15"/>
      <c r="E12" s="15"/>
      <c r="F12" s="14"/>
      <c r="G12" s="14"/>
      <c r="H12" s="14"/>
      <c r="I12" s="14"/>
      <c r="J12" s="10" t="s">
        <v>29</v>
      </c>
      <c r="L12" s="10" t="s">
        <v>150</v>
      </c>
    </row>
    <row r="13" spans="1:12" x14ac:dyDescent="0.2">
      <c r="A13" s="13">
        <v>1834</v>
      </c>
      <c r="B13" s="14">
        <v>1859.5</v>
      </c>
      <c r="C13" s="16">
        <f>B13/0.25</f>
        <v>7438</v>
      </c>
      <c r="D13" s="15"/>
      <c r="E13" s="15"/>
      <c r="F13" s="14"/>
      <c r="G13" s="14"/>
      <c r="H13" s="14"/>
      <c r="I13" s="14"/>
      <c r="J13" s="10" t="s">
        <v>43</v>
      </c>
      <c r="L13" s="10" t="s">
        <v>149</v>
      </c>
    </row>
    <row r="14" spans="1:12" x14ac:dyDescent="0.2">
      <c r="A14" s="13">
        <v>1835</v>
      </c>
      <c r="B14" s="14">
        <v>2282.5</v>
      </c>
      <c r="C14" s="16">
        <f t="shared" si="0"/>
        <v>9130</v>
      </c>
      <c r="D14" s="15">
        <f>B14/I14</f>
        <v>5.3761541360467305E-2</v>
      </c>
      <c r="E14" s="15"/>
      <c r="F14" s="14"/>
      <c r="G14" s="14"/>
      <c r="H14" s="14"/>
      <c r="I14" s="14">
        <v>42456</v>
      </c>
      <c r="J14" s="10" t="s">
        <v>31</v>
      </c>
    </row>
    <row r="15" spans="1:12" x14ac:dyDescent="0.2">
      <c r="A15" s="13">
        <v>1836</v>
      </c>
      <c r="B15" s="14">
        <v>2600</v>
      </c>
      <c r="C15" s="16">
        <f t="shared" si="0"/>
        <v>10400</v>
      </c>
      <c r="D15" s="15">
        <f>B15/I15</f>
        <v>5.5619732169597397E-2</v>
      </c>
      <c r="E15" s="15"/>
      <c r="F15" s="14"/>
      <c r="G15" s="14"/>
      <c r="H15" s="14"/>
      <c r="I15" s="14">
        <f>51427-485-4196</f>
        <v>46746</v>
      </c>
      <c r="J15" s="10" t="s">
        <v>32</v>
      </c>
      <c r="L15" s="10" t="s">
        <v>111</v>
      </c>
    </row>
    <row r="16" spans="1:12" x14ac:dyDescent="0.2">
      <c r="A16" s="13">
        <v>1837</v>
      </c>
      <c r="B16" s="14">
        <v>1676.25</v>
      </c>
      <c r="C16" s="16">
        <f t="shared" si="0"/>
        <v>6705</v>
      </c>
      <c r="D16" s="15">
        <f>B16/I16</f>
        <v>2.5916448924689622E-2</v>
      </c>
      <c r="E16" s="15"/>
      <c r="F16" s="14"/>
      <c r="G16" s="14"/>
      <c r="H16" s="14"/>
      <c r="I16" s="14">
        <v>64679</v>
      </c>
      <c r="J16" s="10" t="s">
        <v>33</v>
      </c>
      <c r="L16" s="10" t="s">
        <v>152</v>
      </c>
    </row>
    <row r="17" spans="1:12" x14ac:dyDescent="0.2">
      <c r="A17" s="13">
        <v>1838</v>
      </c>
      <c r="B17" s="14">
        <v>1803.5</v>
      </c>
      <c r="C17" s="16">
        <f t="shared" si="0"/>
        <v>7214</v>
      </c>
      <c r="D17" s="15"/>
      <c r="E17" s="15"/>
      <c r="F17" s="14"/>
      <c r="G17" s="14"/>
      <c r="H17" s="14"/>
      <c r="I17" s="14"/>
      <c r="J17" s="10" t="s">
        <v>44</v>
      </c>
    </row>
    <row r="18" spans="1:12" x14ac:dyDescent="0.2">
      <c r="A18" s="13">
        <v>1839</v>
      </c>
      <c r="B18" s="14">
        <v>2228.75</v>
      </c>
      <c r="C18" s="16">
        <f t="shared" si="0"/>
        <v>8915</v>
      </c>
      <c r="D18" s="15"/>
      <c r="E18" s="15"/>
      <c r="F18" s="14"/>
      <c r="G18" s="14"/>
      <c r="H18" s="14"/>
      <c r="I18" s="14"/>
      <c r="J18" s="10" t="s">
        <v>34</v>
      </c>
      <c r="L18" s="10" t="s">
        <v>153</v>
      </c>
    </row>
    <row r="19" spans="1:12" x14ac:dyDescent="0.2">
      <c r="A19" s="13">
        <v>1840</v>
      </c>
      <c r="B19" s="14">
        <v>2140.69</v>
      </c>
      <c r="C19" s="16">
        <f t="shared" si="0"/>
        <v>8562.76</v>
      </c>
      <c r="D19" s="15"/>
      <c r="E19" s="15"/>
      <c r="F19" s="14"/>
      <c r="G19" s="14"/>
      <c r="H19" s="14"/>
      <c r="I19" s="14"/>
      <c r="J19" s="10" t="s">
        <v>35</v>
      </c>
    </row>
    <row r="20" spans="1:12" x14ac:dyDescent="0.2">
      <c r="A20" s="13">
        <v>1841</v>
      </c>
      <c r="B20" s="14">
        <v>2633.62</v>
      </c>
      <c r="C20" s="16">
        <f t="shared" si="0"/>
        <v>10534.48</v>
      </c>
      <c r="D20" s="15">
        <f t="shared" ref="D20:D30" si="1">B20/I20</f>
        <v>5.0575538186776257E-2</v>
      </c>
      <c r="E20" s="15"/>
      <c r="F20" s="14">
        <v>58990</v>
      </c>
      <c r="G20" s="14">
        <v>6917</v>
      </c>
      <c r="H20" s="14"/>
      <c r="I20" s="14">
        <f>F20-G20</f>
        <v>52073</v>
      </c>
      <c r="J20" s="10" t="s">
        <v>36</v>
      </c>
      <c r="L20" s="10" t="s">
        <v>155</v>
      </c>
    </row>
    <row r="21" spans="1:12" x14ac:dyDescent="0.2">
      <c r="A21" s="13">
        <v>1842</v>
      </c>
      <c r="B21" s="14">
        <v>1692.75</v>
      </c>
      <c r="C21" s="16">
        <f t="shared" si="0"/>
        <v>6771</v>
      </c>
      <c r="D21" s="15">
        <f t="shared" si="1"/>
        <v>3.0587629424838728E-2</v>
      </c>
      <c r="E21" s="15"/>
      <c r="F21" s="14">
        <v>67871</v>
      </c>
      <c r="G21" s="14">
        <v>12530</v>
      </c>
      <c r="H21" s="14"/>
      <c r="I21" s="14">
        <f t="shared" ref="I21:I30" si="2">F21-G21</f>
        <v>55341</v>
      </c>
      <c r="J21" s="10" t="s">
        <v>37</v>
      </c>
      <c r="L21" s="10" t="s">
        <v>154</v>
      </c>
    </row>
    <row r="22" spans="1:12" x14ac:dyDescent="0.2">
      <c r="A22" s="13">
        <v>1843</v>
      </c>
      <c r="B22" s="14">
        <v>1704.11</v>
      </c>
      <c r="C22" s="16">
        <f t="shared" si="0"/>
        <v>6816.44</v>
      </c>
      <c r="D22" s="15">
        <f t="shared" si="1"/>
        <v>3.196424886988164E-2</v>
      </c>
      <c r="E22" s="15"/>
      <c r="F22" s="14">
        <v>56509</v>
      </c>
      <c r="G22" s="14">
        <v>3196</v>
      </c>
      <c r="H22" s="14"/>
      <c r="I22" s="14">
        <f t="shared" si="2"/>
        <v>53313</v>
      </c>
      <c r="J22" s="10" t="s">
        <v>38</v>
      </c>
    </row>
    <row r="23" spans="1:12" x14ac:dyDescent="0.2">
      <c r="A23" s="13">
        <v>1844</v>
      </c>
      <c r="B23" s="14">
        <v>1942.75</v>
      </c>
      <c r="C23" s="16">
        <f t="shared" si="0"/>
        <v>7771</v>
      </c>
      <c r="D23" s="15">
        <f t="shared" si="1"/>
        <v>3.4480157603294051E-2</v>
      </c>
      <c r="E23" s="15"/>
      <c r="F23" s="14">
        <v>68107</v>
      </c>
      <c r="G23" s="14">
        <v>11763</v>
      </c>
      <c r="H23" s="14"/>
      <c r="I23" s="14">
        <f t="shared" si="2"/>
        <v>56344</v>
      </c>
      <c r="J23" s="10" t="s">
        <v>39</v>
      </c>
    </row>
    <row r="24" spans="1:12" x14ac:dyDescent="0.2">
      <c r="A24" s="13">
        <v>1845</v>
      </c>
      <c r="B24" s="14">
        <v>2032.47</v>
      </c>
      <c r="C24" s="16">
        <f t="shared" si="0"/>
        <v>8129.88</v>
      </c>
      <c r="D24" s="15">
        <f t="shared" si="1"/>
        <v>4.0558548850574715E-2</v>
      </c>
      <c r="E24" s="15"/>
      <c r="F24" s="14">
        <v>53597</v>
      </c>
      <c r="G24" s="14">
        <v>3485</v>
      </c>
      <c r="H24" s="14"/>
      <c r="I24" s="14">
        <f t="shared" si="2"/>
        <v>50112</v>
      </c>
      <c r="J24" s="10" t="s">
        <v>40</v>
      </c>
      <c r="L24" s="10" t="s">
        <v>167</v>
      </c>
    </row>
    <row r="25" spans="1:12" x14ac:dyDescent="0.2">
      <c r="A25" s="13">
        <v>1846</v>
      </c>
      <c r="B25" s="14">
        <v>3133.57</v>
      </c>
      <c r="C25" s="16">
        <f t="shared" si="0"/>
        <v>12534.28</v>
      </c>
      <c r="D25" s="15">
        <f t="shared" si="1"/>
        <v>6.2865024274766285E-2</v>
      </c>
      <c r="E25" s="15"/>
      <c r="F25" s="14">
        <v>52484</v>
      </c>
      <c r="G25" s="14">
        <v>2638</v>
      </c>
      <c r="H25" s="14"/>
      <c r="I25" s="14">
        <f t="shared" si="2"/>
        <v>49846</v>
      </c>
      <c r="J25" s="10" t="s">
        <v>41</v>
      </c>
      <c r="L25" s="10" t="s">
        <v>168</v>
      </c>
    </row>
    <row r="26" spans="1:12" x14ac:dyDescent="0.2">
      <c r="A26" s="13">
        <v>1847</v>
      </c>
      <c r="B26" s="14">
        <v>1646.17</v>
      </c>
      <c r="C26" s="16">
        <f t="shared" si="0"/>
        <v>6584.68</v>
      </c>
      <c r="D26" s="15">
        <f t="shared" si="1"/>
        <v>3.4981724680181903E-2</v>
      </c>
      <c r="E26" s="15"/>
      <c r="F26" s="14">
        <v>52197</v>
      </c>
      <c r="G26" s="14">
        <v>5139</v>
      </c>
      <c r="H26" s="14"/>
      <c r="I26" s="14">
        <f t="shared" si="2"/>
        <v>47058</v>
      </c>
      <c r="J26" s="10" t="s">
        <v>42</v>
      </c>
      <c r="L26" s="10" t="s">
        <v>169</v>
      </c>
    </row>
    <row r="27" spans="1:12" x14ac:dyDescent="0.2">
      <c r="A27" s="13">
        <v>1848</v>
      </c>
      <c r="B27" s="14">
        <v>1708.88</v>
      </c>
      <c r="C27" s="16">
        <f t="shared" si="0"/>
        <v>6835.52</v>
      </c>
      <c r="D27" s="15">
        <f t="shared" si="1"/>
        <v>3.1062073979823687E-2</v>
      </c>
      <c r="E27" s="15"/>
      <c r="F27" s="14">
        <v>65739</v>
      </c>
      <c r="G27" s="14">
        <v>10724</v>
      </c>
      <c r="H27" s="14"/>
      <c r="I27" s="14">
        <f t="shared" si="2"/>
        <v>55015</v>
      </c>
      <c r="J27" s="10" t="s">
        <v>46</v>
      </c>
      <c r="L27" s="10" t="s">
        <v>170</v>
      </c>
    </row>
    <row r="28" spans="1:12" ht="25.5" x14ac:dyDescent="0.2">
      <c r="A28" s="13">
        <v>1849</v>
      </c>
      <c r="B28" s="14">
        <v>1817.66</v>
      </c>
      <c r="C28" s="16">
        <f t="shared" si="0"/>
        <v>7270.64</v>
      </c>
      <c r="D28" s="15">
        <f t="shared" si="1"/>
        <v>3.5327295343232527E-2</v>
      </c>
      <c r="E28" s="15"/>
      <c r="F28" s="14">
        <v>56778</v>
      </c>
      <c r="G28" s="14">
        <v>5326</v>
      </c>
      <c r="H28" s="14"/>
      <c r="I28" s="14">
        <f t="shared" si="2"/>
        <v>51452</v>
      </c>
      <c r="J28" s="10" t="s">
        <v>45</v>
      </c>
      <c r="L28" s="10" t="s">
        <v>171</v>
      </c>
    </row>
    <row r="29" spans="1:12" x14ac:dyDescent="0.2">
      <c r="A29" s="13">
        <v>1850</v>
      </c>
      <c r="B29" s="14">
        <v>1713.73</v>
      </c>
      <c r="C29" s="16">
        <f t="shared" si="0"/>
        <v>6854.92</v>
      </c>
      <c r="D29" s="15">
        <f t="shared" si="1"/>
        <v>3.075444609945624E-2</v>
      </c>
      <c r="E29" s="15"/>
      <c r="F29" s="14">
        <v>71164</v>
      </c>
      <c r="G29" s="14">
        <v>15441</v>
      </c>
      <c r="H29" s="14"/>
      <c r="I29" s="14">
        <f t="shared" si="2"/>
        <v>55723</v>
      </c>
      <c r="J29" s="10" t="s">
        <v>47</v>
      </c>
    </row>
    <row r="30" spans="1:12" x14ac:dyDescent="0.2">
      <c r="A30" s="13">
        <v>1851</v>
      </c>
      <c r="B30" s="14">
        <v>1699</v>
      </c>
      <c r="C30" s="16">
        <f t="shared" si="0"/>
        <v>6796</v>
      </c>
      <c r="D30" s="15">
        <f t="shared" si="1"/>
        <v>2.4587198448647631E-2</v>
      </c>
      <c r="E30" s="15"/>
      <c r="F30" s="14">
        <v>88540</v>
      </c>
      <c r="G30" s="14">
        <v>19439</v>
      </c>
      <c r="H30" s="14"/>
      <c r="I30" s="14">
        <f t="shared" si="2"/>
        <v>69101</v>
      </c>
      <c r="J30" s="10" t="s">
        <v>120</v>
      </c>
    </row>
    <row r="31" spans="1:12" x14ac:dyDescent="0.2">
      <c r="A31" s="13">
        <v>1852</v>
      </c>
      <c r="B31" s="14">
        <v>1548.75</v>
      </c>
      <c r="C31" s="16">
        <f t="shared" si="0"/>
        <v>6195</v>
      </c>
      <c r="D31" s="15">
        <f>B31/H31</f>
        <v>2.3547612169497197E-2</v>
      </c>
      <c r="E31" s="15"/>
      <c r="F31" s="14"/>
      <c r="G31" s="14"/>
      <c r="H31" s="14">
        <v>65771</v>
      </c>
      <c r="I31" s="14">
        <f>H31</f>
        <v>65771</v>
      </c>
      <c r="J31" s="10" t="s">
        <v>19</v>
      </c>
    </row>
    <row r="32" spans="1:12" x14ac:dyDescent="0.2">
      <c r="A32" s="13">
        <v>1853</v>
      </c>
      <c r="B32" s="14">
        <v>1301.5</v>
      </c>
      <c r="C32" s="16">
        <f t="shared" si="0"/>
        <v>5206</v>
      </c>
      <c r="D32" s="15">
        <f>B32/H32</f>
        <v>1.96684398234903E-2</v>
      </c>
      <c r="E32" s="15"/>
      <c r="F32" s="14"/>
      <c r="G32" s="14"/>
      <c r="H32" s="14">
        <v>66172</v>
      </c>
      <c r="I32" s="14">
        <f t="shared" ref="I32:I41" si="3">H32</f>
        <v>66172</v>
      </c>
      <c r="J32" s="10" t="s">
        <v>23</v>
      </c>
    </row>
    <row r="33" spans="1:10" x14ac:dyDescent="0.2">
      <c r="A33" s="13">
        <v>1854</v>
      </c>
      <c r="B33" s="14">
        <v>1276.1600000000001</v>
      </c>
      <c r="C33" s="16">
        <f t="shared" si="0"/>
        <v>5104.6400000000003</v>
      </c>
      <c r="D33" s="15"/>
      <c r="E33" s="15"/>
      <c r="F33" s="14"/>
      <c r="G33" s="14"/>
      <c r="H33" s="14"/>
      <c r="I33" s="14"/>
      <c r="J33" s="10" t="s">
        <v>26</v>
      </c>
    </row>
    <row r="34" spans="1:10" x14ac:dyDescent="0.2">
      <c r="A34" s="13">
        <v>1855</v>
      </c>
      <c r="B34" s="14">
        <v>1761.5</v>
      </c>
      <c r="C34" s="16">
        <f t="shared" si="0"/>
        <v>7046</v>
      </c>
      <c r="D34" s="15">
        <f>B34/H34</f>
        <v>2.6917375956968873E-2</v>
      </c>
      <c r="E34" s="15"/>
      <c r="F34" s="14"/>
      <c r="G34" s="14"/>
      <c r="H34" s="14">
        <v>65441</v>
      </c>
      <c r="I34" s="14">
        <f t="shared" si="3"/>
        <v>65441</v>
      </c>
      <c r="J34" s="10" t="s">
        <v>20</v>
      </c>
    </row>
    <row r="35" spans="1:10" x14ac:dyDescent="0.2">
      <c r="A35" s="13">
        <v>1856</v>
      </c>
      <c r="B35" s="14">
        <v>1549</v>
      </c>
      <c r="C35" s="16">
        <f t="shared" si="0"/>
        <v>6196</v>
      </c>
      <c r="D35" s="15">
        <f>B35/H35</f>
        <v>2.3064324002382369E-2</v>
      </c>
      <c r="E35" s="15"/>
      <c r="F35" s="14"/>
      <c r="G35" s="14"/>
      <c r="H35" s="14">
        <v>67160</v>
      </c>
      <c r="I35" s="14">
        <f t="shared" si="3"/>
        <v>67160</v>
      </c>
      <c r="J35" s="10" t="s">
        <v>21</v>
      </c>
    </row>
    <row r="36" spans="1:10" x14ac:dyDescent="0.2">
      <c r="A36" s="13">
        <v>1857</v>
      </c>
      <c r="B36" s="14">
        <v>1166.75</v>
      </c>
      <c r="C36" s="16">
        <f t="shared" si="0"/>
        <v>4667</v>
      </c>
      <c r="D36" s="15"/>
      <c r="E36" s="15"/>
      <c r="F36" s="14"/>
      <c r="G36" s="14"/>
      <c r="H36" s="14"/>
      <c r="I36" s="14"/>
      <c r="J36" s="10" t="s">
        <v>24</v>
      </c>
    </row>
    <row r="37" spans="1:10" x14ac:dyDescent="0.2">
      <c r="A37" s="13">
        <v>1858</v>
      </c>
      <c r="B37" s="14"/>
      <c r="C37" s="16"/>
      <c r="D37" s="15"/>
      <c r="E37" s="15"/>
      <c r="F37" s="14"/>
      <c r="G37" s="14"/>
      <c r="H37" s="14"/>
      <c r="I37" s="14"/>
      <c r="J37" s="10" t="s">
        <v>48</v>
      </c>
    </row>
    <row r="38" spans="1:10" x14ac:dyDescent="0.2">
      <c r="A38" s="13">
        <v>1859</v>
      </c>
      <c r="B38" s="14">
        <v>1186.25</v>
      </c>
      <c r="C38" s="16">
        <f t="shared" si="0"/>
        <v>4745</v>
      </c>
      <c r="D38" s="15">
        <f>B38/H38</f>
        <v>1.6330983782593133E-2</v>
      </c>
      <c r="E38" s="15"/>
      <c r="F38" s="14"/>
      <c r="G38" s="14"/>
      <c r="H38" s="14">
        <v>72638</v>
      </c>
      <c r="I38" s="14">
        <f t="shared" si="3"/>
        <v>72638</v>
      </c>
      <c r="J38" s="10" t="s">
        <v>25</v>
      </c>
    </row>
    <row r="39" spans="1:10" x14ac:dyDescent="0.2">
      <c r="A39" s="13">
        <v>1860</v>
      </c>
      <c r="B39" s="14">
        <v>1245.5</v>
      </c>
      <c r="C39" s="16">
        <f t="shared" si="0"/>
        <v>4982</v>
      </c>
      <c r="D39" s="15">
        <f>B39/H39</f>
        <v>1.6564262155548463E-2</v>
      </c>
      <c r="E39" s="15"/>
      <c r="F39" s="14"/>
      <c r="G39" s="14"/>
      <c r="H39" s="14">
        <v>75192</v>
      </c>
      <c r="I39" s="14">
        <f t="shared" si="3"/>
        <v>75192</v>
      </c>
      <c r="J39" s="10" t="s">
        <v>22</v>
      </c>
    </row>
    <row r="40" spans="1:10" x14ac:dyDescent="0.2">
      <c r="A40" s="13">
        <v>1861</v>
      </c>
      <c r="B40" s="14">
        <v>1045.25</v>
      </c>
      <c r="C40" s="16">
        <f t="shared" si="0"/>
        <v>4181</v>
      </c>
      <c r="D40" s="15">
        <f>B40/H40</f>
        <v>1.3605951342696848E-2</v>
      </c>
      <c r="E40" s="15"/>
      <c r="F40" s="14"/>
      <c r="G40" s="14"/>
      <c r="H40" s="14">
        <v>76823</v>
      </c>
      <c r="I40" s="14">
        <f t="shared" si="3"/>
        <v>76823</v>
      </c>
      <c r="J40" s="10" t="s">
        <v>18</v>
      </c>
    </row>
    <row r="41" spans="1:10" ht="25.5" x14ac:dyDescent="0.2">
      <c r="A41" s="13">
        <v>1862</v>
      </c>
      <c r="B41" s="14">
        <v>1234.75</v>
      </c>
      <c r="C41" s="16">
        <f t="shared" si="0"/>
        <v>4939</v>
      </c>
      <c r="D41" s="15">
        <f>B41/H41</f>
        <v>1.5954079127580949E-2</v>
      </c>
      <c r="E41" s="15"/>
      <c r="F41" s="14"/>
      <c r="G41" s="14"/>
      <c r="H41" s="14">
        <v>77394</v>
      </c>
      <c r="I41" s="14">
        <f t="shared" si="3"/>
        <v>77394</v>
      </c>
      <c r="J41" s="10" t="s">
        <v>54</v>
      </c>
    </row>
    <row r="42" spans="1:10" x14ac:dyDescent="0.2">
      <c r="A42" s="13">
        <v>1863</v>
      </c>
      <c r="B42" s="14">
        <v>1655.5</v>
      </c>
      <c r="C42" s="16">
        <f>B42/0.25</f>
        <v>6622</v>
      </c>
      <c r="D42" s="15"/>
      <c r="E42" s="15"/>
      <c r="F42" s="14"/>
      <c r="G42" s="14"/>
      <c r="H42" s="14"/>
      <c r="I42" s="14"/>
      <c r="J42" s="10" t="s">
        <v>28</v>
      </c>
    </row>
    <row r="43" spans="1:10" x14ac:dyDescent="0.2">
      <c r="A43" s="13">
        <v>1864</v>
      </c>
      <c r="B43" s="14">
        <v>1612.63</v>
      </c>
      <c r="C43" s="16">
        <f>B43/0.25</f>
        <v>6450.52</v>
      </c>
      <c r="D43" s="15"/>
      <c r="E43" s="15"/>
      <c r="F43" s="14"/>
      <c r="G43" s="14"/>
      <c r="H43" s="14"/>
      <c r="I43" s="14"/>
      <c r="J43" s="10" t="s">
        <v>27</v>
      </c>
    </row>
  </sheetData>
  <mergeCells count="1">
    <mergeCell ref="A1:H1"/>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sqref="A1:D1"/>
    </sheetView>
  </sheetViews>
  <sheetFormatPr defaultRowHeight="12.75" x14ac:dyDescent="0.2"/>
  <cols>
    <col min="1" max="1" width="14.42578125" style="4" customWidth="1"/>
    <col min="2" max="4" width="15.28515625" style="4" customWidth="1"/>
    <col min="5" max="5" width="2.42578125" style="4" customWidth="1"/>
    <col min="6" max="6" width="68.85546875" style="4" customWidth="1"/>
    <col min="7" max="16384" width="9.140625" style="4"/>
  </cols>
  <sheetData>
    <row r="1" spans="1:6" ht="12.75" customHeight="1" x14ac:dyDescent="0.2">
      <c r="A1" s="29" t="s">
        <v>216</v>
      </c>
      <c r="B1" s="29"/>
      <c r="C1" s="29"/>
      <c r="D1" s="29"/>
      <c r="F1" s="4" t="s">
        <v>217</v>
      </c>
    </row>
    <row r="2" spans="1:6" x14ac:dyDescent="0.2">
      <c r="A2" s="21"/>
      <c r="B2" s="21"/>
      <c r="C2" s="21"/>
      <c r="D2" s="21"/>
      <c r="E2" s="21"/>
      <c r="F2" s="4" t="s">
        <v>218</v>
      </c>
    </row>
    <row r="3" spans="1:6" x14ac:dyDescent="0.2">
      <c r="A3" s="21"/>
      <c r="B3" s="21"/>
      <c r="C3" s="21"/>
      <c r="D3" s="21"/>
      <c r="E3" s="21"/>
      <c r="F3" s="4" t="s">
        <v>219</v>
      </c>
    </row>
    <row r="4" spans="1:6" ht="25.5" x14ac:dyDescent="0.2">
      <c r="A4" s="13" t="s">
        <v>57</v>
      </c>
      <c r="B4" s="13" t="s">
        <v>61</v>
      </c>
      <c r="C4" s="13" t="s">
        <v>12</v>
      </c>
      <c r="D4" s="13" t="s">
        <v>62</v>
      </c>
      <c r="E4" s="13"/>
    </row>
    <row r="5" spans="1:6" x14ac:dyDescent="0.2">
      <c r="A5" s="13">
        <v>1820</v>
      </c>
      <c r="B5" s="22">
        <f>'Auburn annual spectators'!C6</f>
        <v>7878</v>
      </c>
      <c r="C5" s="22">
        <f>B20</f>
        <v>2126.1247872202989</v>
      </c>
      <c r="D5" s="17">
        <f>B5/C5</f>
        <v>3.7053328418694171</v>
      </c>
      <c r="E5" s="13"/>
    </row>
    <row r="6" spans="1:6" x14ac:dyDescent="0.2">
      <c r="A6" s="13">
        <v>1830</v>
      </c>
      <c r="B6" s="22">
        <v>6000</v>
      </c>
      <c r="C6" s="22">
        <f>B21</f>
        <v>4007.2521757433733</v>
      </c>
      <c r="D6" s="17">
        <f>B6/C6</f>
        <v>1.4972853558653214</v>
      </c>
      <c r="E6" s="13"/>
    </row>
    <row r="7" spans="1:6" x14ac:dyDescent="0.2">
      <c r="A7" s="13">
        <v>1840</v>
      </c>
      <c r="B7" s="22">
        <f>'Auburn annual spectators'!C19</f>
        <v>8562.76</v>
      </c>
      <c r="C7" s="22">
        <f>B25</f>
        <v>5626</v>
      </c>
      <c r="D7" s="17">
        <f>B7/C7</f>
        <v>1.5219978670458585</v>
      </c>
      <c r="E7" s="13"/>
    </row>
    <row r="8" spans="1:6" x14ac:dyDescent="0.2">
      <c r="A8" s="13">
        <v>1850</v>
      </c>
      <c r="B8" s="22">
        <f>'Auburn annual spectators'!C29</f>
        <v>6854.92</v>
      </c>
      <c r="C8" s="22">
        <f>B26</f>
        <v>9548</v>
      </c>
      <c r="D8" s="17">
        <f>B8/C8</f>
        <v>0.71794302471721827</v>
      </c>
      <c r="E8" s="13"/>
    </row>
    <row r="9" spans="1:6" x14ac:dyDescent="0.2">
      <c r="A9" s="13">
        <v>1860</v>
      </c>
      <c r="B9" s="22">
        <f>'Auburn annual spectators'!C39</f>
        <v>4982</v>
      </c>
      <c r="C9" s="22">
        <f>B27</f>
        <v>10986</v>
      </c>
      <c r="D9" s="17">
        <f>B9/C9</f>
        <v>0.4534862552339341</v>
      </c>
      <c r="E9" s="13"/>
    </row>
    <row r="10" spans="1:6" x14ac:dyDescent="0.2">
      <c r="A10" s="13"/>
      <c r="B10" s="13"/>
      <c r="C10" s="13"/>
      <c r="D10" s="13"/>
      <c r="E10" s="13"/>
    </row>
    <row r="11" spans="1:6" x14ac:dyDescent="0.2">
      <c r="A11" s="13"/>
      <c r="B11" s="13"/>
      <c r="C11" s="13"/>
      <c r="D11" s="13"/>
      <c r="E11" s="13"/>
    </row>
    <row r="12" spans="1:6" x14ac:dyDescent="0.2">
      <c r="A12" s="27" t="s">
        <v>146</v>
      </c>
      <c r="B12" s="27"/>
      <c r="C12" s="27"/>
      <c r="D12" s="13"/>
      <c r="E12" s="13"/>
    </row>
    <row r="13" spans="1:6" x14ac:dyDescent="0.2">
      <c r="A13" s="13" t="s">
        <v>57</v>
      </c>
      <c r="B13" s="13" t="s">
        <v>161</v>
      </c>
      <c r="C13" s="13" t="s">
        <v>166</v>
      </c>
      <c r="D13" s="13"/>
      <c r="E13" s="13"/>
      <c r="F13" s="4" t="s">
        <v>162</v>
      </c>
    </row>
    <row r="14" spans="1:6" x14ac:dyDescent="0.2">
      <c r="A14" s="13">
        <v>1810</v>
      </c>
      <c r="B14" s="13">
        <v>1000</v>
      </c>
      <c r="C14" s="13"/>
      <c r="D14" s="13"/>
      <c r="E14" s="13"/>
      <c r="F14" s="4" t="s">
        <v>160</v>
      </c>
    </row>
    <row r="15" spans="1:6" ht="26.25" customHeight="1" x14ac:dyDescent="0.2">
      <c r="A15" s="13">
        <v>1825</v>
      </c>
      <c r="B15" s="13">
        <v>2982</v>
      </c>
      <c r="C15" s="13"/>
      <c r="D15" s="13"/>
      <c r="E15" s="13"/>
      <c r="F15" s="4" t="s">
        <v>163</v>
      </c>
    </row>
    <row r="16" spans="1:6" x14ac:dyDescent="0.2">
      <c r="A16" s="13">
        <v>1835</v>
      </c>
      <c r="B16" s="13">
        <v>5385</v>
      </c>
      <c r="C16" s="13"/>
      <c r="D16" s="13"/>
      <c r="E16" s="13"/>
      <c r="F16" s="4" t="s">
        <v>158</v>
      </c>
    </row>
    <row r="17" spans="1:6" x14ac:dyDescent="0.2">
      <c r="A17" s="13">
        <v>1845</v>
      </c>
      <c r="B17" s="13">
        <v>6171</v>
      </c>
      <c r="C17" s="13"/>
      <c r="D17" s="13"/>
      <c r="E17" s="13"/>
      <c r="F17" s="18" t="s">
        <v>159</v>
      </c>
    </row>
    <row r="18" spans="1:6" x14ac:dyDescent="0.2">
      <c r="A18" s="13" t="s">
        <v>157</v>
      </c>
      <c r="B18" s="13">
        <v>8500</v>
      </c>
      <c r="C18" s="28" t="s">
        <v>156</v>
      </c>
      <c r="D18" s="28"/>
      <c r="E18" s="13"/>
    </row>
    <row r="19" spans="1:6" x14ac:dyDescent="0.2">
      <c r="A19" s="13"/>
      <c r="B19" s="13"/>
      <c r="C19" s="13"/>
      <c r="D19" s="5"/>
    </row>
    <row r="20" spans="1:6" x14ac:dyDescent="0.2">
      <c r="A20" s="13" t="s">
        <v>56</v>
      </c>
      <c r="B20" s="23">
        <f>B15/1.07^5</f>
        <v>2126.1247872202989</v>
      </c>
      <c r="C20" s="13"/>
      <c r="D20" s="5"/>
    </row>
    <row r="21" spans="1:6" x14ac:dyDescent="0.2">
      <c r="A21" s="13" t="s">
        <v>59</v>
      </c>
      <c r="B21" s="23">
        <f>(B15*B16)^0.5</f>
        <v>4007.2521757433733</v>
      </c>
      <c r="C21" s="13"/>
      <c r="D21" s="5"/>
    </row>
    <row r="22" spans="1:6" x14ac:dyDescent="0.2">
      <c r="A22" s="13"/>
      <c r="B22" s="13"/>
      <c r="C22" s="13"/>
      <c r="D22" s="5"/>
    </row>
    <row r="23" spans="1:6" x14ac:dyDescent="0.2">
      <c r="A23" s="13"/>
      <c r="B23" s="13"/>
      <c r="C23" s="13"/>
      <c r="D23" s="5"/>
    </row>
    <row r="24" spans="1:6" x14ac:dyDescent="0.2">
      <c r="A24" s="28" t="s">
        <v>164</v>
      </c>
      <c r="B24" s="28"/>
      <c r="C24" s="28"/>
      <c r="D24" s="5"/>
    </row>
    <row r="25" spans="1:6" x14ac:dyDescent="0.2">
      <c r="A25" s="13">
        <v>1840</v>
      </c>
      <c r="B25" s="13">
        <v>5626</v>
      </c>
      <c r="C25" s="13"/>
      <c r="D25" s="5"/>
      <c r="F25" s="4" t="s">
        <v>165</v>
      </c>
    </row>
    <row r="26" spans="1:6" x14ac:dyDescent="0.2">
      <c r="A26" s="13">
        <v>1850</v>
      </c>
      <c r="B26" s="13">
        <v>9548</v>
      </c>
      <c r="C26" s="13"/>
      <c r="D26" s="5"/>
      <c r="F26" s="4" t="s">
        <v>60</v>
      </c>
    </row>
    <row r="27" spans="1:6" x14ac:dyDescent="0.2">
      <c r="A27" s="13">
        <v>1860</v>
      </c>
      <c r="B27" s="13">
        <v>10986</v>
      </c>
      <c r="C27" s="13"/>
      <c r="D27" s="5"/>
    </row>
    <row r="28" spans="1:6" x14ac:dyDescent="0.2">
      <c r="A28" s="5">
        <v>1870</v>
      </c>
      <c r="B28" s="5">
        <v>17225</v>
      </c>
      <c r="C28" s="5"/>
      <c r="D28" s="5"/>
    </row>
  </sheetData>
  <mergeCells count="4">
    <mergeCell ref="A12:C12"/>
    <mergeCell ref="A24:C24"/>
    <mergeCell ref="C18:D18"/>
    <mergeCell ref="A1:D1"/>
  </mergeCells>
  <phoneticPr fontId="2" type="noConversion"/>
  <hyperlinks>
    <hyperlink ref="F17"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9"/>
  <sheetViews>
    <sheetView workbookViewId="0">
      <selection sqref="A1:E1"/>
    </sheetView>
  </sheetViews>
  <sheetFormatPr defaultRowHeight="12.75" x14ac:dyDescent="0.2"/>
  <cols>
    <col min="1" max="1" width="13.42578125" customWidth="1"/>
    <col min="2" max="3" width="11" customWidth="1"/>
    <col min="4" max="4" width="11" style="1" customWidth="1"/>
    <col min="5" max="5" width="11.140625" customWidth="1"/>
    <col min="6" max="6" width="1.85546875" customWidth="1"/>
    <col min="7" max="7" width="115" customWidth="1"/>
  </cols>
  <sheetData>
    <row r="1" spans="1:7" x14ac:dyDescent="0.2">
      <c r="A1" s="30" t="s">
        <v>144</v>
      </c>
      <c r="B1" s="30"/>
      <c r="C1" s="30"/>
      <c r="D1" s="30"/>
      <c r="E1" s="30"/>
      <c r="F1" s="24"/>
      <c r="G1" s="24" t="s">
        <v>217</v>
      </c>
    </row>
    <row r="2" spans="1:7" x14ac:dyDescent="0.2">
      <c r="G2" t="s">
        <v>218</v>
      </c>
    </row>
    <row r="3" spans="1:7" x14ac:dyDescent="0.2">
      <c r="G3" t="s">
        <v>219</v>
      </c>
    </row>
    <row r="4" spans="1:7" s="4" customFormat="1" ht="25.5" x14ac:dyDescent="0.2">
      <c r="A4" s="4" t="s">
        <v>101</v>
      </c>
      <c r="B4" s="5" t="s">
        <v>57</v>
      </c>
      <c r="C4" s="5" t="s">
        <v>58</v>
      </c>
      <c r="D4" s="6" t="s">
        <v>103</v>
      </c>
      <c r="E4" s="5" t="s">
        <v>104</v>
      </c>
      <c r="G4" s="4" t="s">
        <v>102</v>
      </c>
    </row>
    <row r="5" spans="1:7" x14ac:dyDescent="0.2">
      <c r="A5" t="s">
        <v>140</v>
      </c>
      <c r="B5" s="2">
        <v>1831</v>
      </c>
      <c r="C5" s="2" t="s">
        <v>0</v>
      </c>
      <c r="D5" s="7">
        <v>155.5</v>
      </c>
      <c r="E5" s="2"/>
    </row>
    <row r="6" spans="1:7" x14ac:dyDescent="0.2">
      <c r="A6" t="s">
        <v>140</v>
      </c>
      <c r="B6" s="2">
        <v>1831</v>
      </c>
      <c r="C6" s="2" t="s">
        <v>1</v>
      </c>
      <c r="D6" s="7">
        <v>58</v>
      </c>
      <c r="E6" s="2"/>
      <c r="G6" t="s">
        <v>112</v>
      </c>
    </row>
    <row r="7" spans="1:7" x14ac:dyDescent="0.2">
      <c r="A7" t="s">
        <v>140</v>
      </c>
      <c r="B7" s="2">
        <v>1831</v>
      </c>
      <c r="C7" s="2" t="s">
        <v>11</v>
      </c>
      <c r="D7" s="7">
        <v>121.75</v>
      </c>
      <c r="E7" s="2"/>
    </row>
    <row r="8" spans="1:7" x14ac:dyDescent="0.2">
      <c r="A8" t="s">
        <v>140</v>
      </c>
      <c r="B8" s="2">
        <v>1832</v>
      </c>
      <c r="C8" s="2" t="s">
        <v>2</v>
      </c>
      <c r="D8" s="7">
        <v>307.64999999999998</v>
      </c>
      <c r="E8" s="2"/>
      <c r="G8" t="s">
        <v>113</v>
      </c>
    </row>
    <row r="9" spans="1:7" x14ac:dyDescent="0.2">
      <c r="A9" t="s">
        <v>140</v>
      </c>
      <c r="B9" s="2">
        <v>1832</v>
      </c>
      <c r="C9" s="2" t="s">
        <v>3</v>
      </c>
      <c r="D9" s="7">
        <v>240.25</v>
      </c>
      <c r="E9" s="2"/>
    </row>
    <row r="10" spans="1:7" x14ac:dyDescent="0.2">
      <c r="A10" t="s">
        <v>140</v>
      </c>
      <c r="B10" s="2">
        <v>1832</v>
      </c>
      <c r="C10" s="2" t="s">
        <v>4</v>
      </c>
      <c r="D10" s="7">
        <v>77.5</v>
      </c>
      <c r="E10" s="2"/>
      <c r="G10" t="s">
        <v>116</v>
      </c>
    </row>
    <row r="11" spans="1:7" x14ac:dyDescent="0.2">
      <c r="A11" t="s">
        <v>140</v>
      </c>
      <c r="B11" s="2">
        <v>1832</v>
      </c>
      <c r="C11" s="2" t="s">
        <v>5</v>
      </c>
      <c r="D11" s="7">
        <v>53.75</v>
      </c>
      <c r="E11" s="2"/>
      <c r="G11" t="s">
        <v>117</v>
      </c>
    </row>
    <row r="12" spans="1:7" x14ac:dyDescent="0.2">
      <c r="A12" t="s">
        <v>140</v>
      </c>
      <c r="B12" s="2">
        <v>1832</v>
      </c>
      <c r="C12" s="2" t="s">
        <v>6</v>
      </c>
      <c r="D12" s="7">
        <v>78.25</v>
      </c>
      <c r="E12" s="2"/>
    </row>
    <row r="13" spans="1:7" x14ac:dyDescent="0.2">
      <c r="A13" t="s">
        <v>140</v>
      </c>
      <c r="B13" s="2">
        <v>1832</v>
      </c>
      <c r="C13" s="2" t="s">
        <v>7</v>
      </c>
      <c r="D13" s="7">
        <v>80.75</v>
      </c>
      <c r="E13" s="2"/>
      <c r="G13" t="s">
        <v>114</v>
      </c>
    </row>
    <row r="14" spans="1:7" x14ac:dyDescent="0.2">
      <c r="A14" t="s">
        <v>140</v>
      </c>
      <c r="B14" s="2">
        <v>1832</v>
      </c>
      <c r="C14" s="2" t="s">
        <v>8</v>
      </c>
      <c r="D14" s="7">
        <v>0</v>
      </c>
      <c r="E14" s="2"/>
      <c r="G14" t="s">
        <v>115</v>
      </c>
    </row>
    <row r="15" spans="1:7" x14ac:dyDescent="0.2">
      <c r="A15" t="s">
        <v>140</v>
      </c>
      <c r="B15" s="2">
        <v>1832</v>
      </c>
      <c r="C15" s="2" t="s">
        <v>9</v>
      </c>
      <c r="D15" s="7">
        <v>1.5</v>
      </c>
      <c r="E15" s="2"/>
    </row>
    <row r="16" spans="1:7" x14ac:dyDescent="0.2">
      <c r="A16" t="s">
        <v>140</v>
      </c>
      <c r="B16" s="2">
        <v>1832</v>
      </c>
      <c r="C16" s="2" t="s">
        <v>10</v>
      </c>
      <c r="D16" s="7">
        <v>47</v>
      </c>
      <c r="E16" s="2"/>
    </row>
    <row r="17" spans="1:5" x14ac:dyDescent="0.2">
      <c r="A17" t="s">
        <v>140</v>
      </c>
      <c r="B17" s="2">
        <v>1832</v>
      </c>
      <c r="C17" s="2" t="s">
        <v>0</v>
      </c>
      <c r="D17" s="7">
        <v>107.25</v>
      </c>
      <c r="E17" s="2"/>
    </row>
    <row r="18" spans="1:5" x14ac:dyDescent="0.2">
      <c r="A18" t="s">
        <v>140</v>
      </c>
      <c r="B18" s="2">
        <v>1832</v>
      </c>
      <c r="C18" s="2" t="s">
        <v>1</v>
      </c>
      <c r="D18" s="7">
        <v>56.75</v>
      </c>
      <c r="E18" s="2"/>
    </row>
    <row r="19" spans="1:5" x14ac:dyDescent="0.2">
      <c r="A19" t="s">
        <v>140</v>
      </c>
      <c r="B19" s="2">
        <v>1832</v>
      </c>
      <c r="C19" s="2" t="s">
        <v>11</v>
      </c>
      <c r="D19" s="7">
        <v>30.25</v>
      </c>
      <c r="E19" s="2"/>
    </row>
    <row r="20" spans="1:5" x14ac:dyDescent="0.2">
      <c r="A20" t="s">
        <v>140</v>
      </c>
      <c r="B20" s="2">
        <v>1833</v>
      </c>
      <c r="C20" s="2" t="s">
        <v>2</v>
      </c>
      <c r="D20" s="7">
        <v>59.5</v>
      </c>
      <c r="E20" s="2"/>
    </row>
    <row r="21" spans="1:5" x14ac:dyDescent="0.2">
      <c r="A21" t="s">
        <v>140</v>
      </c>
      <c r="B21" s="2">
        <v>1833</v>
      </c>
      <c r="C21" s="2" t="s">
        <v>3</v>
      </c>
      <c r="D21" s="7">
        <v>292</v>
      </c>
      <c r="E21" s="2"/>
    </row>
    <row r="22" spans="1:5" x14ac:dyDescent="0.2">
      <c r="A22" t="s">
        <v>140</v>
      </c>
      <c r="B22" s="2">
        <v>1833</v>
      </c>
      <c r="C22" s="2" t="s">
        <v>4</v>
      </c>
      <c r="D22" s="7">
        <v>201.5</v>
      </c>
      <c r="E22" s="2"/>
    </row>
    <row r="23" spans="1:5" x14ac:dyDescent="0.2">
      <c r="A23" t="s">
        <v>140</v>
      </c>
      <c r="B23" s="2">
        <v>1833</v>
      </c>
      <c r="C23" s="2" t="s">
        <v>5</v>
      </c>
      <c r="D23" s="7">
        <v>73.75</v>
      </c>
      <c r="E23" s="2"/>
    </row>
    <row r="24" spans="1:5" x14ac:dyDescent="0.2">
      <c r="A24" t="s">
        <v>140</v>
      </c>
      <c r="B24" s="2">
        <v>1833</v>
      </c>
      <c r="C24" s="2" t="s">
        <v>6</v>
      </c>
      <c r="D24" s="7">
        <v>114.75</v>
      </c>
      <c r="E24" s="2"/>
    </row>
    <row r="25" spans="1:5" x14ac:dyDescent="0.2">
      <c r="A25" t="s">
        <v>140</v>
      </c>
      <c r="B25" s="2">
        <v>1833</v>
      </c>
      <c r="C25" s="2" t="s">
        <v>7</v>
      </c>
      <c r="D25" s="7">
        <v>179.25</v>
      </c>
      <c r="E25" s="2"/>
    </row>
    <row r="26" spans="1:5" x14ac:dyDescent="0.2">
      <c r="A26" t="s">
        <v>140</v>
      </c>
      <c r="B26" s="2">
        <v>1833</v>
      </c>
      <c r="C26" s="2" t="s">
        <v>8</v>
      </c>
      <c r="D26" s="7">
        <f>163.25</f>
        <v>163.25</v>
      </c>
      <c r="E26" s="2"/>
    </row>
    <row r="27" spans="1:5" x14ac:dyDescent="0.2">
      <c r="A27" t="s">
        <v>140</v>
      </c>
      <c r="B27" s="2">
        <v>1833</v>
      </c>
      <c r="C27" s="2" t="s">
        <v>9</v>
      </c>
      <c r="D27" s="7">
        <v>196</v>
      </c>
      <c r="E27" s="2"/>
    </row>
    <row r="28" spans="1:5" x14ac:dyDescent="0.2">
      <c r="A28" t="s">
        <v>140</v>
      </c>
      <c r="B28" s="2">
        <v>1833</v>
      </c>
      <c r="C28" s="2" t="s">
        <v>10</v>
      </c>
      <c r="D28" s="7">
        <v>268.75</v>
      </c>
      <c r="E28" s="2"/>
    </row>
    <row r="29" spans="1:5" x14ac:dyDescent="0.2">
      <c r="A29" t="s">
        <v>140</v>
      </c>
      <c r="B29" s="2">
        <v>1833</v>
      </c>
      <c r="C29" s="2" t="s">
        <v>0</v>
      </c>
      <c r="D29" s="7">
        <v>229.25</v>
      </c>
      <c r="E29" s="2"/>
    </row>
    <row r="30" spans="1:5" x14ac:dyDescent="0.2">
      <c r="A30" t="s">
        <v>140</v>
      </c>
      <c r="B30" s="2">
        <v>1833</v>
      </c>
      <c r="C30" s="2" t="s">
        <v>1</v>
      </c>
      <c r="D30" s="7">
        <v>93.5</v>
      </c>
      <c r="E30" s="2"/>
    </row>
    <row r="31" spans="1:5" x14ac:dyDescent="0.2">
      <c r="A31" t="s">
        <v>140</v>
      </c>
      <c r="B31" s="2">
        <v>1833</v>
      </c>
      <c r="C31" s="2" t="s">
        <v>11</v>
      </c>
      <c r="D31" s="7">
        <v>96.5</v>
      </c>
      <c r="E31" s="2"/>
    </row>
    <row r="32" spans="1:5" x14ac:dyDescent="0.2">
      <c r="A32" t="s">
        <v>140</v>
      </c>
      <c r="B32" s="2">
        <v>1834</v>
      </c>
      <c r="C32" s="2" t="s">
        <v>2</v>
      </c>
      <c r="D32" s="7">
        <v>188.5</v>
      </c>
      <c r="E32" s="2"/>
    </row>
    <row r="33" spans="1:5" x14ac:dyDescent="0.2">
      <c r="A33" t="s">
        <v>140</v>
      </c>
      <c r="B33" s="2">
        <v>1834</v>
      </c>
      <c r="C33" s="2" t="s">
        <v>3</v>
      </c>
      <c r="D33" s="7">
        <v>110.5</v>
      </c>
      <c r="E33" s="2"/>
    </row>
    <row r="34" spans="1:5" x14ac:dyDescent="0.2">
      <c r="A34" t="s">
        <v>140</v>
      </c>
      <c r="B34" s="2">
        <v>1834</v>
      </c>
      <c r="C34" s="2" t="s">
        <v>4</v>
      </c>
      <c r="D34" s="7">
        <v>51.25</v>
      </c>
      <c r="E34" s="2"/>
    </row>
    <row r="35" spans="1:5" x14ac:dyDescent="0.2">
      <c r="A35" t="s">
        <v>140</v>
      </c>
      <c r="B35" s="2">
        <v>1834</v>
      </c>
      <c r="C35" s="2" t="s">
        <v>5</v>
      </c>
      <c r="D35" s="7">
        <f>13.75+63.75</f>
        <v>77.5</v>
      </c>
      <c r="E35" s="2"/>
    </row>
    <row r="36" spans="1:5" x14ac:dyDescent="0.2">
      <c r="A36" t="s">
        <v>140</v>
      </c>
      <c r="B36" s="2">
        <v>1834</v>
      </c>
      <c r="C36" s="2" t="s">
        <v>6</v>
      </c>
      <c r="D36" s="7">
        <v>136.75</v>
      </c>
      <c r="E36" s="2"/>
    </row>
    <row r="37" spans="1:5" x14ac:dyDescent="0.2">
      <c r="A37" t="s">
        <v>140</v>
      </c>
      <c r="B37" s="2">
        <v>1834</v>
      </c>
      <c r="C37" s="2" t="s">
        <v>7</v>
      </c>
      <c r="D37" s="7">
        <v>160</v>
      </c>
      <c r="E37" s="2"/>
    </row>
    <row r="38" spans="1:5" x14ac:dyDescent="0.2">
      <c r="A38" t="s">
        <v>140</v>
      </c>
      <c r="B38" s="2">
        <v>1834</v>
      </c>
      <c r="C38" s="2" t="s">
        <v>8</v>
      </c>
      <c r="D38" s="7">
        <v>190.5</v>
      </c>
      <c r="E38" s="2"/>
    </row>
    <row r="39" spans="1:5" x14ac:dyDescent="0.2">
      <c r="A39" t="s">
        <v>140</v>
      </c>
      <c r="B39" s="2">
        <v>1834</v>
      </c>
      <c r="C39" s="2" t="s">
        <v>9</v>
      </c>
      <c r="D39" s="7">
        <v>216.25</v>
      </c>
      <c r="E39" s="2"/>
    </row>
    <row r="40" spans="1:5" x14ac:dyDescent="0.2">
      <c r="A40" t="s">
        <v>140</v>
      </c>
      <c r="B40" s="2">
        <v>1834</v>
      </c>
      <c r="C40" s="2" t="s">
        <v>10</v>
      </c>
      <c r="D40" s="7">
        <v>309</v>
      </c>
      <c r="E40" s="2"/>
    </row>
    <row r="41" spans="1:5" x14ac:dyDescent="0.2">
      <c r="A41" t="s">
        <v>140</v>
      </c>
      <c r="B41" s="2">
        <v>1834</v>
      </c>
      <c r="C41" s="2" t="s">
        <v>0</v>
      </c>
      <c r="D41" s="7">
        <v>221.75</v>
      </c>
      <c r="E41" s="2"/>
    </row>
    <row r="42" spans="1:5" x14ac:dyDescent="0.2">
      <c r="A42" t="s">
        <v>140</v>
      </c>
      <c r="B42" s="2">
        <v>1834</v>
      </c>
      <c r="C42" s="2" t="s">
        <v>1</v>
      </c>
      <c r="D42" s="7">
        <v>75.75</v>
      </c>
      <c r="E42" s="2"/>
    </row>
    <row r="43" spans="1:5" x14ac:dyDescent="0.2">
      <c r="A43" t="s">
        <v>140</v>
      </c>
      <c r="B43" s="2">
        <v>1834</v>
      </c>
      <c r="C43" s="2" t="s">
        <v>11</v>
      </c>
      <c r="D43" s="7">
        <v>63.5</v>
      </c>
      <c r="E43" s="2"/>
    </row>
    <row r="44" spans="1:5" x14ac:dyDescent="0.2">
      <c r="A44" t="s">
        <v>140</v>
      </c>
      <c r="B44" s="2">
        <v>1835</v>
      </c>
      <c r="C44" s="2" t="s">
        <v>2</v>
      </c>
      <c r="D44" s="7">
        <v>271.25</v>
      </c>
      <c r="E44" s="2"/>
    </row>
    <row r="45" spans="1:5" x14ac:dyDescent="0.2">
      <c r="A45" t="s">
        <v>140</v>
      </c>
      <c r="B45" s="2">
        <v>1835</v>
      </c>
      <c r="C45" s="2" t="s">
        <v>3</v>
      </c>
      <c r="D45" s="7">
        <v>300</v>
      </c>
      <c r="E45" s="2"/>
    </row>
    <row r="46" spans="1:5" x14ac:dyDescent="0.2">
      <c r="A46" t="s">
        <v>140</v>
      </c>
      <c r="B46" s="2">
        <v>1835</v>
      </c>
      <c r="C46" s="2" t="s">
        <v>4</v>
      </c>
      <c r="D46" s="7">
        <v>78.25</v>
      </c>
      <c r="E46" s="2"/>
    </row>
    <row r="47" spans="1:5" x14ac:dyDescent="0.2">
      <c r="A47" t="s">
        <v>140</v>
      </c>
      <c r="B47" s="2">
        <v>1835</v>
      </c>
      <c r="C47" s="2" t="s">
        <v>5</v>
      </c>
      <c r="D47" s="7">
        <v>64.5</v>
      </c>
      <c r="E47" s="2"/>
    </row>
    <row r="48" spans="1:5" x14ac:dyDescent="0.2">
      <c r="A48" t="s">
        <v>140</v>
      </c>
      <c r="B48" s="2">
        <v>1835</v>
      </c>
      <c r="C48" s="2" t="s">
        <v>6</v>
      </c>
      <c r="D48" s="7">
        <v>117.5</v>
      </c>
      <c r="E48" s="2"/>
    </row>
    <row r="49" spans="1:5" x14ac:dyDescent="0.2">
      <c r="A49" t="s">
        <v>140</v>
      </c>
      <c r="B49" s="2">
        <v>1835</v>
      </c>
      <c r="C49" s="2" t="s">
        <v>7</v>
      </c>
      <c r="D49" s="7">
        <v>210.25</v>
      </c>
      <c r="E49" s="2"/>
    </row>
    <row r="50" spans="1:5" x14ac:dyDescent="0.2">
      <c r="A50" t="s">
        <v>140</v>
      </c>
      <c r="B50" s="2">
        <v>1835</v>
      </c>
      <c r="C50" s="2" t="s">
        <v>8</v>
      </c>
      <c r="D50" s="7">
        <v>249.25</v>
      </c>
      <c r="E50" s="2"/>
    </row>
    <row r="51" spans="1:5" x14ac:dyDescent="0.2">
      <c r="A51" t="s">
        <v>140</v>
      </c>
      <c r="B51" s="2">
        <v>1835</v>
      </c>
      <c r="C51" s="2" t="s">
        <v>9</v>
      </c>
      <c r="D51" s="7">
        <v>205.25</v>
      </c>
      <c r="E51" s="2"/>
    </row>
    <row r="52" spans="1:5" x14ac:dyDescent="0.2">
      <c r="A52" t="s">
        <v>140</v>
      </c>
      <c r="B52" s="2">
        <v>1835</v>
      </c>
      <c r="C52" s="2" t="s">
        <v>10</v>
      </c>
      <c r="D52" s="7">
        <v>425.25</v>
      </c>
      <c r="E52" s="2"/>
    </row>
    <row r="53" spans="1:5" x14ac:dyDescent="0.2">
      <c r="A53" t="s">
        <v>140</v>
      </c>
      <c r="B53" s="2">
        <v>1835</v>
      </c>
      <c r="C53" s="2" t="s">
        <v>0</v>
      </c>
      <c r="D53" s="7">
        <v>337.5</v>
      </c>
      <c r="E53" s="2"/>
    </row>
    <row r="54" spans="1:5" x14ac:dyDescent="0.2">
      <c r="A54" t="s">
        <v>140</v>
      </c>
      <c r="B54" s="2">
        <v>1835</v>
      </c>
      <c r="C54" s="2" t="s">
        <v>1</v>
      </c>
      <c r="D54" s="7">
        <v>127</v>
      </c>
      <c r="E54" s="2"/>
    </row>
    <row r="55" spans="1:5" x14ac:dyDescent="0.2">
      <c r="A55" t="s">
        <v>140</v>
      </c>
      <c r="B55" s="2">
        <v>1835</v>
      </c>
      <c r="C55" s="2" t="s">
        <v>11</v>
      </c>
      <c r="D55" s="7">
        <v>193.5</v>
      </c>
      <c r="E55" s="2"/>
    </row>
    <row r="56" spans="1:5" x14ac:dyDescent="0.2">
      <c r="A56" t="s">
        <v>140</v>
      </c>
      <c r="B56" s="2">
        <v>1836</v>
      </c>
      <c r="C56" s="2" t="s">
        <v>2</v>
      </c>
      <c r="D56" s="7">
        <v>296.5</v>
      </c>
      <c r="E56" s="2"/>
    </row>
    <row r="57" spans="1:5" x14ac:dyDescent="0.2">
      <c r="A57" t="s">
        <v>140</v>
      </c>
      <c r="B57" s="2">
        <v>1836</v>
      </c>
      <c r="C57" s="2" t="s">
        <v>3</v>
      </c>
      <c r="D57" s="7">
        <v>225.5</v>
      </c>
      <c r="E57" s="2"/>
    </row>
    <row r="58" spans="1:5" x14ac:dyDescent="0.2">
      <c r="A58" t="s">
        <v>140</v>
      </c>
      <c r="B58" s="2">
        <v>1836</v>
      </c>
      <c r="C58" s="2" t="s">
        <v>4</v>
      </c>
      <c r="D58" s="7">
        <v>185.5</v>
      </c>
      <c r="E58" s="2"/>
    </row>
    <row r="59" spans="1:5" x14ac:dyDescent="0.2">
      <c r="A59" t="s">
        <v>140</v>
      </c>
      <c r="B59" s="2">
        <v>1836</v>
      </c>
      <c r="C59" s="2" t="s">
        <v>5</v>
      </c>
      <c r="D59" s="7">
        <v>61.75</v>
      </c>
      <c r="E59" s="2"/>
    </row>
    <row r="60" spans="1:5" x14ac:dyDescent="0.2">
      <c r="A60" t="s">
        <v>140</v>
      </c>
      <c r="B60" s="2">
        <v>1836</v>
      </c>
      <c r="C60" s="2" t="s">
        <v>6</v>
      </c>
      <c r="D60" s="7">
        <v>108.5</v>
      </c>
      <c r="E60" s="2"/>
    </row>
    <row r="61" spans="1:5" x14ac:dyDescent="0.2">
      <c r="A61" t="s">
        <v>140</v>
      </c>
      <c r="B61" s="2">
        <v>1836</v>
      </c>
      <c r="C61" s="2" t="s">
        <v>7</v>
      </c>
      <c r="D61" s="7">
        <v>221.25</v>
      </c>
      <c r="E61" s="2"/>
    </row>
    <row r="62" spans="1:5" x14ac:dyDescent="0.2">
      <c r="A62" t="s">
        <v>140</v>
      </c>
      <c r="B62" s="2">
        <v>1836</v>
      </c>
      <c r="C62" s="2" t="s">
        <v>8</v>
      </c>
      <c r="D62" s="7">
        <v>254</v>
      </c>
      <c r="E62" s="2"/>
    </row>
    <row r="63" spans="1:5" x14ac:dyDescent="0.2">
      <c r="A63" t="s">
        <v>140</v>
      </c>
      <c r="B63" s="2">
        <v>1836</v>
      </c>
      <c r="C63" s="2" t="s">
        <v>9</v>
      </c>
      <c r="D63" s="7">
        <v>279.75</v>
      </c>
      <c r="E63" s="2"/>
    </row>
    <row r="64" spans="1:5" x14ac:dyDescent="0.2">
      <c r="A64" t="s">
        <v>140</v>
      </c>
      <c r="B64" s="2">
        <v>1836</v>
      </c>
      <c r="C64" s="2" t="s">
        <v>10</v>
      </c>
      <c r="D64" s="7">
        <v>309.25</v>
      </c>
      <c r="E64" s="2"/>
    </row>
    <row r="65" spans="1:5" x14ac:dyDescent="0.2">
      <c r="A65" t="s">
        <v>140</v>
      </c>
      <c r="B65" s="2">
        <v>1836</v>
      </c>
      <c r="C65" s="2" t="s">
        <v>0</v>
      </c>
      <c r="D65" s="7">
        <v>134.25</v>
      </c>
      <c r="E65" s="2"/>
    </row>
    <row r="66" spans="1:5" x14ac:dyDescent="0.2">
      <c r="A66" t="s">
        <v>140</v>
      </c>
      <c r="B66" s="2">
        <v>1836</v>
      </c>
      <c r="C66" s="2" t="s">
        <v>1</v>
      </c>
      <c r="D66" s="7">
        <v>73</v>
      </c>
      <c r="E66" s="2"/>
    </row>
    <row r="67" spans="1:5" x14ac:dyDescent="0.2">
      <c r="A67" t="s">
        <v>140</v>
      </c>
      <c r="B67" s="2">
        <v>1836</v>
      </c>
      <c r="C67" s="2" t="s">
        <v>11</v>
      </c>
      <c r="D67" s="7">
        <v>48.75</v>
      </c>
      <c r="E67" s="2"/>
    </row>
    <row r="68" spans="1:5" x14ac:dyDescent="0.2">
      <c r="A68" t="s">
        <v>140</v>
      </c>
      <c r="B68" s="2">
        <v>1837</v>
      </c>
      <c r="C68" s="2" t="s">
        <v>2</v>
      </c>
      <c r="D68" s="7">
        <v>301.5</v>
      </c>
      <c r="E68" s="2"/>
    </row>
    <row r="69" spans="1:5" x14ac:dyDescent="0.2">
      <c r="A69" t="s">
        <v>140</v>
      </c>
      <c r="B69" s="2">
        <v>1837</v>
      </c>
      <c r="C69" s="2" t="s">
        <v>3</v>
      </c>
      <c r="D69" s="7">
        <v>251.75</v>
      </c>
      <c r="E69" s="2"/>
    </row>
    <row r="70" spans="1:5" x14ac:dyDescent="0.2">
      <c r="A70" t="s">
        <v>140</v>
      </c>
      <c r="B70" s="2">
        <v>1837</v>
      </c>
      <c r="C70" s="2" t="s">
        <v>4</v>
      </c>
      <c r="D70" s="7">
        <v>163.25</v>
      </c>
      <c r="E70" s="2"/>
    </row>
    <row r="71" spans="1:5" x14ac:dyDescent="0.2">
      <c r="A71" t="s">
        <v>140</v>
      </c>
      <c r="B71" s="2">
        <v>1837</v>
      </c>
      <c r="C71" s="2" t="s">
        <v>5</v>
      </c>
      <c r="D71" s="7">
        <v>58.5</v>
      </c>
      <c r="E71" s="2"/>
    </row>
    <row r="72" spans="1:5" x14ac:dyDescent="0.2">
      <c r="A72" t="s">
        <v>140</v>
      </c>
      <c r="B72" s="2">
        <v>1837</v>
      </c>
      <c r="C72" s="2" t="s">
        <v>6</v>
      </c>
      <c r="D72" s="7">
        <v>93.5</v>
      </c>
      <c r="E72" s="2"/>
    </row>
    <row r="73" spans="1:5" x14ac:dyDescent="0.2">
      <c r="A73" t="s">
        <v>140</v>
      </c>
      <c r="B73" s="2">
        <v>1837</v>
      </c>
      <c r="C73" s="2" t="s">
        <v>7</v>
      </c>
      <c r="D73" s="7">
        <v>116.25</v>
      </c>
      <c r="E73" s="2"/>
    </row>
    <row r="74" spans="1:5" x14ac:dyDescent="0.2">
      <c r="A74" t="s">
        <v>140</v>
      </c>
      <c r="B74" s="2">
        <v>1837</v>
      </c>
      <c r="C74" s="2" t="s">
        <v>8</v>
      </c>
      <c r="D74" s="7">
        <v>125.25</v>
      </c>
      <c r="E74" s="2"/>
    </row>
    <row r="75" spans="1:5" x14ac:dyDescent="0.2">
      <c r="A75" t="s">
        <v>140</v>
      </c>
      <c r="B75" s="2">
        <v>1837</v>
      </c>
      <c r="C75" s="2" t="s">
        <v>9</v>
      </c>
      <c r="D75" s="7">
        <v>109.25</v>
      </c>
      <c r="E75" s="2"/>
    </row>
    <row r="76" spans="1:5" x14ac:dyDescent="0.2">
      <c r="A76" t="s">
        <v>140</v>
      </c>
      <c r="B76" s="2">
        <v>1837</v>
      </c>
      <c r="C76" s="2" t="s">
        <v>10</v>
      </c>
      <c r="D76" s="7">
        <v>201</v>
      </c>
      <c r="E76" s="2"/>
    </row>
    <row r="77" spans="1:5" x14ac:dyDescent="0.2">
      <c r="A77" t="s">
        <v>140</v>
      </c>
      <c r="B77" s="2">
        <v>1837</v>
      </c>
      <c r="C77" s="2" t="s">
        <v>0</v>
      </c>
      <c r="D77" s="7">
        <v>149.75</v>
      </c>
      <c r="E77" s="2"/>
    </row>
    <row r="78" spans="1:5" x14ac:dyDescent="0.2">
      <c r="A78" t="s">
        <v>140</v>
      </c>
      <c r="B78" s="2">
        <v>1837</v>
      </c>
      <c r="C78" s="2" t="s">
        <v>1</v>
      </c>
      <c r="D78" s="7">
        <v>70</v>
      </c>
      <c r="E78" s="2"/>
    </row>
    <row r="79" spans="1:5" x14ac:dyDescent="0.2">
      <c r="A79" t="s">
        <v>140</v>
      </c>
      <c r="B79" s="2">
        <v>1837</v>
      </c>
      <c r="C79" s="2" t="s">
        <v>11</v>
      </c>
      <c r="D79" s="7">
        <v>45.75</v>
      </c>
      <c r="E79" s="2"/>
    </row>
    <row r="80" spans="1:5" x14ac:dyDescent="0.2">
      <c r="A80" t="s">
        <v>140</v>
      </c>
      <c r="B80" s="2">
        <v>1838</v>
      </c>
      <c r="C80" s="2" t="s">
        <v>2</v>
      </c>
      <c r="D80" s="7">
        <v>57.75</v>
      </c>
      <c r="E80" s="2"/>
    </row>
    <row r="81" spans="1:5" x14ac:dyDescent="0.2">
      <c r="A81" t="s">
        <v>140</v>
      </c>
      <c r="B81" s="2">
        <v>1838</v>
      </c>
      <c r="C81" s="2" t="s">
        <v>3</v>
      </c>
      <c r="D81" s="7">
        <v>408</v>
      </c>
      <c r="E81" s="2"/>
    </row>
    <row r="82" spans="1:5" x14ac:dyDescent="0.2">
      <c r="A82" t="s">
        <v>140</v>
      </c>
      <c r="B82" s="2">
        <v>1838</v>
      </c>
      <c r="C82" s="2" t="s">
        <v>4</v>
      </c>
      <c r="D82" s="7">
        <v>154.75</v>
      </c>
      <c r="E82" s="2"/>
    </row>
    <row r="83" spans="1:5" x14ac:dyDescent="0.2">
      <c r="A83" t="s">
        <v>140</v>
      </c>
      <c r="B83" s="2">
        <v>1838</v>
      </c>
      <c r="C83" s="2" t="s">
        <v>5</v>
      </c>
      <c r="D83" s="7">
        <v>44.25</v>
      </c>
      <c r="E83" s="2"/>
    </row>
    <row r="84" spans="1:5" x14ac:dyDescent="0.2">
      <c r="A84" t="s">
        <v>140</v>
      </c>
      <c r="B84" s="2">
        <v>1838</v>
      </c>
      <c r="C84" s="2" t="s">
        <v>6</v>
      </c>
      <c r="D84" s="7">
        <v>79.25</v>
      </c>
      <c r="E84" s="2"/>
    </row>
    <row r="85" spans="1:5" x14ac:dyDescent="0.2">
      <c r="A85" t="s">
        <v>140</v>
      </c>
      <c r="B85" s="2">
        <v>1838</v>
      </c>
      <c r="C85" s="2" t="s">
        <v>7</v>
      </c>
      <c r="D85" s="7">
        <v>152.25</v>
      </c>
      <c r="E85" s="2"/>
    </row>
    <row r="86" spans="1:5" x14ac:dyDescent="0.2">
      <c r="A86" t="s">
        <v>140</v>
      </c>
      <c r="B86" s="2">
        <v>1838</v>
      </c>
      <c r="C86" s="2" t="s">
        <v>8</v>
      </c>
      <c r="D86" s="7">
        <v>179.5</v>
      </c>
      <c r="E86" s="2"/>
    </row>
    <row r="87" spans="1:5" x14ac:dyDescent="0.2">
      <c r="A87" t="s">
        <v>140</v>
      </c>
      <c r="B87" s="2">
        <v>1838</v>
      </c>
      <c r="C87" s="2" t="s">
        <v>9</v>
      </c>
      <c r="D87" s="7">
        <v>187.25</v>
      </c>
      <c r="E87" s="2"/>
    </row>
    <row r="88" spans="1:5" x14ac:dyDescent="0.2">
      <c r="A88" t="s">
        <v>140</v>
      </c>
      <c r="B88" s="2">
        <v>1838</v>
      </c>
      <c r="C88" s="2" t="s">
        <v>10</v>
      </c>
      <c r="D88" s="7">
        <v>275</v>
      </c>
      <c r="E88" s="2"/>
    </row>
    <row r="89" spans="1:5" x14ac:dyDescent="0.2">
      <c r="A89" t="s">
        <v>140</v>
      </c>
      <c r="B89" s="2">
        <v>1838</v>
      </c>
      <c r="C89" s="2" t="s">
        <v>0</v>
      </c>
      <c r="D89" s="7">
        <v>232.5</v>
      </c>
      <c r="E89" s="2"/>
    </row>
    <row r="90" spans="1:5" x14ac:dyDescent="0.2">
      <c r="A90" t="s">
        <v>140</v>
      </c>
      <c r="B90" s="2">
        <v>1838</v>
      </c>
      <c r="C90" s="2" t="s">
        <v>1</v>
      </c>
      <c r="D90" s="7">
        <v>32.75</v>
      </c>
      <c r="E90" s="2"/>
    </row>
    <row r="91" spans="1:5" x14ac:dyDescent="0.2">
      <c r="A91" t="s">
        <v>140</v>
      </c>
      <c r="B91" s="2">
        <v>1838</v>
      </c>
      <c r="C91" s="2" t="s">
        <v>11</v>
      </c>
      <c r="D91" s="7">
        <v>81.75</v>
      </c>
      <c r="E91" s="2"/>
    </row>
    <row r="92" spans="1:5" x14ac:dyDescent="0.2">
      <c r="A92" t="s">
        <v>140</v>
      </c>
      <c r="B92" s="2">
        <v>1839</v>
      </c>
      <c r="C92" s="2" t="s">
        <v>2</v>
      </c>
      <c r="D92" s="7">
        <v>154.5</v>
      </c>
      <c r="E92" s="2"/>
    </row>
    <row r="93" spans="1:5" x14ac:dyDescent="0.2">
      <c r="A93" t="s">
        <v>140</v>
      </c>
      <c r="B93" s="2">
        <v>1839</v>
      </c>
      <c r="C93" s="2" t="s">
        <v>3</v>
      </c>
      <c r="D93" s="7">
        <v>342.5</v>
      </c>
      <c r="E93" s="2"/>
    </row>
    <row r="94" spans="1:5" x14ac:dyDescent="0.2">
      <c r="A94" t="s">
        <v>140</v>
      </c>
      <c r="B94" s="2">
        <v>1839</v>
      </c>
      <c r="C94" s="2" t="s">
        <v>4</v>
      </c>
      <c r="D94" s="7">
        <v>47.25</v>
      </c>
      <c r="E94" s="2"/>
    </row>
    <row r="95" spans="1:5" x14ac:dyDescent="0.2">
      <c r="A95" t="s">
        <v>140</v>
      </c>
      <c r="B95" s="2">
        <v>1839</v>
      </c>
      <c r="C95" s="2" t="s">
        <v>5</v>
      </c>
      <c r="D95" s="7">
        <v>82.25</v>
      </c>
      <c r="E95" s="2"/>
    </row>
    <row r="96" spans="1:5" x14ac:dyDescent="0.2">
      <c r="A96" t="s">
        <v>140</v>
      </c>
      <c r="B96" s="2">
        <v>1839</v>
      </c>
      <c r="C96" s="2" t="s">
        <v>6</v>
      </c>
      <c r="D96" s="7">
        <v>113.75</v>
      </c>
      <c r="E96" s="2"/>
    </row>
    <row r="97" spans="1:5" x14ac:dyDescent="0.2">
      <c r="A97" t="s">
        <v>140</v>
      </c>
      <c r="B97" s="2">
        <v>1839</v>
      </c>
      <c r="C97" s="2" t="s">
        <v>7</v>
      </c>
      <c r="D97" s="7">
        <v>220.75</v>
      </c>
      <c r="E97" s="2"/>
    </row>
    <row r="98" spans="1:5" x14ac:dyDescent="0.2">
      <c r="A98" t="s">
        <v>140</v>
      </c>
      <c r="B98" s="2">
        <v>1839</v>
      </c>
      <c r="C98" s="2" t="s">
        <v>8</v>
      </c>
      <c r="D98" s="7">
        <v>294.25</v>
      </c>
      <c r="E98" s="2"/>
    </row>
    <row r="99" spans="1:5" x14ac:dyDescent="0.2">
      <c r="A99" t="s">
        <v>140</v>
      </c>
      <c r="B99" s="2">
        <v>1839</v>
      </c>
      <c r="C99" s="2" t="s">
        <v>9</v>
      </c>
      <c r="D99" s="7">
        <v>278.5</v>
      </c>
      <c r="E99" s="2"/>
    </row>
    <row r="100" spans="1:5" x14ac:dyDescent="0.2">
      <c r="A100" t="s">
        <v>140</v>
      </c>
      <c r="B100" s="2">
        <v>1839</v>
      </c>
      <c r="C100" s="2" t="s">
        <v>10</v>
      </c>
      <c r="D100" s="7">
        <v>348</v>
      </c>
      <c r="E100" s="2"/>
    </row>
    <row r="101" spans="1:5" x14ac:dyDescent="0.2">
      <c r="A101" t="s">
        <v>140</v>
      </c>
      <c r="B101" s="2">
        <v>1839</v>
      </c>
      <c r="C101" s="2" t="s">
        <v>0</v>
      </c>
      <c r="D101" s="7">
        <v>245</v>
      </c>
      <c r="E101" s="2"/>
    </row>
    <row r="102" spans="1:5" x14ac:dyDescent="0.2">
      <c r="A102" t="s">
        <v>140</v>
      </c>
      <c r="B102" s="2">
        <v>1839</v>
      </c>
      <c r="C102" s="2" t="s">
        <v>1</v>
      </c>
      <c r="D102" s="7">
        <v>79.25</v>
      </c>
      <c r="E102" s="2"/>
    </row>
    <row r="103" spans="1:5" x14ac:dyDescent="0.2">
      <c r="A103" t="s">
        <v>140</v>
      </c>
      <c r="B103" s="2">
        <v>1839</v>
      </c>
      <c r="C103" s="2" t="s">
        <v>11</v>
      </c>
      <c r="D103" s="7">
        <v>55.75</v>
      </c>
      <c r="E103" s="2"/>
    </row>
    <row r="104" spans="1:5" x14ac:dyDescent="0.2">
      <c r="A104" t="s">
        <v>140</v>
      </c>
      <c r="B104" s="2">
        <v>1840</v>
      </c>
      <c r="C104" s="2" t="s">
        <v>2</v>
      </c>
      <c r="D104" s="7">
        <v>187</v>
      </c>
      <c r="E104" s="2"/>
    </row>
    <row r="105" spans="1:5" x14ac:dyDescent="0.2">
      <c r="A105" t="s">
        <v>140</v>
      </c>
      <c r="B105" s="2">
        <v>1840</v>
      </c>
      <c r="C105" s="2" t="s">
        <v>3</v>
      </c>
      <c r="D105" s="7">
        <v>127.87</v>
      </c>
      <c r="E105" s="2"/>
    </row>
    <row r="106" spans="1:5" x14ac:dyDescent="0.2">
      <c r="A106" t="s">
        <v>140</v>
      </c>
      <c r="B106" s="2">
        <v>1840</v>
      </c>
      <c r="C106" s="2" t="s">
        <v>4</v>
      </c>
      <c r="D106" s="7">
        <v>50.88</v>
      </c>
      <c r="E106" s="2"/>
    </row>
    <row r="107" spans="1:5" x14ac:dyDescent="0.2">
      <c r="A107" t="s">
        <v>140</v>
      </c>
      <c r="B107" s="2">
        <v>1840</v>
      </c>
      <c r="C107" s="2" t="s">
        <v>5</v>
      </c>
      <c r="D107" s="7">
        <f>72.5+37.75</f>
        <v>110.25</v>
      </c>
      <c r="E107" s="2"/>
    </row>
    <row r="108" spans="1:5" x14ac:dyDescent="0.2">
      <c r="A108" t="s">
        <v>140</v>
      </c>
      <c r="B108" s="2">
        <v>1840</v>
      </c>
      <c r="C108" s="2" t="s">
        <v>6</v>
      </c>
      <c r="D108" s="7">
        <f>45.25+91.7</f>
        <v>136.94999999999999</v>
      </c>
      <c r="E108" s="2"/>
    </row>
    <row r="109" spans="1:5" x14ac:dyDescent="0.2">
      <c r="A109" t="s">
        <v>140</v>
      </c>
      <c r="B109" s="2">
        <v>1840</v>
      </c>
      <c r="C109" s="2" t="s">
        <v>7</v>
      </c>
      <c r="D109" s="7">
        <v>187.75</v>
      </c>
      <c r="E109" s="2"/>
    </row>
    <row r="110" spans="1:5" x14ac:dyDescent="0.2">
      <c r="A110" t="s">
        <v>140</v>
      </c>
      <c r="B110" s="2">
        <v>1840</v>
      </c>
      <c r="C110" s="2" t="s">
        <v>8</v>
      </c>
      <c r="D110" s="7">
        <v>236</v>
      </c>
      <c r="E110" s="2"/>
    </row>
    <row r="111" spans="1:5" x14ac:dyDescent="0.2">
      <c r="A111" t="s">
        <v>140</v>
      </c>
      <c r="B111" s="2">
        <v>1840</v>
      </c>
      <c r="C111" s="2" t="s">
        <v>9</v>
      </c>
      <c r="D111" s="7">
        <v>265.14999999999998</v>
      </c>
      <c r="E111" s="2"/>
    </row>
    <row r="112" spans="1:5" x14ac:dyDescent="0.2">
      <c r="A112" t="s">
        <v>140</v>
      </c>
      <c r="B112" s="2">
        <v>1840</v>
      </c>
      <c r="C112" s="2" t="s">
        <v>10</v>
      </c>
      <c r="D112" s="7">
        <v>458.84</v>
      </c>
      <c r="E112" s="2"/>
    </row>
    <row r="113" spans="1:5" x14ac:dyDescent="0.2">
      <c r="A113" t="s">
        <v>140</v>
      </c>
      <c r="B113" s="2">
        <v>1840</v>
      </c>
      <c r="C113" s="2" t="s">
        <v>0</v>
      </c>
      <c r="D113" s="7">
        <v>346.75</v>
      </c>
      <c r="E113" s="2"/>
    </row>
    <row r="114" spans="1:5" x14ac:dyDescent="0.2">
      <c r="A114" t="s">
        <v>140</v>
      </c>
      <c r="B114" s="2">
        <v>1840</v>
      </c>
      <c r="C114" s="2" t="s">
        <v>1</v>
      </c>
      <c r="D114" s="7">
        <v>73.25</v>
      </c>
      <c r="E114" s="2"/>
    </row>
    <row r="115" spans="1:5" x14ac:dyDescent="0.2">
      <c r="A115" t="s">
        <v>140</v>
      </c>
      <c r="B115" s="2">
        <v>1840</v>
      </c>
      <c r="C115" s="2" t="s">
        <v>11</v>
      </c>
      <c r="D115" s="7">
        <v>56.75</v>
      </c>
      <c r="E115" s="2"/>
    </row>
    <row r="116" spans="1:5" x14ac:dyDescent="0.2">
      <c r="A116" t="s">
        <v>140</v>
      </c>
      <c r="B116" s="2">
        <v>1841</v>
      </c>
      <c r="C116" s="2" t="s">
        <v>2</v>
      </c>
      <c r="D116" s="7">
        <v>178.75</v>
      </c>
      <c r="E116" s="2"/>
    </row>
    <row r="117" spans="1:5" x14ac:dyDescent="0.2">
      <c r="A117" t="s">
        <v>140</v>
      </c>
      <c r="B117" s="2">
        <v>1841</v>
      </c>
      <c r="C117" s="2" t="s">
        <v>3</v>
      </c>
      <c r="D117" s="7">
        <v>358.37</v>
      </c>
      <c r="E117" s="2"/>
    </row>
    <row r="118" spans="1:5" x14ac:dyDescent="0.2">
      <c r="A118" t="s">
        <v>140</v>
      </c>
      <c r="B118" s="2">
        <v>1841</v>
      </c>
      <c r="C118" s="2" t="s">
        <v>4</v>
      </c>
      <c r="D118" s="7">
        <v>172.75</v>
      </c>
      <c r="E118" s="2"/>
    </row>
    <row r="119" spans="1:5" x14ac:dyDescent="0.2">
      <c r="A119" t="s">
        <v>140</v>
      </c>
      <c r="B119" s="2">
        <v>1841</v>
      </c>
      <c r="C119" s="2" t="s">
        <v>5</v>
      </c>
      <c r="D119" s="7">
        <v>97.75</v>
      </c>
      <c r="E119" s="2"/>
    </row>
    <row r="120" spans="1:5" x14ac:dyDescent="0.2">
      <c r="A120" t="s">
        <v>140</v>
      </c>
      <c r="B120" s="2">
        <v>1841</v>
      </c>
      <c r="C120" s="2" t="s">
        <v>6</v>
      </c>
      <c r="D120" s="7">
        <v>109</v>
      </c>
      <c r="E120" s="2"/>
    </row>
    <row r="121" spans="1:5" x14ac:dyDescent="0.2">
      <c r="A121" t="s">
        <v>140</v>
      </c>
      <c r="B121" s="2">
        <v>1841</v>
      </c>
      <c r="C121" s="2" t="s">
        <v>7</v>
      </c>
      <c r="D121" s="7">
        <v>191.25</v>
      </c>
      <c r="E121" s="2"/>
    </row>
    <row r="122" spans="1:5" x14ac:dyDescent="0.2">
      <c r="A122" t="s">
        <v>140</v>
      </c>
      <c r="B122" s="2">
        <v>1841</v>
      </c>
      <c r="C122" s="2" t="s">
        <v>8</v>
      </c>
      <c r="D122" s="7">
        <v>364.5</v>
      </c>
      <c r="E122" s="2"/>
    </row>
    <row r="123" spans="1:5" x14ac:dyDescent="0.2">
      <c r="A123" t="s">
        <v>140</v>
      </c>
      <c r="B123" s="2">
        <v>1841</v>
      </c>
      <c r="C123" s="2" t="s">
        <v>9</v>
      </c>
      <c r="D123" s="7">
        <v>296.75</v>
      </c>
      <c r="E123" s="2"/>
    </row>
    <row r="124" spans="1:5" x14ac:dyDescent="0.2">
      <c r="A124" t="s">
        <v>140</v>
      </c>
      <c r="B124" s="2">
        <v>1841</v>
      </c>
      <c r="C124" s="2" t="s">
        <v>10</v>
      </c>
      <c r="D124" s="7">
        <v>387.75</v>
      </c>
      <c r="E124" s="2"/>
    </row>
    <row r="125" spans="1:5" x14ac:dyDescent="0.2">
      <c r="A125" t="s">
        <v>140</v>
      </c>
      <c r="B125" s="2">
        <v>1841</v>
      </c>
      <c r="C125" s="2" t="s">
        <v>0</v>
      </c>
      <c r="D125" s="7">
        <v>316</v>
      </c>
      <c r="E125" s="2"/>
    </row>
    <row r="126" spans="1:5" x14ac:dyDescent="0.2">
      <c r="A126" t="s">
        <v>140</v>
      </c>
      <c r="B126" s="2">
        <v>1841</v>
      </c>
      <c r="C126" s="2" t="s">
        <v>1</v>
      </c>
      <c r="D126" s="7">
        <v>94.25</v>
      </c>
      <c r="E126" s="2"/>
    </row>
    <row r="127" spans="1:5" x14ac:dyDescent="0.2">
      <c r="A127" t="s">
        <v>140</v>
      </c>
      <c r="B127" s="2">
        <v>1841</v>
      </c>
      <c r="C127" s="2" t="s">
        <v>11</v>
      </c>
      <c r="D127" s="7">
        <v>58.25</v>
      </c>
      <c r="E127" s="2"/>
    </row>
    <row r="128" spans="1:5" x14ac:dyDescent="0.2">
      <c r="A128" t="s">
        <v>140</v>
      </c>
      <c r="B128" s="2">
        <v>1842</v>
      </c>
      <c r="C128" s="2" t="s">
        <v>2</v>
      </c>
      <c r="D128" s="7">
        <v>142</v>
      </c>
      <c r="E128" s="2"/>
    </row>
    <row r="129" spans="1:5" x14ac:dyDescent="0.2">
      <c r="A129" t="s">
        <v>140</v>
      </c>
      <c r="B129" s="2">
        <v>1842</v>
      </c>
      <c r="C129" s="2" t="s">
        <v>3</v>
      </c>
      <c r="D129" s="7">
        <v>48</v>
      </c>
      <c r="E129" s="2"/>
    </row>
    <row r="130" spans="1:5" x14ac:dyDescent="0.2">
      <c r="A130" t="s">
        <v>140</v>
      </c>
      <c r="B130" s="2">
        <v>1842</v>
      </c>
      <c r="C130" s="2" t="s">
        <v>4</v>
      </c>
      <c r="D130" s="7">
        <v>69.75</v>
      </c>
      <c r="E130" s="2"/>
    </row>
    <row r="131" spans="1:5" x14ac:dyDescent="0.2">
      <c r="A131" t="s">
        <v>140</v>
      </c>
      <c r="B131" s="2">
        <v>1842</v>
      </c>
      <c r="C131" s="2" t="s">
        <v>5</v>
      </c>
      <c r="D131" s="7">
        <v>73.5</v>
      </c>
      <c r="E131" s="2"/>
    </row>
    <row r="132" spans="1:5" x14ac:dyDescent="0.2">
      <c r="A132" t="s">
        <v>140</v>
      </c>
      <c r="B132" s="2">
        <v>1842</v>
      </c>
      <c r="C132" s="2" t="s">
        <v>6</v>
      </c>
      <c r="D132" s="7">
        <v>110.5</v>
      </c>
      <c r="E132" s="2"/>
    </row>
    <row r="133" spans="1:5" x14ac:dyDescent="0.2">
      <c r="A133" t="s">
        <v>140</v>
      </c>
      <c r="B133" s="2">
        <v>1842</v>
      </c>
      <c r="C133" s="2" t="s">
        <v>7</v>
      </c>
      <c r="D133" s="7">
        <v>145.25</v>
      </c>
      <c r="E133" s="2"/>
    </row>
    <row r="134" spans="1:5" x14ac:dyDescent="0.2">
      <c r="A134" t="s">
        <v>140</v>
      </c>
      <c r="B134" s="2">
        <v>1842</v>
      </c>
      <c r="C134" s="2" t="s">
        <v>8</v>
      </c>
      <c r="D134" s="7">
        <v>185.25</v>
      </c>
      <c r="E134" s="2"/>
    </row>
    <row r="135" spans="1:5" x14ac:dyDescent="0.2">
      <c r="A135" t="s">
        <v>140</v>
      </c>
      <c r="B135" s="2">
        <v>1842</v>
      </c>
      <c r="C135" s="2" t="s">
        <v>9</v>
      </c>
      <c r="D135" s="7">
        <v>187</v>
      </c>
      <c r="E135" s="2"/>
    </row>
    <row r="136" spans="1:5" x14ac:dyDescent="0.2">
      <c r="A136" t="s">
        <v>140</v>
      </c>
      <c r="B136" s="2">
        <v>1842</v>
      </c>
      <c r="C136" s="2" t="s">
        <v>10</v>
      </c>
      <c r="D136" s="7">
        <v>263</v>
      </c>
      <c r="E136" s="2"/>
    </row>
    <row r="137" spans="1:5" x14ac:dyDescent="0.2">
      <c r="A137" t="s">
        <v>140</v>
      </c>
      <c r="B137" s="2">
        <v>1842</v>
      </c>
      <c r="C137" s="2" t="s">
        <v>0</v>
      </c>
      <c r="D137" s="7">
        <v>216</v>
      </c>
      <c r="E137" s="2"/>
    </row>
    <row r="138" spans="1:5" x14ac:dyDescent="0.2">
      <c r="A138" t="s">
        <v>140</v>
      </c>
      <c r="B138" s="2">
        <v>1842</v>
      </c>
      <c r="C138" s="2" t="s">
        <v>1</v>
      </c>
      <c r="D138" s="7">
        <v>68.25</v>
      </c>
      <c r="E138" s="2"/>
    </row>
    <row r="139" spans="1:5" x14ac:dyDescent="0.2">
      <c r="A139" t="s">
        <v>140</v>
      </c>
      <c r="B139" s="2">
        <v>1842</v>
      </c>
      <c r="C139" s="2" t="s">
        <v>11</v>
      </c>
      <c r="D139" s="7">
        <v>122.75</v>
      </c>
      <c r="E139" s="2"/>
    </row>
    <row r="140" spans="1:5" x14ac:dyDescent="0.2">
      <c r="A140" t="s">
        <v>140</v>
      </c>
      <c r="B140" s="2">
        <v>1843</v>
      </c>
      <c r="C140" s="2" t="s">
        <v>2</v>
      </c>
      <c r="D140" s="7">
        <v>109.5</v>
      </c>
      <c r="E140" s="2"/>
    </row>
    <row r="141" spans="1:5" x14ac:dyDescent="0.2">
      <c r="A141" t="s">
        <v>140</v>
      </c>
      <c r="B141" s="2">
        <v>1843</v>
      </c>
      <c r="C141" s="2" t="s">
        <v>3</v>
      </c>
      <c r="D141" s="7">
        <v>146.25</v>
      </c>
      <c r="E141" s="2"/>
    </row>
    <row r="142" spans="1:5" x14ac:dyDescent="0.2">
      <c r="A142" t="s">
        <v>140</v>
      </c>
      <c r="B142" s="2">
        <v>1843</v>
      </c>
      <c r="C142" s="2" t="s">
        <v>4</v>
      </c>
      <c r="D142" s="7">
        <v>93</v>
      </c>
      <c r="E142" s="2"/>
    </row>
    <row r="143" spans="1:5" x14ac:dyDescent="0.2">
      <c r="A143" t="s">
        <v>140</v>
      </c>
      <c r="B143" s="2">
        <v>1843</v>
      </c>
      <c r="C143" s="2" t="s">
        <v>5</v>
      </c>
      <c r="D143" s="7">
        <v>31.5</v>
      </c>
      <c r="E143" s="2"/>
    </row>
    <row r="144" spans="1:5" x14ac:dyDescent="0.2">
      <c r="A144" t="s">
        <v>140</v>
      </c>
      <c r="B144" s="2">
        <v>1843</v>
      </c>
      <c r="C144" s="2" t="s">
        <v>6</v>
      </c>
      <c r="D144" s="7">
        <v>92</v>
      </c>
      <c r="E144" s="2"/>
    </row>
    <row r="145" spans="1:5" x14ac:dyDescent="0.2">
      <c r="A145" t="s">
        <v>140</v>
      </c>
      <c r="B145" s="2">
        <v>1843</v>
      </c>
      <c r="C145" s="2" t="s">
        <v>7</v>
      </c>
      <c r="D145" s="7">
        <v>113.86</v>
      </c>
      <c r="E145" s="2"/>
    </row>
    <row r="146" spans="1:5" x14ac:dyDescent="0.2">
      <c r="A146" t="s">
        <v>140</v>
      </c>
      <c r="B146" s="2">
        <v>1843</v>
      </c>
      <c r="C146" s="2" t="s">
        <v>8</v>
      </c>
      <c r="D146" s="7">
        <v>184.5</v>
      </c>
      <c r="E146" s="2"/>
    </row>
    <row r="147" spans="1:5" x14ac:dyDescent="0.2">
      <c r="A147" t="s">
        <v>140</v>
      </c>
      <c r="B147" s="2">
        <v>1843</v>
      </c>
      <c r="C147" s="2" t="s">
        <v>9</v>
      </c>
      <c r="D147" s="7">
        <v>228</v>
      </c>
      <c r="E147" s="2"/>
    </row>
    <row r="148" spans="1:5" x14ac:dyDescent="0.2">
      <c r="A148" t="s">
        <v>140</v>
      </c>
      <c r="B148" s="2">
        <v>1843</v>
      </c>
      <c r="C148" s="2" t="s">
        <v>10</v>
      </c>
      <c r="D148" s="7">
        <v>298.5</v>
      </c>
      <c r="E148" s="2"/>
    </row>
    <row r="149" spans="1:5" x14ac:dyDescent="0.2">
      <c r="A149" t="s">
        <v>140</v>
      </c>
      <c r="B149" s="2">
        <v>1843</v>
      </c>
      <c r="C149" s="2" t="s">
        <v>0</v>
      </c>
      <c r="D149" s="7">
        <v>161.5</v>
      </c>
      <c r="E149" s="2"/>
    </row>
    <row r="150" spans="1:5" x14ac:dyDescent="0.2">
      <c r="A150" t="s">
        <v>140</v>
      </c>
      <c r="B150" s="2">
        <v>1843</v>
      </c>
      <c r="C150" s="2" t="s">
        <v>1</v>
      </c>
      <c r="D150" s="7">
        <v>40.5</v>
      </c>
      <c r="E150" s="2"/>
    </row>
    <row r="151" spans="1:5" x14ac:dyDescent="0.2">
      <c r="A151" t="s">
        <v>140</v>
      </c>
      <c r="B151" s="2">
        <v>1843</v>
      </c>
      <c r="C151" s="2" t="s">
        <v>11</v>
      </c>
      <c r="D151" s="7">
        <v>33.25</v>
      </c>
      <c r="E151" s="2"/>
    </row>
    <row r="152" spans="1:5" x14ac:dyDescent="0.2">
      <c r="A152" t="s">
        <v>140</v>
      </c>
      <c r="B152" s="2">
        <v>1844</v>
      </c>
      <c r="C152" s="2" t="s">
        <v>2</v>
      </c>
      <c r="D152" s="7">
        <v>155.25</v>
      </c>
      <c r="E152" s="2"/>
    </row>
    <row r="153" spans="1:5" x14ac:dyDescent="0.2">
      <c r="A153" t="s">
        <v>140</v>
      </c>
      <c r="B153" s="2">
        <v>1844</v>
      </c>
      <c r="C153" s="2" t="s">
        <v>3</v>
      </c>
      <c r="D153" s="7">
        <v>225.2</v>
      </c>
      <c r="E153" s="2"/>
    </row>
    <row r="154" spans="1:5" x14ac:dyDescent="0.2">
      <c r="A154" t="s">
        <v>140</v>
      </c>
      <c r="B154" s="2">
        <v>1844</v>
      </c>
      <c r="C154" s="2" t="s">
        <v>4</v>
      </c>
      <c r="D154" s="7">
        <v>33.5</v>
      </c>
      <c r="E154" s="2"/>
    </row>
    <row r="155" spans="1:5" x14ac:dyDescent="0.2">
      <c r="A155" t="s">
        <v>140</v>
      </c>
      <c r="B155" s="2">
        <v>1844</v>
      </c>
      <c r="C155" s="2" t="s">
        <v>5</v>
      </c>
      <c r="D155" s="7">
        <v>66.37</v>
      </c>
      <c r="E155" s="2"/>
    </row>
    <row r="156" spans="1:5" x14ac:dyDescent="0.2">
      <c r="A156" t="s">
        <v>140</v>
      </c>
      <c r="B156" s="2">
        <v>1844</v>
      </c>
      <c r="C156" s="2" t="s">
        <v>6</v>
      </c>
      <c r="D156" s="7">
        <v>124.75</v>
      </c>
      <c r="E156" s="2"/>
    </row>
    <row r="157" spans="1:5" x14ac:dyDescent="0.2">
      <c r="A157" t="s">
        <v>140</v>
      </c>
      <c r="B157" s="2">
        <v>1844</v>
      </c>
      <c r="C157" s="2" t="s">
        <v>7</v>
      </c>
      <c r="D157" s="7">
        <v>275.20999999999998</v>
      </c>
      <c r="E157" s="2">
        <v>1101</v>
      </c>
    </row>
    <row r="158" spans="1:5" x14ac:dyDescent="0.2">
      <c r="A158" t="s">
        <v>140</v>
      </c>
      <c r="B158" s="2">
        <v>1844</v>
      </c>
      <c r="C158" s="2" t="s">
        <v>8</v>
      </c>
      <c r="D158" s="7">
        <v>220.75</v>
      </c>
      <c r="E158" s="2">
        <v>883</v>
      </c>
    </row>
    <row r="159" spans="1:5" x14ac:dyDescent="0.2">
      <c r="A159" t="s">
        <v>140</v>
      </c>
      <c r="B159" s="2">
        <v>1844</v>
      </c>
      <c r="C159" s="2" t="s">
        <v>9</v>
      </c>
      <c r="D159" s="7">
        <v>278.49</v>
      </c>
      <c r="E159" s="2">
        <v>1114</v>
      </c>
    </row>
    <row r="160" spans="1:5" x14ac:dyDescent="0.2">
      <c r="A160" t="s">
        <v>140</v>
      </c>
      <c r="B160" s="2">
        <v>1844</v>
      </c>
      <c r="C160" s="2" t="s">
        <v>10</v>
      </c>
      <c r="D160" s="7">
        <v>327.98</v>
      </c>
      <c r="E160" s="2">
        <v>1312</v>
      </c>
    </row>
    <row r="161" spans="1:5" x14ac:dyDescent="0.2">
      <c r="A161" t="s">
        <v>140</v>
      </c>
      <c r="B161" s="2">
        <v>1844</v>
      </c>
      <c r="C161" s="2" t="s">
        <v>0</v>
      </c>
      <c r="D161" s="7">
        <v>228.19</v>
      </c>
      <c r="E161" s="2">
        <v>913</v>
      </c>
    </row>
    <row r="162" spans="1:5" x14ac:dyDescent="0.2">
      <c r="A162" t="s">
        <v>140</v>
      </c>
      <c r="B162" s="2">
        <v>1844</v>
      </c>
      <c r="C162" s="2" t="s">
        <v>1</v>
      </c>
      <c r="D162" s="7">
        <v>55.25</v>
      </c>
      <c r="E162" s="2">
        <v>221</v>
      </c>
    </row>
    <row r="163" spans="1:5" x14ac:dyDescent="0.2">
      <c r="A163" t="s">
        <v>140</v>
      </c>
      <c r="B163" s="2">
        <v>1844</v>
      </c>
      <c r="C163" s="2" t="s">
        <v>11</v>
      </c>
      <c r="D163" s="7">
        <v>52.62</v>
      </c>
      <c r="E163" s="2">
        <v>229</v>
      </c>
    </row>
    <row r="164" spans="1:5" x14ac:dyDescent="0.2">
      <c r="A164" t="s">
        <v>140</v>
      </c>
      <c r="B164" s="2">
        <v>1845</v>
      </c>
      <c r="C164" s="2" t="s">
        <v>2</v>
      </c>
      <c r="D164" s="7">
        <v>176.47</v>
      </c>
      <c r="E164" s="2"/>
    </row>
    <row r="165" spans="1:5" x14ac:dyDescent="0.2">
      <c r="A165" t="s">
        <v>140</v>
      </c>
      <c r="B165" s="2">
        <v>1845</v>
      </c>
      <c r="C165" s="2" t="s">
        <v>3</v>
      </c>
      <c r="D165" s="7">
        <v>193.47</v>
      </c>
      <c r="E165" s="2"/>
    </row>
    <row r="166" spans="1:5" x14ac:dyDescent="0.2">
      <c r="A166" t="s">
        <v>140</v>
      </c>
      <c r="B166" s="2">
        <v>1845</v>
      </c>
      <c r="C166" s="2" t="s">
        <v>4</v>
      </c>
      <c r="D166" s="7">
        <v>40.229999999999997</v>
      </c>
      <c r="E166" s="2"/>
    </row>
    <row r="167" spans="1:5" x14ac:dyDescent="0.2">
      <c r="A167" t="s">
        <v>140</v>
      </c>
      <c r="B167" s="2">
        <v>1845</v>
      </c>
      <c r="C167" s="2" t="s">
        <v>5</v>
      </c>
      <c r="D167" s="7">
        <v>82.48</v>
      </c>
      <c r="E167" s="2"/>
    </row>
    <row r="168" spans="1:5" x14ac:dyDescent="0.2">
      <c r="A168" t="s">
        <v>140</v>
      </c>
      <c r="B168" s="2">
        <v>1845</v>
      </c>
      <c r="C168" s="2" t="s">
        <v>6</v>
      </c>
      <c r="D168" s="7">
        <v>150.58000000000001</v>
      </c>
      <c r="E168" s="2"/>
    </row>
    <row r="169" spans="1:5" x14ac:dyDescent="0.2">
      <c r="A169" t="s">
        <v>140</v>
      </c>
      <c r="B169" s="2">
        <v>1845</v>
      </c>
      <c r="C169" s="2" t="s">
        <v>7</v>
      </c>
      <c r="D169" s="7">
        <v>186.25</v>
      </c>
      <c r="E169" s="2"/>
    </row>
    <row r="170" spans="1:5" x14ac:dyDescent="0.2">
      <c r="A170" t="s">
        <v>140</v>
      </c>
      <c r="B170" s="2">
        <v>1845</v>
      </c>
      <c r="C170" s="2" t="s">
        <v>8</v>
      </c>
      <c r="D170" s="7">
        <v>241.03</v>
      </c>
      <c r="E170" s="2"/>
    </row>
    <row r="171" spans="1:5" x14ac:dyDescent="0.2">
      <c r="A171" t="s">
        <v>140</v>
      </c>
      <c r="B171" s="2">
        <v>1845</v>
      </c>
      <c r="C171" s="2" t="s">
        <v>9</v>
      </c>
      <c r="D171" s="7">
        <v>273.47000000000003</v>
      </c>
      <c r="E171" s="2"/>
    </row>
    <row r="172" spans="1:5" x14ac:dyDescent="0.2">
      <c r="A172" t="s">
        <v>140</v>
      </c>
      <c r="B172" s="2">
        <v>1845</v>
      </c>
      <c r="C172" s="2" t="s">
        <v>10</v>
      </c>
      <c r="D172" s="7">
        <v>352.43</v>
      </c>
      <c r="E172" s="2"/>
    </row>
    <row r="173" spans="1:5" x14ac:dyDescent="0.2">
      <c r="A173" t="s">
        <v>140</v>
      </c>
      <c r="B173" s="2">
        <v>1845</v>
      </c>
      <c r="C173" s="2" t="s">
        <v>0</v>
      </c>
      <c r="D173" s="7">
        <v>225.76</v>
      </c>
      <c r="E173" s="2"/>
    </row>
    <row r="174" spans="1:5" x14ac:dyDescent="0.2">
      <c r="A174" t="s">
        <v>140</v>
      </c>
      <c r="B174" s="2">
        <v>1845</v>
      </c>
      <c r="C174" s="2" t="s">
        <v>1</v>
      </c>
      <c r="D174" s="7">
        <v>77.709999999999994</v>
      </c>
      <c r="E174" s="2"/>
    </row>
    <row r="175" spans="1:5" x14ac:dyDescent="0.2">
      <c r="A175" t="s">
        <v>140</v>
      </c>
      <c r="B175" s="2">
        <v>1845</v>
      </c>
      <c r="C175" s="2" t="s">
        <v>11</v>
      </c>
      <c r="D175" s="7">
        <v>144.49</v>
      </c>
      <c r="E175" s="2"/>
    </row>
    <row r="176" spans="1:5" x14ac:dyDescent="0.2">
      <c r="A176" t="s">
        <v>140</v>
      </c>
      <c r="B176" s="2">
        <v>1846</v>
      </c>
      <c r="C176" s="2" t="s">
        <v>2</v>
      </c>
      <c r="D176" s="7">
        <v>250.59</v>
      </c>
      <c r="E176" s="2"/>
    </row>
    <row r="177" spans="1:5" x14ac:dyDescent="0.2">
      <c r="A177" t="s">
        <v>140</v>
      </c>
      <c r="B177" s="2">
        <v>1846</v>
      </c>
      <c r="C177" s="2" t="s">
        <v>3</v>
      </c>
      <c r="D177" s="7">
        <v>165.16</v>
      </c>
      <c r="E177" s="2"/>
    </row>
    <row r="178" spans="1:5" x14ac:dyDescent="0.2">
      <c r="A178" t="s">
        <v>140</v>
      </c>
      <c r="B178" s="2">
        <v>1846</v>
      </c>
      <c r="C178" s="2" t="s">
        <v>4</v>
      </c>
      <c r="D178" s="7">
        <v>139.96</v>
      </c>
      <c r="E178" s="2"/>
    </row>
    <row r="179" spans="1:5" x14ac:dyDescent="0.2">
      <c r="A179" t="s">
        <v>140</v>
      </c>
      <c r="B179" s="2">
        <v>1846</v>
      </c>
      <c r="C179" s="2" t="s">
        <v>5</v>
      </c>
      <c r="D179" s="7">
        <v>109.5</v>
      </c>
      <c r="E179" s="2">
        <v>438</v>
      </c>
    </row>
    <row r="180" spans="1:5" x14ac:dyDescent="0.2">
      <c r="A180" t="s">
        <v>140</v>
      </c>
      <c r="B180" s="2">
        <v>1846</v>
      </c>
      <c r="C180" s="2" t="s">
        <v>6</v>
      </c>
      <c r="D180" s="7">
        <v>93.46</v>
      </c>
      <c r="E180" s="2">
        <v>374</v>
      </c>
    </row>
    <row r="181" spans="1:5" x14ac:dyDescent="0.2">
      <c r="A181" t="s">
        <v>140</v>
      </c>
      <c r="B181" s="2">
        <v>1846</v>
      </c>
      <c r="C181" s="2" t="s">
        <v>7</v>
      </c>
      <c r="D181" s="7">
        <v>157.08000000000001</v>
      </c>
      <c r="E181" s="2">
        <v>629</v>
      </c>
    </row>
    <row r="182" spans="1:5" x14ac:dyDescent="0.2">
      <c r="A182" t="s">
        <v>140</v>
      </c>
      <c r="B182" s="2">
        <v>1846</v>
      </c>
      <c r="C182" s="2" t="s">
        <v>8</v>
      </c>
      <c r="D182" s="7">
        <v>209.18</v>
      </c>
      <c r="E182" s="2">
        <v>837</v>
      </c>
    </row>
    <row r="183" spans="1:5" x14ac:dyDescent="0.2">
      <c r="A183" t="s">
        <v>140</v>
      </c>
      <c r="B183" s="2">
        <v>1846</v>
      </c>
      <c r="C183" s="2" t="s">
        <v>9</v>
      </c>
      <c r="D183" s="7">
        <v>232.48</v>
      </c>
      <c r="E183" s="2">
        <v>930</v>
      </c>
    </row>
    <row r="184" spans="1:5" x14ac:dyDescent="0.2">
      <c r="A184" t="s">
        <v>140</v>
      </c>
      <c r="B184" s="2">
        <v>1846</v>
      </c>
      <c r="C184" s="2" t="s">
        <v>10</v>
      </c>
      <c r="D184" s="7">
        <v>1328.2</v>
      </c>
      <c r="E184" s="2">
        <v>5323</v>
      </c>
    </row>
    <row r="185" spans="1:5" x14ac:dyDescent="0.2">
      <c r="A185" t="s">
        <v>140</v>
      </c>
      <c r="B185" s="2">
        <v>1846</v>
      </c>
      <c r="C185" s="2" t="s">
        <v>0</v>
      </c>
      <c r="D185" s="7">
        <v>173.69</v>
      </c>
      <c r="E185" s="2">
        <v>695</v>
      </c>
    </row>
    <row r="186" spans="1:5" x14ac:dyDescent="0.2">
      <c r="A186" t="s">
        <v>140</v>
      </c>
      <c r="B186" s="2">
        <v>1846</v>
      </c>
      <c r="C186" s="2" t="s">
        <v>1</v>
      </c>
      <c r="D186" s="7">
        <v>63.5</v>
      </c>
      <c r="E186" s="2">
        <v>254</v>
      </c>
    </row>
    <row r="187" spans="1:5" x14ac:dyDescent="0.2">
      <c r="A187" t="s">
        <v>140</v>
      </c>
      <c r="B187" s="2">
        <v>1846</v>
      </c>
      <c r="C187" s="2" t="s">
        <v>11</v>
      </c>
      <c r="D187" s="7">
        <v>57.5</v>
      </c>
      <c r="E187" s="2">
        <v>230</v>
      </c>
    </row>
    <row r="188" spans="1:5" x14ac:dyDescent="0.2">
      <c r="A188" t="s">
        <v>140</v>
      </c>
      <c r="B188" s="2">
        <v>1847</v>
      </c>
      <c r="C188" s="2" t="s">
        <v>2</v>
      </c>
      <c r="D188" s="7">
        <v>36.24</v>
      </c>
      <c r="E188" s="2">
        <v>145</v>
      </c>
    </row>
    <row r="189" spans="1:5" x14ac:dyDescent="0.2">
      <c r="A189" t="s">
        <v>140</v>
      </c>
      <c r="B189" s="2">
        <v>1847</v>
      </c>
      <c r="C189" s="2" t="s">
        <v>3</v>
      </c>
      <c r="D189" s="7">
        <v>139.99</v>
      </c>
      <c r="E189" s="2">
        <v>560</v>
      </c>
    </row>
    <row r="190" spans="1:5" x14ac:dyDescent="0.2">
      <c r="A190" t="s">
        <v>140</v>
      </c>
      <c r="B190" s="2">
        <v>1847</v>
      </c>
      <c r="C190" s="2" t="s">
        <v>4</v>
      </c>
      <c r="D190" s="7">
        <v>100.74</v>
      </c>
      <c r="E190" s="2">
        <v>403</v>
      </c>
    </row>
    <row r="191" spans="1:5" x14ac:dyDescent="0.2">
      <c r="A191" t="s">
        <v>140</v>
      </c>
      <c r="B191" s="2">
        <v>1847</v>
      </c>
      <c r="C191" s="2" t="s">
        <v>5</v>
      </c>
      <c r="D191" s="7">
        <v>77.22</v>
      </c>
      <c r="E191" s="2">
        <v>309</v>
      </c>
    </row>
    <row r="192" spans="1:5" x14ac:dyDescent="0.2">
      <c r="A192" t="s">
        <v>140</v>
      </c>
      <c r="B192" s="2">
        <v>1847</v>
      </c>
      <c r="C192" s="2" t="s">
        <v>6</v>
      </c>
      <c r="D192" s="7">
        <v>88.91</v>
      </c>
      <c r="E192" s="2">
        <v>360</v>
      </c>
    </row>
    <row r="193" spans="1:5" x14ac:dyDescent="0.2">
      <c r="A193" t="s">
        <v>140</v>
      </c>
      <c r="B193" s="2">
        <v>1847</v>
      </c>
      <c r="C193" s="2" t="s">
        <v>7</v>
      </c>
      <c r="D193" s="7">
        <v>123.75</v>
      </c>
      <c r="E193" s="2">
        <v>495</v>
      </c>
    </row>
    <row r="194" spans="1:5" x14ac:dyDescent="0.2">
      <c r="A194" t="s">
        <v>140</v>
      </c>
      <c r="B194" s="2">
        <v>1847</v>
      </c>
      <c r="C194" s="2" t="s">
        <v>8</v>
      </c>
      <c r="D194" s="7">
        <v>190.95</v>
      </c>
      <c r="E194" s="2">
        <v>764</v>
      </c>
    </row>
    <row r="195" spans="1:5" x14ac:dyDescent="0.2">
      <c r="A195" t="s">
        <v>140</v>
      </c>
      <c r="B195" s="2">
        <v>1847</v>
      </c>
      <c r="C195" s="2" t="s">
        <v>9</v>
      </c>
      <c r="D195" s="7">
        <v>281.14</v>
      </c>
      <c r="E195" s="2">
        <v>1125</v>
      </c>
    </row>
    <row r="196" spans="1:5" x14ac:dyDescent="0.2">
      <c r="A196" t="s">
        <v>140</v>
      </c>
      <c r="B196" s="2">
        <v>1847</v>
      </c>
      <c r="C196" s="2" t="s">
        <v>10</v>
      </c>
      <c r="D196" s="7">
        <v>312.54000000000002</v>
      </c>
      <c r="E196" s="2">
        <v>1251</v>
      </c>
    </row>
    <row r="197" spans="1:5" x14ac:dyDescent="0.2">
      <c r="A197" t="s">
        <v>140</v>
      </c>
      <c r="B197" s="2">
        <v>1847</v>
      </c>
      <c r="C197" s="2" t="s">
        <v>0</v>
      </c>
      <c r="D197" s="7">
        <v>152.53</v>
      </c>
      <c r="E197" s="2">
        <v>610</v>
      </c>
    </row>
    <row r="198" spans="1:5" x14ac:dyDescent="0.2">
      <c r="A198" t="s">
        <v>140</v>
      </c>
      <c r="B198" s="2">
        <v>1847</v>
      </c>
      <c r="C198" s="2" t="s">
        <v>1</v>
      </c>
      <c r="D198" s="7">
        <v>93.24</v>
      </c>
      <c r="E198" s="2">
        <v>373</v>
      </c>
    </row>
    <row r="199" spans="1:5" x14ac:dyDescent="0.2">
      <c r="A199" t="s">
        <v>140</v>
      </c>
      <c r="B199" s="2">
        <v>1847</v>
      </c>
      <c r="C199" s="2" t="s">
        <v>11</v>
      </c>
      <c r="D199" s="7">
        <v>130.96</v>
      </c>
      <c r="E199" s="2">
        <v>524</v>
      </c>
    </row>
    <row r="200" spans="1:5" x14ac:dyDescent="0.2">
      <c r="A200" t="s">
        <v>140</v>
      </c>
      <c r="B200" s="2">
        <v>1848</v>
      </c>
      <c r="C200" s="2" t="s">
        <v>2</v>
      </c>
      <c r="D200" s="7">
        <f>11.19+42.14</f>
        <v>53.33</v>
      </c>
      <c r="E200" s="2">
        <f>45+169</f>
        <v>214</v>
      </c>
    </row>
    <row r="201" spans="1:5" x14ac:dyDescent="0.2">
      <c r="A201" t="s">
        <v>140</v>
      </c>
      <c r="B201" s="2">
        <v>1848</v>
      </c>
      <c r="C201" s="2" t="s">
        <v>3</v>
      </c>
      <c r="D201" s="7">
        <v>71.650000000000006</v>
      </c>
      <c r="E201" s="2">
        <v>287</v>
      </c>
    </row>
    <row r="202" spans="1:5" x14ac:dyDescent="0.2">
      <c r="A202" t="s">
        <v>140</v>
      </c>
      <c r="B202" s="2">
        <v>1848</v>
      </c>
      <c r="C202" s="2" t="s">
        <v>4</v>
      </c>
      <c r="D202" s="7">
        <v>97.75</v>
      </c>
      <c r="E202" s="2">
        <v>391</v>
      </c>
    </row>
    <row r="203" spans="1:5" x14ac:dyDescent="0.2">
      <c r="A203" t="s">
        <v>140</v>
      </c>
      <c r="B203" s="2">
        <v>1848</v>
      </c>
      <c r="C203" s="2" t="s">
        <v>5</v>
      </c>
      <c r="D203" s="7">
        <v>79.989999999999995</v>
      </c>
      <c r="E203" s="2">
        <v>302</v>
      </c>
    </row>
    <row r="204" spans="1:5" x14ac:dyDescent="0.2">
      <c r="A204" t="s">
        <v>140</v>
      </c>
      <c r="B204" s="2">
        <v>1848</v>
      </c>
      <c r="C204" s="2" t="s">
        <v>6</v>
      </c>
      <c r="D204" s="7">
        <v>121.97</v>
      </c>
      <c r="E204" s="2">
        <v>490</v>
      </c>
    </row>
    <row r="205" spans="1:5" x14ac:dyDescent="0.2">
      <c r="A205" t="s">
        <v>140</v>
      </c>
      <c r="B205" s="2">
        <v>1848</v>
      </c>
      <c r="C205" s="2" t="s">
        <v>7</v>
      </c>
      <c r="D205" s="7">
        <v>221.69</v>
      </c>
      <c r="E205" s="2">
        <v>887</v>
      </c>
    </row>
    <row r="206" spans="1:5" x14ac:dyDescent="0.2">
      <c r="A206" t="s">
        <v>140</v>
      </c>
      <c r="B206" s="2">
        <v>1848</v>
      </c>
      <c r="C206" s="2" t="s">
        <v>8</v>
      </c>
      <c r="D206" s="7">
        <v>160.75</v>
      </c>
      <c r="E206" s="2">
        <v>643</v>
      </c>
    </row>
    <row r="207" spans="1:5" x14ac:dyDescent="0.2">
      <c r="A207" t="s">
        <v>140</v>
      </c>
      <c r="B207" s="2">
        <v>1848</v>
      </c>
      <c r="C207" s="2" t="s">
        <v>9</v>
      </c>
      <c r="D207" s="7">
        <v>225.97</v>
      </c>
      <c r="E207" s="2">
        <v>904</v>
      </c>
    </row>
    <row r="208" spans="1:5" x14ac:dyDescent="0.2">
      <c r="A208" t="s">
        <v>140</v>
      </c>
      <c r="B208" s="2">
        <v>1848</v>
      </c>
      <c r="C208" s="2" t="s">
        <v>10</v>
      </c>
      <c r="D208" s="7">
        <v>299.05</v>
      </c>
      <c r="E208" s="2">
        <v>1196</v>
      </c>
    </row>
    <row r="209" spans="1:5" x14ac:dyDescent="0.2">
      <c r="A209" t="s">
        <v>140</v>
      </c>
      <c r="B209" s="2">
        <v>1848</v>
      </c>
      <c r="C209" s="2" t="s">
        <v>0</v>
      </c>
      <c r="D209" s="7">
        <v>172.93</v>
      </c>
      <c r="E209" s="2">
        <v>692</v>
      </c>
    </row>
    <row r="210" spans="1:5" x14ac:dyDescent="0.2">
      <c r="A210" t="s">
        <v>140</v>
      </c>
      <c r="B210" s="2">
        <v>1848</v>
      </c>
      <c r="C210" s="2" t="s">
        <v>1</v>
      </c>
      <c r="D210" s="7">
        <v>83.22</v>
      </c>
      <c r="E210" s="2">
        <v>333</v>
      </c>
    </row>
    <row r="211" spans="1:5" x14ac:dyDescent="0.2">
      <c r="A211" t="s">
        <v>140</v>
      </c>
      <c r="B211" s="2">
        <v>1848</v>
      </c>
      <c r="C211" s="2" t="s">
        <v>11</v>
      </c>
      <c r="D211" s="7">
        <v>79.5</v>
      </c>
      <c r="E211" s="2">
        <v>319</v>
      </c>
    </row>
    <row r="212" spans="1:5" x14ac:dyDescent="0.2">
      <c r="A212" t="s">
        <v>140</v>
      </c>
      <c r="B212" s="2">
        <v>1849</v>
      </c>
      <c r="C212" s="2" t="s">
        <v>2</v>
      </c>
      <c r="D212" s="7">
        <f>55+145</f>
        <v>200</v>
      </c>
      <c r="E212" s="2">
        <f>220+580</f>
        <v>800</v>
      </c>
    </row>
    <row r="213" spans="1:5" x14ac:dyDescent="0.2">
      <c r="A213" t="s">
        <v>140</v>
      </c>
      <c r="B213" s="2">
        <v>1849</v>
      </c>
      <c r="C213" s="2" t="s">
        <v>3</v>
      </c>
      <c r="D213" s="7">
        <v>159.5</v>
      </c>
      <c r="E213" s="2"/>
    </row>
    <row r="214" spans="1:5" x14ac:dyDescent="0.2">
      <c r="A214" t="s">
        <v>140</v>
      </c>
      <c r="B214" s="2">
        <v>1849</v>
      </c>
      <c r="C214" s="2" t="s">
        <v>4</v>
      </c>
      <c r="D214" s="7">
        <v>63.23</v>
      </c>
      <c r="E214" s="2"/>
    </row>
    <row r="215" spans="1:5" x14ac:dyDescent="0.2">
      <c r="A215" t="s">
        <v>140</v>
      </c>
      <c r="B215" s="2">
        <v>1849</v>
      </c>
      <c r="C215" s="2" t="s">
        <v>5</v>
      </c>
      <c r="D215" s="7">
        <v>95.5</v>
      </c>
      <c r="E215" s="2"/>
    </row>
    <row r="216" spans="1:5" x14ac:dyDescent="0.2">
      <c r="A216" t="s">
        <v>140</v>
      </c>
      <c r="B216" s="2">
        <v>1849</v>
      </c>
      <c r="C216" s="2" t="s">
        <v>6</v>
      </c>
      <c r="D216" s="7">
        <v>83.75</v>
      </c>
      <c r="E216" s="2"/>
    </row>
    <row r="217" spans="1:5" x14ac:dyDescent="0.2">
      <c r="A217" t="s">
        <v>140</v>
      </c>
      <c r="B217" s="2">
        <v>1849</v>
      </c>
      <c r="C217" s="2" t="s">
        <v>7</v>
      </c>
      <c r="D217" s="7">
        <v>161.25</v>
      </c>
      <c r="E217" s="2">
        <v>645</v>
      </c>
    </row>
    <row r="218" spans="1:5" x14ac:dyDescent="0.2">
      <c r="A218" t="s">
        <v>140</v>
      </c>
      <c r="B218" s="2">
        <v>1849</v>
      </c>
      <c r="C218" s="2" t="s">
        <v>8</v>
      </c>
      <c r="D218" s="7">
        <v>141.5</v>
      </c>
      <c r="E218" s="2">
        <v>566</v>
      </c>
    </row>
    <row r="219" spans="1:5" x14ac:dyDescent="0.2">
      <c r="A219" t="s">
        <v>140</v>
      </c>
      <c r="B219" s="2">
        <v>1849</v>
      </c>
      <c r="C219" s="2" t="s">
        <v>9</v>
      </c>
      <c r="D219" s="7">
        <v>162.65</v>
      </c>
      <c r="E219" s="2"/>
    </row>
    <row r="220" spans="1:5" x14ac:dyDescent="0.2">
      <c r="A220" t="s">
        <v>140</v>
      </c>
      <c r="B220" s="2">
        <v>1849</v>
      </c>
      <c r="C220" s="2" t="s">
        <v>10</v>
      </c>
      <c r="D220" s="7">
        <v>414.63</v>
      </c>
      <c r="E220" s="2">
        <v>1659</v>
      </c>
    </row>
    <row r="221" spans="1:5" x14ac:dyDescent="0.2">
      <c r="A221" t="s">
        <v>140</v>
      </c>
      <c r="B221" s="2">
        <v>1849</v>
      </c>
      <c r="C221" s="2" t="s">
        <v>0</v>
      </c>
      <c r="D221" s="7">
        <v>152.5</v>
      </c>
      <c r="E221" s="2">
        <v>610</v>
      </c>
    </row>
    <row r="222" spans="1:5" x14ac:dyDescent="0.2">
      <c r="A222" t="s">
        <v>140</v>
      </c>
      <c r="B222" s="2">
        <v>1849</v>
      </c>
      <c r="C222" s="2" t="s">
        <v>1</v>
      </c>
      <c r="D222" s="7">
        <v>85.5</v>
      </c>
      <c r="E222" s="2">
        <v>330</v>
      </c>
    </row>
    <row r="223" spans="1:5" x14ac:dyDescent="0.2">
      <c r="A223" t="s">
        <v>140</v>
      </c>
      <c r="B223" s="2">
        <v>1849</v>
      </c>
      <c r="C223" s="2" t="s">
        <v>11</v>
      </c>
      <c r="D223" s="7">
        <v>67.48</v>
      </c>
      <c r="E223" s="2"/>
    </row>
    <row r="224" spans="1:5" x14ac:dyDescent="0.2">
      <c r="A224" t="s">
        <v>140</v>
      </c>
      <c r="B224" s="2">
        <v>1850</v>
      </c>
      <c r="C224" s="2" t="s">
        <v>2</v>
      </c>
      <c r="D224" s="7">
        <v>182.25</v>
      </c>
      <c r="E224" s="2"/>
    </row>
    <row r="225" spans="1:5" x14ac:dyDescent="0.2">
      <c r="A225" t="s">
        <v>140</v>
      </c>
      <c r="B225" s="2">
        <v>1850</v>
      </c>
      <c r="C225" s="2" t="s">
        <v>3</v>
      </c>
      <c r="D225" s="7">
        <v>102.5</v>
      </c>
      <c r="E225" s="2">
        <v>410</v>
      </c>
    </row>
    <row r="226" spans="1:5" x14ac:dyDescent="0.2">
      <c r="A226" t="s">
        <v>140</v>
      </c>
      <c r="B226" s="2">
        <v>1850</v>
      </c>
      <c r="C226" s="2" t="s">
        <v>4</v>
      </c>
      <c r="D226" s="7">
        <v>61.25</v>
      </c>
      <c r="E226" s="2">
        <v>245</v>
      </c>
    </row>
    <row r="227" spans="1:5" x14ac:dyDescent="0.2">
      <c r="A227" t="s">
        <v>140</v>
      </c>
      <c r="B227" s="2">
        <v>1850</v>
      </c>
      <c r="C227" s="2" t="s">
        <v>5</v>
      </c>
      <c r="D227" s="7">
        <v>82</v>
      </c>
      <c r="E227" s="2">
        <v>328</v>
      </c>
    </row>
    <row r="228" spans="1:5" x14ac:dyDescent="0.2">
      <c r="A228" t="s">
        <v>140</v>
      </c>
      <c r="B228" s="2">
        <v>1850</v>
      </c>
      <c r="C228" s="2" t="s">
        <v>6</v>
      </c>
      <c r="D228" s="7">
        <v>104</v>
      </c>
      <c r="E228" s="2">
        <v>416</v>
      </c>
    </row>
    <row r="229" spans="1:5" x14ac:dyDescent="0.2">
      <c r="A229" t="s">
        <v>140</v>
      </c>
      <c r="B229" s="2">
        <v>1850</v>
      </c>
      <c r="C229" s="2" t="s">
        <v>7</v>
      </c>
      <c r="D229" s="7">
        <v>240.75</v>
      </c>
      <c r="E229" s="2">
        <v>963</v>
      </c>
    </row>
    <row r="230" spans="1:5" x14ac:dyDescent="0.2">
      <c r="A230" t="s">
        <v>140</v>
      </c>
      <c r="B230" s="2">
        <v>1850</v>
      </c>
      <c r="C230" s="2" t="s">
        <v>8</v>
      </c>
      <c r="D230" s="7">
        <v>180.75</v>
      </c>
      <c r="E230" s="2">
        <v>723</v>
      </c>
    </row>
    <row r="231" spans="1:5" x14ac:dyDescent="0.2">
      <c r="A231" t="s">
        <v>140</v>
      </c>
      <c r="B231" s="2">
        <v>1850</v>
      </c>
      <c r="C231" s="2" t="s">
        <v>9</v>
      </c>
      <c r="D231" s="7">
        <v>175.25</v>
      </c>
      <c r="E231" s="2">
        <v>710</v>
      </c>
    </row>
    <row r="232" spans="1:5" x14ac:dyDescent="0.2">
      <c r="A232" t="s">
        <v>140</v>
      </c>
      <c r="B232" s="2">
        <v>1850</v>
      </c>
      <c r="C232" s="2" t="s">
        <v>10</v>
      </c>
      <c r="D232" s="7">
        <v>279.5</v>
      </c>
      <c r="E232" s="2">
        <v>1216</v>
      </c>
    </row>
    <row r="233" spans="1:5" x14ac:dyDescent="0.2">
      <c r="A233" t="s">
        <v>140</v>
      </c>
      <c r="B233" s="2">
        <v>1850</v>
      </c>
      <c r="C233" s="2" t="s">
        <v>0</v>
      </c>
      <c r="D233" s="7">
        <v>204.25</v>
      </c>
      <c r="E233" s="2">
        <v>817</v>
      </c>
    </row>
    <row r="234" spans="1:5" x14ac:dyDescent="0.2">
      <c r="A234" t="s">
        <v>140</v>
      </c>
      <c r="B234" s="2">
        <v>1850</v>
      </c>
      <c r="C234" s="2" t="s">
        <v>1</v>
      </c>
      <c r="D234" s="7">
        <v>83.5</v>
      </c>
      <c r="E234" s="2">
        <v>334</v>
      </c>
    </row>
    <row r="235" spans="1:5" x14ac:dyDescent="0.2">
      <c r="A235" t="s">
        <v>140</v>
      </c>
      <c r="B235" s="2">
        <v>1850</v>
      </c>
      <c r="C235" s="2" t="s">
        <v>11</v>
      </c>
      <c r="D235" s="7">
        <v>74.25</v>
      </c>
      <c r="E235" s="2">
        <v>297</v>
      </c>
    </row>
    <row r="236" spans="1:5" x14ac:dyDescent="0.2">
      <c r="A236" t="s">
        <v>140</v>
      </c>
      <c r="B236" s="2">
        <v>1851</v>
      </c>
      <c r="C236" s="2" t="s">
        <v>2</v>
      </c>
      <c r="D236" s="7">
        <v>172.75</v>
      </c>
      <c r="E236" s="2">
        <v>691</v>
      </c>
    </row>
    <row r="237" spans="1:5" x14ac:dyDescent="0.2">
      <c r="A237" t="s">
        <v>140</v>
      </c>
      <c r="B237" s="2">
        <v>1851</v>
      </c>
      <c r="C237" s="2" t="s">
        <v>3</v>
      </c>
      <c r="D237" s="7">
        <v>70.5</v>
      </c>
      <c r="E237" s="2">
        <v>282</v>
      </c>
    </row>
    <row r="238" spans="1:5" x14ac:dyDescent="0.2">
      <c r="A238" t="s">
        <v>140</v>
      </c>
      <c r="B238" s="2">
        <v>1851</v>
      </c>
      <c r="C238" s="2" t="s">
        <v>4</v>
      </c>
      <c r="D238" s="7">
        <v>52</v>
      </c>
      <c r="E238" s="2">
        <v>208</v>
      </c>
    </row>
    <row r="239" spans="1:5" x14ac:dyDescent="0.2">
      <c r="A239" t="s">
        <v>140</v>
      </c>
      <c r="B239" s="2">
        <v>1851</v>
      </c>
      <c r="C239" s="2" t="s">
        <v>5</v>
      </c>
      <c r="D239" s="7">
        <v>101.25</v>
      </c>
      <c r="E239" s="2">
        <v>405</v>
      </c>
    </row>
    <row r="240" spans="1:5" x14ac:dyDescent="0.2">
      <c r="A240" t="s">
        <v>140</v>
      </c>
      <c r="B240" s="2">
        <v>1851</v>
      </c>
      <c r="C240" s="2" t="s">
        <v>6</v>
      </c>
      <c r="D240" s="7">
        <v>135.5</v>
      </c>
      <c r="E240" s="2">
        <v>542</v>
      </c>
    </row>
    <row r="241" spans="1:5" x14ac:dyDescent="0.2">
      <c r="A241" t="s">
        <v>140</v>
      </c>
      <c r="B241" s="2">
        <v>1851</v>
      </c>
      <c r="C241" s="2" t="s">
        <v>7</v>
      </c>
      <c r="D241" s="7">
        <v>164</v>
      </c>
      <c r="E241" s="2">
        <v>656</v>
      </c>
    </row>
    <row r="242" spans="1:5" x14ac:dyDescent="0.2">
      <c r="A242" t="s">
        <v>140</v>
      </c>
      <c r="B242" s="2">
        <v>1851</v>
      </c>
      <c r="C242" s="2" t="s">
        <v>8</v>
      </c>
      <c r="D242" s="7">
        <v>171.5</v>
      </c>
      <c r="E242" s="2"/>
    </row>
    <row r="243" spans="1:5" x14ac:dyDescent="0.2">
      <c r="A243" t="s">
        <v>140</v>
      </c>
      <c r="B243" s="2">
        <v>1851</v>
      </c>
      <c r="C243" s="2" t="s">
        <v>9</v>
      </c>
      <c r="D243" s="7">
        <v>194</v>
      </c>
      <c r="E243" s="2">
        <v>776</v>
      </c>
    </row>
    <row r="244" spans="1:5" x14ac:dyDescent="0.2">
      <c r="A244" t="s">
        <v>140</v>
      </c>
      <c r="B244" s="2">
        <v>1851</v>
      </c>
      <c r="C244" s="2" t="s">
        <v>10</v>
      </c>
      <c r="D244" s="7">
        <v>275.5</v>
      </c>
      <c r="E244" s="2">
        <v>1102</v>
      </c>
    </row>
    <row r="245" spans="1:5" x14ac:dyDescent="0.2">
      <c r="A245" t="s">
        <v>140</v>
      </c>
      <c r="B245" s="2">
        <v>1851</v>
      </c>
      <c r="C245" s="2" t="s">
        <v>0</v>
      </c>
      <c r="D245" s="7">
        <v>218</v>
      </c>
      <c r="E245" s="2">
        <v>872</v>
      </c>
    </row>
    <row r="246" spans="1:5" x14ac:dyDescent="0.2">
      <c r="A246" t="s">
        <v>140</v>
      </c>
      <c r="B246" s="2">
        <v>1851</v>
      </c>
      <c r="C246" s="2" t="s">
        <v>1</v>
      </c>
      <c r="D246" s="7">
        <v>74</v>
      </c>
      <c r="E246" s="2">
        <v>296</v>
      </c>
    </row>
    <row r="247" spans="1:5" x14ac:dyDescent="0.2">
      <c r="A247" t="s">
        <v>140</v>
      </c>
      <c r="B247" s="2">
        <v>1851</v>
      </c>
      <c r="C247" s="2" t="s">
        <v>11</v>
      </c>
      <c r="D247" s="7">
        <v>71.5</v>
      </c>
      <c r="E247" s="2">
        <v>286</v>
      </c>
    </row>
    <row r="248" spans="1:5" x14ac:dyDescent="0.2">
      <c r="A248" t="s">
        <v>140</v>
      </c>
      <c r="B248" s="2">
        <v>1852</v>
      </c>
      <c r="C248" s="2" t="s">
        <v>2</v>
      </c>
      <c r="D248" s="7">
        <v>130.5</v>
      </c>
      <c r="E248" s="2">
        <v>522</v>
      </c>
    </row>
    <row r="249" spans="1:5" x14ac:dyDescent="0.2">
      <c r="A249" t="s">
        <v>140</v>
      </c>
      <c r="B249" s="2">
        <v>1852</v>
      </c>
      <c r="C249" s="2" t="s">
        <v>3</v>
      </c>
      <c r="D249" s="7">
        <v>102.25</v>
      </c>
      <c r="E249" s="2">
        <v>409</v>
      </c>
    </row>
    <row r="250" spans="1:5" x14ac:dyDescent="0.2">
      <c r="A250" t="s">
        <v>140</v>
      </c>
      <c r="B250" s="2">
        <v>1852</v>
      </c>
      <c r="C250" s="2" t="s">
        <v>4</v>
      </c>
      <c r="D250" s="7">
        <v>80.75</v>
      </c>
      <c r="E250" s="2">
        <v>323</v>
      </c>
    </row>
    <row r="251" spans="1:5" x14ac:dyDescent="0.2">
      <c r="A251" t="s">
        <v>140</v>
      </c>
      <c r="B251" s="2">
        <v>1852</v>
      </c>
      <c r="C251" s="2" t="s">
        <v>5</v>
      </c>
      <c r="D251" s="7">
        <v>64.75</v>
      </c>
      <c r="E251" s="2">
        <v>259</v>
      </c>
    </row>
    <row r="252" spans="1:5" x14ac:dyDescent="0.2">
      <c r="A252" t="s">
        <v>140</v>
      </c>
      <c r="B252" s="2">
        <v>1852</v>
      </c>
      <c r="C252" s="2" t="s">
        <v>6</v>
      </c>
      <c r="D252" s="7">
        <v>86.25</v>
      </c>
      <c r="E252" s="2">
        <v>345</v>
      </c>
    </row>
    <row r="253" spans="1:5" x14ac:dyDescent="0.2">
      <c r="A253" t="s">
        <v>140</v>
      </c>
      <c r="B253" s="2">
        <v>1852</v>
      </c>
      <c r="C253" s="2" t="s">
        <v>7</v>
      </c>
      <c r="D253" s="7">
        <v>140</v>
      </c>
      <c r="E253" s="2">
        <v>560</v>
      </c>
    </row>
    <row r="254" spans="1:5" x14ac:dyDescent="0.2">
      <c r="A254" t="s">
        <v>140</v>
      </c>
      <c r="B254" s="2">
        <v>1852</v>
      </c>
      <c r="C254" s="2" t="s">
        <v>8</v>
      </c>
      <c r="D254" s="7">
        <v>184.25</v>
      </c>
      <c r="E254" s="2">
        <v>737</v>
      </c>
    </row>
    <row r="255" spans="1:5" x14ac:dyDescent="0.2">
      <c r="A255" t="s">
        <v>140</v>
      </c>
      <c r="B255" s="2">
        <v>1852</v>
      </c>
      <c r="C255" s="2" t="s">
        <v>9</v>
      </c>
      <c r="D255" s="7">
        <v>179.25</v>
      </c>
      <c r="E255" s="2">
        <v>717</v>
      </c>
    </row>
    <row r="256" spans="1:5" x14ac:dyDescent="0.2">
      <c r="A256" t="s">
        <v>140</v>
      </c>
      <c r="B256" s="2">
        <v>1852</v>
      </c>
      <c r="C256" s="2" t="s">
        <v>10</v>
      </c>
      <c r="D256" s="7">
        <v>217.25</v>
      </c>
      <c r="E256" s="2">
        <v>869</v>
      </c>
    </row>
    <row r="257" spans="1:5" x14ac:dyDescent="0.2">
      <c r="A257" t="s">
        <v>140</v>
      </c>
      <c r="B257" s="2">
        <v>1852</v>
      </c>
      <c r="C257" s="2" t="s">
        <v>0</v>
      </c>
      <c r="D257" s="7">
        <v>178</v>
      </c>
      <c r="E257" s="2">
        <v>172</v>
      </c>
    </row>
    <row r="258" spans="1:5" x14ac:dyDescent="0.2">
      <c r="A258" t="s">
        <v>140</v>
      </c>
      <c r="B258" s="2">
        <v>1852</v>
      </c>
      <c r="C258" s="2" t="s">
        <v>1</v>
      </c>
      <c r="D258" s="7">
        <v>77.25</v>
      </c>
      <c r="E258" s="2">
        <v>309</v>
      </c>
    </row>
    <row r="259" spans="1:5" x14ac:dyDescent="0.2">
      <c r="A259" t="s">
        <v>140</v>
      </c>
      <c r="B259" s="2">
        <v>1852</v>
      </c>
      <c r="C259" s="2" t="s">
        <v>11</v>
      </c>
      <c r="D259" s="7">
        <v>63.25</v>
      </c>
      <c r="E259" s="2">
        <v>253</v>
      </c>
    </row>
    <row r="260" spans="1:5" x14ac:dyDescent="0.2">
      <c r="A260" t="s">
        <v>140</v>
      </c>
      <c r="B260" s="2">
        <v>1853</v>
      </c>
      <c r="C260" s="2" t="s">
        <v>2</v>
      </c>
      <c r="D260" s="7">
        <v>103.75</v>
      </c>
      <c r="E260" s="2">
        <v>415</v>
      </c>
    </row>
    <row r="261" spans="1:5" x14ac:dyDescent="0.2">
      <c r="A261" t="s">
        <v>140</v>
      </c>
      <c r="B261" s="2">
        <v>1853</v>
      </c>
      <c r="C261" s="2" t="s">
        <v>3</v>
      </c>
      <c r="D261" s="7">
        <v>126.5</v>
      </c>
      <c r="E261" s="2">
        <v>506</v>
      </c>
    </row>
    <row r="262" spans="1:5" x14ac:dyDescent="0.2">
      <c r="A262" t="s">
        <v>140</v>
      </c>
      <c r="B262" s="2">
        <v>1853</v>
      </c>
      <c r="C262" s="2" t="s">
        <v>4</v>
      </c>
      <c r="D262" s="7">
        <v>73</v>
      </c>
      <c r="E262" s="2">
        <v>292</v>
      </c>
    </row>
    <row r="263" spans="1:5" x14ac:dyDescent="0.2">
      <c r="A263" t="s">
        <v>140</v>
      </c>
      <c r="B263" s="2">
        <v>1853</v>
      </c>
      <c r="C263" s="2" t="s">
        <v>5</v>
      </c>
      <c r="D263" s="7">
        <v>58.75</v>
      </c>
      <c r="E263" s="2">
        <v>235</v>
      </c>
    </row>
    <row r="264" spans="1:5" x14ac:dyDescent="0.2">
      <c r="A264" t="s">
        <v>140</v>
      </c>
      <c r="B264" s="2">
        <v>1853</v>
      </c>
      <c r="C264" s="2" t="s">
        <v>6</v>
      </c>
      <c r="D264" s="7">
        <v>84.25</v>
      </c>
      <c r="E264" s="2">
        <v>337</v>
      </c>
    </row>
    <row r="265" spans="1:5" x14ac:dyDescent="0.2">
      <c r="A265" t="s">
        <v>140</v>
      </c>
      <c r="B265" s="2">
        <v>1853</v>
      </c>
      <c r="C265" s="2" t="s">
        <v>7</v>
      </c>
      <c r="D265" s="7">
        <v>149.5</v>
      </c>
      <c r="E265" s="2">
        <v>598</v>
      </c>
    </row>
    <row r="266" spans="1:5" x14ac:dyDescent="0.2">
      <c r="A266" t="s">
        <v>140</v>
      </c>
      <c r="B266" s="2">
        <v>1853</v>
      </c>
      <c r="C266" s="2" t="s">
        <v>8</v>
      </c>
      <c r="D266" s="7">
        <v>134</v>
      </c>
      <c r="E266" s="2">
        <v>536</v>
      </c>
    </row>
    <row r="267" spans="1:5" x14ac:dyDescent="0.2">
      <c r="A267" t="s">
        <v>140</v>
      </c>
      <c r="B267" s="2">
        <v>1853</v>
      </c>
      <c r="C267" s="2" t="s">
        <v>9</v>
      </c>
      <c r="D267" s="7">
        <v>114.5</v>
      </c>
      <c r="E267" s="2">
        <v>458</v>
      </c>
    </row>
    <row r="268" spans="1:5" x14ac:dyDescent="0.2">
      <c r="A268" t="s">
        <v>140</v>
      </c>
      <c r="B268" s="2">
        <v>1853</v>
      </c>
      <c r="C268" s="2" t="s">
        <v>10</v>
      </c>
      <c r="D268" s="7">
        <v>138.75</v>
      </c>
      <c r="E268" s="2">
        <v>545</v>
      </c>
    </row>
    <row r="269" spans="1:5" x14ac:dyDescent="0.2">
      <c r="A269" t="s">
        <v>140</v>
      </c>
      <c r="B269" s="2">
        <v>1853</v>
      </c>
      <c r="C269" s="2" t="s">
        <v>0</v>
      </c>
      <c r="D269" s="7" t="s">
        <v>13</v>
      </c>
      <c r="E269" s="2"/>
    </row>
    <row r="270" spans="1:5" x14ac:dyDescent="0.2">
      <c r="A270" t="s">
        <v>140</v>
      </c>
      <c r="B270" s="2">
        <v>1853</v>
      </c>
      <c r="C270" s="2" t="s">
        <v>1</v>
      </c>
      <c r="D270" s="7">
        <v>33.25</v>
      </c>
      <c r="E270" s="2">
        <v>133</v>
      </c>
    </row>
    <row r="271" spans="1:5" x14ac:dyDescent="0.2">
      <c r="A271" t="s">
        <v>140</v>
      </c>
      <c r="B271" s="2">
        <v>1853</v>
      </c>
      <c r="C271" s="2" t="s">
        <v>11</v>
      </c>
      <c r="D271" s="7">
        <v>60.5</v>
      </c>
      <c r="E271" s="2">
        <v>242</v>
      </c>
    </row>
    <row r="272" spans="1:5" x14ac:dyDescent="0.2">
      <c r="A272" t="s">
        <v>140</v>
      </c>
      <c r="B272" s="2">
        <v>1854</v>
      </c>
      <c r="C272" s="2" t="s">
        <v>2</v>
      </c>
      <c r="D272" s="7">
        <v>87.5</v>
      </c>
      <c r="E272" s="2">
        <v>350</v>
      </c>
    </row>
    <row r="273" spans="1:5" x14ac:dyDescent="0.2">
      <c r="A273" t="s">
        <v>140</v>
      </c>
      <c r="B273" s="2">
        <v>1854</v>
      </c>
      <c r="C273" s="2" t="s">
        <v>3</v>
      </c>
      <c r="D273" s="7">
        <v>66</v>
      </c>
      <c r="E273" s="2">
        <v>264</v>
      </c>
    </row>
    <row r="274" spans="1:5" x14ac:dyDescent="0.2">
      <c r="A274" t="s">
        <v>140</v>
      </c>
      <c r="B274" s="2">
        <v>1854</v>
      </c>
      <c r="C274" s="2" t="s">
        <v>4</v>
      </c>
      <c r="D274" s="7">
        <v>99.25</v>
      </c>
      <c r="E274" s="2">
        <v>397</v>
      </c>
    </row>
    <row r="275" spans="1:5" x14ac:dyDescent="0.2">
      <c r="A275" t="s">
        <v>140</v>
      </c>
      <c r="B275" s="2">
        <v>1854</v>
      </c>
      <c r="C275" s="2" t="s">
        <v>5</v>
      </c>
      <c r="D275" s="7">
        <v>85.5</v>
      </c>
      <c r="E275" s="2">
        <v>330</v>
      </c>
    </row>
    <row r="276" spans="1:5" x14ac:dyDescent="0.2">
      <c r="A276" t="s">
        <v>140</v>
      </c>
      <c r="B276" s="2">
        <v>1854</v>
      </c>
      <c r="C276" s="2" t="s">
        <v>6</v>
      </c>
      <c r="D276" s="7">
        <v>92.16</v>
      </c>
      <c r="E276" s="2">
        <v>313</v>
      </c>
    </row>
    <row r="277" spans="1:5" x14ac:dyDescent="0.2">
      <c r="A277" t="s">
        <v>140</v>
      </c>
      <c r="B277" s="2">
        <v>1854</v>
      </c>
      <c r="C277" s="2" t="s">
        <v>7</v>
      </c>
      <c r="D277" s="7">
        <v>197.25</v>
      </c>
      <c r="E277" s="2">
        <v>789</v>
      </c>
    </row>
    <row r="278" spans="1:5" x14ac:dyDescent="0.2">
      <c r="A278" t="s">
        <v>140</v>
      </c>
      <c r="B278" s="2">
        <v>1854</v>
      </c>
      <c r="C278" s="2" t="s">
        <v>8</v>
      </c>
      <c r="D278" s="7">
        <v>128.25</v>
      </c>
      <c r="E278" s="2">
        <v>513</v>
      </c>
    </row>
    <row r="279" spans="1:5" x14ac:dyDescent="0.2">
      <c r="A279" t="s">
        <v>140</v>
      </c>
      <c r="B279" s="2">
        <v>1854</v>
      </c>
      <c r="C279" s="2" t="s">
        <v>9</v>
      </c>
      <c r="D279" s="7">
        <v>181</v>
      </c>
      <c r="E279" s="2">
        <v>724</v>
      </c>
    </row>
    <row r="280" spans="1:5" x14ac:dyDescent="0.2">
      <c r="A280" t="s">
        <v>140</v>
      </c>
      <c r="B280" s="2">
        <v>1854</v>
      </c>
      <c r="C280" s="2" t="s">
        <v>10</v>
      </c>
      <c r="D280" s="7">
        <v>245.5</v>
      </c>
      <c r="E280" s="2">
        <v>982</v>
      </c>
    </row>
    <row r="281" spans="1:5" x14ac:dyDescent="0.2">
      <c r="A281" t="s">
        <v>140</v>
      </c>
      <c r="B281" s="2">
        <v>1854</v>
      </c>
      <c r="C281" s="2" t="s">
        <v>0</v>
      </c>
      <c r="D281" s="7">
        <v>241.75</v>
      </c>
      <c r="E281" s="2">
        <v>967</v>
      </c>
    </row>
    <row r="282" spans="1:5" x14ac:dyDescent="0.2">
      <c r="A282" t="s">
        <v>140</v>
      </c>
      <c r="B282" s="2">
        <v>1854</v>
      </c>
      <c r="C282" s="2" t="s">
        <v>1</v>
      </c>
      <c r="D282" s="7">
        <v>136</v>
      </c>
      <c r="E282" s="2">
        <v>544</v>
      </c>
    </row>
    <row r="283" spans="1:5" x14ac:dyDescent="0.2">
      <c r="A283" t="s">
        <v>140</v>
      </c>
      <c r="B283" s="2">
        <v>1854</v>
      </c>
      <c r="C283" s="2" t="s">
        <v>11</v>
      </c>
      <c r="D283" s="7">
        <v>112.25</v>
      </c>
      <c r="E283" s="2">
        <v>449</v>
      </c>
    </row>
    <row r="284" spans="1:5" x14ac:dyDescent="0.2">
      <c r="A284" t="s">
        <v>140</v>
      </c>
      <c r="B284" s="2">
        <v>1855</v>
      </c>
      <c r="C284" s="2" t="s">
        <v>2</v>
      </c>
      <c r="D284" s="7">
        <v>118.5</v>
      </c>
      <c r="E284" s="2">
        <v>474</v>
      </c>
    </row>
    <row r="285" spans="1:5" x14ac:dyDescent="0.2">
      <c r="A285" t="s">
        <v>140</v>
      </c>
      <c r="B285" s="2">
        <v>1855</v>
      </c>
      <c r="C285" s="2" t="s">
        <v>3</v>
      </c>
      <c r="D285" s="7">
        <v>158.75</v>
      </c>
      <c r="E285" s="2">
        <v>635</v>
      </c>
    </row>
    <row r="286" spans="1:5" x14ac:dyDescent="0.2">
      <c r="A286" t="s">
        <v>140</v>
      </c>
      <c r="B286" s="2">
        <v>1855</v>
      </c>
      <c r="C286" s="2" t="s">
        <v>4</v>
      </c>
      <c r="D286" s="7">
        <v>132.75</v>
      </c>
      <c r="E286" s="2">
        <v>531</v>
      </c>
    </row>
    <row r="287" spans="1:5" x14ac:dyDescent="0.2">
      <c r="A287" t="s">
        <v>140</v>
      </c>
      <c r="B287" s="2">
        <v>1855</v>
      </c>
      <c r="C287" s="2" t="s">
        <v>5</v>
      </c>
      <c r="D287" s="7">
        <v>66</v>
      </c>
      <c r="E287" s="2">
        <v>264</v>
      </c>
    </row>
    <row r="288" spans="1:5" x14ac:dyDescent="0.2">
      <c r="A288" t="s">
        <v>140</v>
      </c>
      <c r="B288" s="2">
        <v>1855</v>
      </c>
      <c r="C288" s="2" t="s">
        <v>6</v>
      </c>
      <c r="D288" s="7">
        <v>104</v>
      </c>
      <c r="E288" s="2">
        <v>416</v>
      </c>
    </row>
    <row r="289" spans="1:5" x14ac:dyDescent="0.2">
      <c r="A289" t="s">
        <v>140</v>
      </c>
      <c r="B289" s="2">
        <v>1855</v>
      </c>
      <c r="C289" s="2" t="s">
        <v>7</v>
      </c>
      <c r="D289" s="7">
        <v>148.25</v>
      </c>
      <c r="E289" s="2">
        <v>593</v>
      </c>
    </row>
    <row r="290" spans="1:5" x14ac:dyDescent="0.2">
      <c r="A290" t="s">
        <v>140</v>
      </c>
      <c r="B290" s="2">
        <v>1855</v>
      </c>
      <c r="C290" s="2" t="s">
        <v>8</v>
      </c>
      <c r="D290" s="7">
        <v>130</v>
      </c>
      <c r="E290" s="2">
        <v>520</v>
      </c>
    </row>
    <row r="291" spans="1:5" x14ac:dyDescent="0.2">
      <c r="A291" t="s">
        <v>140</v>
      </c>
      <c r="B291" s="2">
        <v>1855</v>
      </c>
      <c r="C291" s="2" t="s">
        <v>9</v>
      </c>
      <c r="D291" s="7">
        <v>151.75</v>
      </c>
      <c r="E291" s="2">
        <v>607</v>
      </c>
    </row>
    <row r="292" spans="1:5" x14ac:dyDescent="0.2">
      <c r="A292" t="s">
        <v>140</v>
      </c>
      <c r="B292" s="2">
        <v>1855</v>
      </c>
      <c r="C292" s="2" t="s">
        <v>10</v>
      </c>
      <c r="D292" s="7">
        <v>261.5</v>
      </c>
      <c r="E292" s="2">
        <v>1046</v>
      </c>
    </row>
    <row r="293" spans="1:5" x14ac:dyDescent="0.2">
      <c r="A293" t="s">
        <v>140</v>
      </c>
      <c r="B293" s="2">
        <v>1855</v>
      </c>
      <c r="C293" s="2" t="s">
        <v>0</v>
      </c>
      <c r="D293" s="7">
        <v>156.5</v>
      </c>
      <c r="E293" s="2">
        <v>626</v>
      </c>
    </row>
    <row r="294" spans="1:5" x14ac:dyDescent="0.2">
      <c r="A294" t="s">
        <v>140</v>
      </c>
      <c r="B294" s="2">
        <v>1855</v>
      </c>
      <c r="C294" s="2" t="s">
        <v>1</v>
      </c>
      <c r="D294" s="7">
        <v>86.75</v>
      </c>
      <c r="E294" s="2">
        <v>347</v>
      </c>
    </row>
    <row r="295" spans="1:5" x14ac:dyDescent="0.2">
      <c r="A295" t="s">
        <v>140</v>
      </c>
      <c r="B295" s="2">
        <v>1855</v>
      </c>
      <c r="C295" s="2" t="s">
        <v>11</v>
      </c>
      <c r="D295" s="7">
        <v>98</v>
      </c>
      <c r="E295" s="2">
        <v>392</v>
      </c>
    </row>
    <row r="296" spans="1:5" x14ac:dyDescent="0.2">
      <c r="A296" t="s">
        <v>140</v>
      </c>
      <c r="B296" s="2">
        <v>1856</v>
      </c>
      <c r="C296" s="2" t="s">
        <v>2</v>
      </c>
      <c r="D296" s="7">
        <v>184.75</v>
      </c>
      <c r="E296" s="2">
        <v>739</v>
      </c>
    </row>
    <row r="297" spans="1:5" x14ac:dyDescent="0.2">
      <c r="A297" t="s">
        <v>140</v>
      </c>
      <c r="B297" s="2">
        <v>1856</v>
      </c>
      <c r="C297" s="2" t="s">
        <v>3</v>
      </c>
      <c r="D297" s="7">
        <v>120.25</v>
      </c>
      <c r="E297" s="2">
        <v>481</v>
      </c>
    </row>
    <row r="298" spans="1:5" x14ac:dyDescent="0.2">
      <c r="A298" t="s">
        <v>140</v>
      </c>
      <c r="B298" s="2">
        <v>1856</v>
      </c>
      <c r="C298" s="2" t="s">
        <v>4</v>
      </c>
      <c r="D298" s="7">
        <v>75.75</v>
      </c>
      <c r="E298" s="2">
        <v>303</v>
      </c>
    </row>
    <row r="299" spans="1:5" x14ac:dyDescent="0.2">
      <c r="A299" t="s">
        <v>140</v>
      </c>
      <c r="B299" s="2">
        <v>1856</v>
      </c>
      <c r="C299" s="2" t="s">
        <v>5</v>
      </c>
      <c r="D299" s="7">
        <v>62.25</v>
      </c>
      <c r="E299" s="2">
        <v>249</v>
      </c>
    </row>
    <row r="300" spans="1:5" x14ac:dyDescent="0.2">
      <c r="A300" t="s">
        <v>140</v>
      </c>
      <c r="B300" s="2">
        <v>1856</v>
      </c>
      <c r="C300" s="2" t="s">
        <v>6</v>
      </c>
      <c r="D300" s="7">
        <v>77.75</v>
      </c>
      <c r="E300" s="2">
        <v>311</v>
      </c>
    </row>
    <row r="301" spans="1:5" x14ac:dyDescent="0.2">
      <c r="A301" t="s">
        <v>140</v>
      </c>
      <c r="B301" s="2">
        <v>1856</v>
      </c>
      <c r="C301" s="2" t="s">
        <v>7</v>
      </c>
      <c r="D301" s="7">
        <v>123.25</v>
      </c>
      <c r="E301" s="2">
        <v>493</v>
      </c>
    </row>
    <row r="302" spans="1:5" x14ac:dyDescent="0.2">
      <c r="A302" t="s">
        <v>140</v>
      </c>
      <c r="B302" s="2">
        <v>1856</v>
      </c>
      <c r="C302" s="2" t="s">
        <v>8</v>
      </c>
      <c r="D302" s="7">
        <v>154</v>
      </c>
      <c r="E302" s="2">
        <v>616</v>
      </c>
    </row>
    <row r="303" spans="1:5" x14ac:dyDescent="0.2">
      <c r="A303" t="s">
        <v>140</v>
      </c>
      <c r="B303" s="2">
        <v>1856</v>
      </c>
      <c r="C303" s="2" t="s">
        <v>9</v>
      </c>
      <c r="D303" s="7">
        <v>174.25</v>
      </c>
      <c r="E303" s="2">
        <v>697</v>
      </c>
    </row>
    <row r="304" spans="1:5" x14ac:dyDescent="0.2">
      <c r="A304" t="s">
        <v>140</v>
      </c>
      <c r="B304" s="2">
        <v>1856</v>
      </c>
      <c r="C304" s="2" t="s">
        <v>10</v>
      </c>
      <c r="D304" s="7">
        <v>235.5</v>
      </c>
      <c r="E304" s="2">
        <v>942</v>
      </c>
    </row>
    <row r="305" spans="1:5" x14ac:dyDescent="0.2">
      <c r="A305" t="s">
        <v>140</v>
      </c>
      <c r="B305" s="2">
        <v>1856</v>
      </c>
      <c r="C305" s="2" t="s">
        <v>0</v>
      </c>
      <c r="D305" s="7">
        <v>161.75</v>
      </c>
      <c r="E305" s="2">
        <v>647</v>
      </c>
    </row>
    <row r="306" spans="1:5" x14ac:dyDescent="0.2">
      <c r="A306" t="s">
        <v>140</v>
      </c>
      <c r="B306" s="2">
        <v>1856</v>
      </c>
      <c r="C306" s="2" t="s">
        <v>1</v>
      </c>
      <c r="D306" s="7">
        <v>84.25</v>
      </c>
      <c r="E306" s="2">
        <v>337</v>
      </c>
    </row>
    <row r="307" spans="1:5" x14ac:dyDescent="0.2">
      <c r="A307" t="s">
        <v>140</v>
      </c>
      <c r="B307" s="2">
        <v>1856</v>
      </c>
      <c r="C307" s="2" t="s">
        <v>11</v>
      </c>
      <c r="D307" s="7">
        <v>88</v>
      </c>
      <c r="E307" s="2">
        <v>352</v>
      </c>
    </row>
    <row r="308" spans="1:5" x14ac:dyDescent="0.2">
      <c r="A308" t="s">
        <v>140</v>
      </c>
      <c r="B308" s="2">
        <v>1857</v>
      </c>
      <c r="C308" s="2" t="s">
        <v>2</v>
      </c>
      <c r="D308" s="7">
        <v>120.75</v>
      </c>
      <c r="E308" s="2">
        <v>483</v>
      </c>
    </row>
    <row r="309" spans="1:5" x14ac:dyDescent="0.2">
      <c r="A309" t="s">
        <v>140</v>
      </c>
      <c r="B309" s="2">
        <v>1857</v>
      </c>
      <c r="C309" s="2" t="s">
        <v>3</v>
      </c>
      <c r="D309" s="7">
        <v>66</v>
      </c>
      <c r="E309" s="2">
        <v>264</v>
      </c>
    </row>
    <row r="310" spans="1:5" x14ac:dyDescent="0.2">
      <c r="A310" t="s">
        <v>140</v>
      </c>
      <c r="B310" s="2">
        <v>1857</v>
      </c>
      <c r="C310" s="2" t="s">
        <v>4</v>
      </c>
      <c r="D310" s="7">
        <v>62.5</v>
      </c>
      <c r="E310" s="2">
        <v>250</v>
      </c>
    </row>
    <row r="311" spans="1:5" x14ac:dyDescent="0.2">
      <c r="A311" t="s">
        <v>140</v>
      </c>
      <c r="B311" s="2">
        <v>1857</v>
      </c>
      <c r="C311" s="2" t="s">
        <v>5</v>
      </c>
      <c r="D311" s="7">
        <v>49</v>
      </c>
      <c r="E311" s="2">
        <v>196</v>
      </c>
    </row>
    <row r="312" spans="1:5" x14ac:dyDescent="0.2">
      <c r="A312" t="s">
        <v>140</v>
      </c>
      <c r="B312" s="2">
        <v>1857</v>
      </c>
      <c r="C312" s="2" t="s">
        <v>6</v>
      </c>
      <c r="D312" s="7">
        <v>69.75</v>
      </c>
      <c r="E312" s="2">
        <v>279</v>
      </c>
    </row>
    <row r="313" spans="1:5" x14ac:dyDescent="0.2">
      <c r="A313" t="s">
        <v>140</v>
      </c>
      <c r="B313" s="2">
        <v>1857</v>
      </c>
      <c r="C313" s="2" t="s">
        <v>7</v>
      </c>
      <c r="D313" s="7">
        <v>90.25</v>
      </c>
      <c r="E313" s="2">
        <v>361</v>
      </c>
    </row>
    <row r="314" spans="1:5" x14ac:dyDescent="0.2">
      <c r="A314" t="s">
        <v>140</v>
      </c>
      <c r="B314" s="2">
        <v>1857</v>
      </c>
      <c r="C314" s="2" t="s">
        <v>8</v>
      </c>
      <c r="D314" s="7">
        <v>112</v>
      </c>
      <c r="E314" s="2">
        <v>448</v>
      </c>
    </row>
    <row r="315" spans="1:5" x14ac:dyDescent="0.2">
      <c r="A315" t="s">
        <v>140</v>
      </c>
      <c r="B315" s="2">
        <v>1857</v>
      </c>
      <c r="C315" s="2" t="s">
        <v>9</v>
      </c>
      <c r="D315" s="7">
        <v>106.5</v>
      </c>
      <c r="E315" s="2">
        <v>426</v>
      </c>
    </row>
    <row r="316" spans="1:5" x14ac:dyDescent="0.2">
      <c r="A316" t="s">
        <v>140</v>
      </c>
      <c r="B316" s="2">
        <v>1857</v>
      </c>
      <c r="C316" s="2" t="s">
        <v>10</v>
      </c>
      <c r="D316" s="7">
        <v>156</v>
      </c>
      <c r="E316" s="2">
        <v>624</v>
      </c>
    </row>
    <row r="317" spans="1:5" x14ac:dyDescent="0.2">
      <c r="A317" t="s">
        <v>140</v>
      </c>
      <c r="B317" s="2">
        <v>1857</v>
      </c>
      <c r="C317" s="2" t="s">
        <v>0</v>
      </c>
      <c r="D317" s="7"/>
      <c r="E317" s="2"/>
    </row>
    <row r="318" spans="1:5" x14ac:dyDescent="0.2">
      <c r="A318" t="s">
        <v>140</v>
      </c>
      <c r="B318" s="2">
        <v>1857</v>
      </c>
      <c r="C318" s="2" t="s">
        <v>1</v>
      </c>
      <c r="D318" s="7"/>
      <c r="E318" s="2"/>
    </row>
    <row r="319" spans="1:5" x14ac:dyDescent="0.2">
      <c r="A319" t="s">
        <v>140</v>
      </c>
      <c r="B319" s="2">
        <v>1857</v>
      </c>
      <c r="C319" s="2" t="s">
        <v>11</v>
      </c>
      <c r="D319" s="7"/>
      <c r="E319" s="2"/>
    </row>
    <row r="320" spans="1:5" x14ac:dyDescent="0.2">
      <c r="A320" t="s">
        <v>140</v>
      </c>
      <c r="B320" s="2">
        <v>1858</v>
      </c>
      <c r="C320" s="2" t="s">
        <v>2</v>
      </c>
      <c r="D320" s="7"/>
      <c r="E320" s="2"/>
    </row>
    <row r="321" spans="1:5" x14ac:dyDescent="0.2">
      <c r="A321" t="s">
        <v>140</v>
      </c>
      <c r="B321" s="2">
        <v>1858</v>
      </c>
      <c r="C321" s="2" t="s">
        <v>3</v>
      </c>
      <c r="D321" s="7"/>
      <c r="E321" s="2"/>
    </row>
    <row r="322" spans="1:5" x14ac:dyDescent="0.2">
      <c r="A322" t="s">
        <v>140</v>
      </c>
      <c r="B322" s="2">
        <v>1858</v>
      </c>
      <c r="C322" s="2" t="s">
        <v>4</v>
      </c>
      <c r="D322" s="7"/>
      <c r="E322" s="2"/>
    </row>
    <row r="323" spans="1:5" x14ac:dyDescent="0.2">
      <c r="A323" t="s">
        <v>140</v>
      </c>
      <c r="B323" s="2">
        <v>1858</v>
      </c>
      <c r="C323" s="2" t="s">
        <v>5</v>
      </c>
      <c r="D323" s="7"/>
      <c r="E323" s="2"/>
    </row>
    <row r="324" spans="1:5" x14ac:dyDescent="0.2">
      <c r="A324" t="s">
        <v>140</v>
      </c>
      <c r="B324" s="2">
        <v>1858</v>
      </c>
      <c r="C324" s="2" t="s">
        <v>6</v>
      </c>
      <c r="D324" s="7"/>
      <c r="E324" s="2"/>
    </row>
    <row r="325" spans="1:5" x14ac:dyDescent="0.2">
      <c r="A325" t="s">
        <v>140</v>
      </c>
      <c r="B325" s="2">
        <v>1858</v>
      </c>
      <c r="C325" s="2" t="s">
        <v>7</v>
      </c>
      <c r="D325" s="7"/>
      <c r="E325" s="2"/>
    </row>
    <row r="326" spans="1:5" x14ac:dyDescent="0.2">
      <c r="A326" t="s">
        <v>140</v>
      </c>
      <c r="B326" s="2">
        <v>1858</v>
      </c>
      <c r="C326" s="2" t="s">
        <v>8</v>
      </c>
      <c r="D326" s="7"/>
      <c r="E326" s="2"/>
    </row>
    <row r="327" spans="1:5" x14ac:dyDescent="0.2">
      <c r="A327" t="s">
        <v>140</v>
      </c>
      <c r="B327" s="2">
        <v>1858</v>
      </c>
      <c r="C327" s="2" t="s">
        <v>9</v>
      </c>
      <c r="D327" s="7"/>
      <c r="E327" s="2"/>
    </row>
    <row r="328" spans="1:5" x14ac:dyDescent="0.2">
      <c r="A328" t="s">
        <v>140</v>
      </c>
      <c r="B328" s="2">
        <v>1858</v>
      </c>
      <c r="C328" s="2" t="s">
        <v>10</v>
      </c>
      <c r="D328" s="7"/>
      <c r="E328" s="2"/>
    </row>
    <row r="329" spans="1:5" x14ac:dyDescent="0.2">
      <c r="A329" t="s">
        <v>140</v>
      </c>
      <c r="B329" s="2">
        <v>1858</v>
      </c>
      <c r="C329" s="2" t="s">
        <v>0</v>
      </c>
      <c r="D329" s="7">
        <v>169</v>
      </c>
      <c r="E329" s="2">
        <v>676</v>
      </c>
    </row>
    <row r="330" spans="1:5" x14ac:dyDescent="0.2">
      <c r="A330" t="s">
        <v>140</v>
      </c>
      <c r="B330" s="2">
        <v>1858</v>
      </c>
      <c r="C330" s="2" t="s">
        <v>1</v>
      </c>
      <c r="D330" s="7">
        <v>69.5</v>
      </c>
      <c r="E330" s="2">
        <v>278</v>
      </c>
    </row>
    <row r="331" spans="1:5" x14ac:dyDescent="0.2">
      <c r="A331" t="s">
        <v>140</v>
      </c>
      <c r="B331" s="2">
        <v>1858</v>
      </c>
      <c r="C331" s="2" t="s">
        <v>11</v>
      </c>
      <c r="D331" s="7">
        <v>44</v>
      </c>
      <c r="E331" s="2">
        <v>176</v>
      </c>
    </row>
    <row r="332" spans="1:5" x14ac:dyDescent="0.2">
      <c r="A332" t="s">
        <v>140</v>
      </c>
      <c r="B332" s="2">
        <v>1859</v>
      </c>
      <c r="C332" s="2" t="s">
        <v>2</v>
      </c>
      <c r="D332" s="7">
        <v>75</v>
      </c>
      <c r="E332" s="2">
        <v>300</v>
      </c>
    </row>
    <row r="333" spans="1:5" x14ac:dyDescent="0.2">
      <c r="A333" t="s">
        <v>140</v>
      </c>
      <c r="B333" s="2">
        <v>1859</v>
      </c>
      <c r="C333" s="2" t="s">
        <v>3</v>
      </c>
      <c r="D333" s="7">
        <v>63.5</v>
      </c>
      <c r="E333" s="2">
        <v>254</v>
      </c>
    </row>
    <row r="334" spans="1:5" x14ac:dyDescent="0.2">
      <c r="A334" t="s">
        <v>140</v>
      </c>
      <c r="B334" s="2">
        <v>1859</v>
      </c>
      <c r="C334" s="2" t="s">
        <v>4</v>
      </c>
      <c r="D334" s="7">
        <v>57.5</v>
      </c>
      <c r="E334" s="2">
        <v>231</v>
      </c>
    </row>
    <row r="335" spans="1:5" x14ac:dyDescent="0.2">
      <c r="A335" t="s">
        <v>140</v>
      </c>
      <c r="B335" s="2">
        <v>1859</v>
      </c>
      <c r="C335" s="2" t="s">
        <v>5</v>
      </c>
      <c r="D335" s="7">
        <v>59.75</v>
      </c>
      <c r="E335" s="2">
        <v>239</v>
      </c>
    </row>
    <row r="336" spans="1:5" x14ac:dyDescent="0.2">
      <c r="A336" t="s">
        <v>140</v>
      </c>
      <c r="B336" s="2">
        <v>1859</v>
      </c>
      <c r="C336" s="2" t="s">
        <v>6</v>
      </c>
      <c r="D336" s="7">
        <v>81.5</v>
      </c>
      <c r="E336" s="2">
        <v>326</v>
      </c>
    </row>
    <row r="337" spans="1:5" x14ac:dyDescent="0.2">
      <c r="A337" t="s">
        <v>140</v>
      </c>
      <c r="B337" s="2">
        <v>1859</v>
      </c>
      <c r="C337" s="2" t="s">
        <v>7</v>
      </c>
      <c r="D337" s="7">
        <v>105</v>
      </c>
      <c r="E337" s="2">
        <v>420</v>
      </c>
    </row>
    <row r="338" spans="1:5" x14ac:dyDescent="0.2">
      <c r="A338" t="s">
        <v>140</v>
      </c>
      <c r="B338" s="2">
        <v>1859</v>
      </c>
      <c r="C338" s="2" t="s">
        <v>8</v>
      </c>
      <c r="D338" s="7">
        <v>142</v>
      </c>
      <c r="E338" s="2">
        <v>568</v>
      </c>
    </row>
    <row r="339" spans="1:5" x14ac:dyDescent="0.2">
      <c r="A339" t="s">
        <v>140</v>
      </c>
      <c r="B339" s="2">
        <v>1859</v>
      </c>
      <c r="C339" s="2" t="s">
        <v>9</v>
      </c>
      <c r="D339" s="7">
        <v>142.25</v>
      </c>
      <c r="E339" s="2">
        <v>569</v>
      </c>
    </row>
    <row r="340" spans="1:5" x14ac:dyDescent="0.2">
      <c r="A340" t="s">
        <v>140</v>
      </c>
      <c r="B340" s="2">
        <v>1859</v>
      </c>
      <c r="C340" s="2" t="s">
        <v>10</v>
      </c>
      <c r="D340" s="7">
        <v>177.25</v>
      </c>
      <c r="E340" s="2">
        <v>709</v>
      </c>
    </row>
    <row r="341" spans="1:5" x14ac:dyDescent="0.2">
      <c r="A341" t="s">
        <v>140</v>
      </c>
      <c r="B341" s="2">
        <v>1859</v>
      </c>
      <c r="C341" s="2" t="s">
        <v>0</v>
      </c>
      <c r="D341" s="7">
        <v>122</v>
      </c>
      <c r="E341" s="2">
        <v>488</v>
      </c>
    </row>
    <row r="342" spans="1:5" x14ac:dyDescent="0.2">
      <c r="A342" t="s">
        <v>140</v>
      </c>
      <c r="B342" s="2">
        <v>1859</v>
      </c>
      <c r="C342" s="2" t="s">
        <v>1</v>
      </c>
      <c r="D342" s="7">
        <v>99.5</v>
      </c>
      <c r="E342" s="2">
        <v>398</v>
      </c>
    </row>
    <row r="343" spans="1:5" x14ac:dyDescent="0.2">
      <c r="A343" t="s">
        <v>140</v>
      </c>
      <c r="B343" s="2">
        <v>1859</v>
      </c>
      <c r="C343" s="2" t="s">
        <v>11</v>
      </c>
      <c r="D343" s="7">
        <v>104</v>
      </c>
      <c r="E343" s="2">
        <v>416</v>
      </c>
    </row>
    <row r="344" spans="1:5" x14ac:dyDescent="0.2">
      <c r="A344" t="s">
        <v>140</v>
      </c>
      <c r="B344" s="2">
        <v>1860</v>
      </c>
      <c r="C344" s="2" t="s">
        <v>2</v>
      </c>
      <c r="D344" s="7">
        <v>89.5</v>
      </c>
      <c r="E344" s="2">
        <v>358</v>
      </c>
    </row>
    <row r="345" spans="1:5" x14ac:dyDescent="0.2">
      <c r="A345" t="s">
        <v>140</v>
      </c>
      <c r="B345" s="2">
        <v>1860</v>
      </c>
      <c r="C345" s="2" t="s">
        <v>3</v>
      </c>
      <c r="D345" s="7">
        <v>72.75</v>
      </c>
      <c r="E345" s="2">
        <v>291</v>
      </c>
    </row>
    <row r="346" spans="1:5" x14ac:dyDescent="0.2">
      <c r="A346" t="s">
        <v>140</v>
      </c>
      <c r="B346" s="2">
        <v>1860</v>
      </c>
      <c r="C346" s="2" t="s">
        <v>4</v>
      </c>
      <c r="D346" s="7">
        <v>65.5</v>
      </c>
      <c r="E346" s="2">
        <v>262</v>
      </c>
    </row>
    <row r="347" spans="1:5" x14ac:dyDescent="0.2">
      <c r="A347" t="s">
        <v>140</v>
      </c>
      <c r="B347" s="2">
        <v>1860</v>
      </c>
      <c r="C347" s="2" t="s">
        <v>5</v>
      </c>
      <c r="D347" s="7">
        <v>60.5</v>
      </c>
      <c r="E347" s="2">
        <v>242</v>
      </c>
    </row>
    <row r="348" spans="1:5" x14ac:dyDescent="0.2">
      <c r="A348" t="s">
        <v>140</v>
      </c>
      <c r="B348" s="2">
        <v>1860</v>
      </c>
      <c r="C348" s="2" t="s">
        <v>6</v>
      </c>
      <c r="D348" s="7">
        <v>77</v>
      </c>
      <c r="E348" s="2"/>
    </row>
    <row r="349" spans="1:5" x14ac:dyDescent="0.2">
      <c r="A349" t="s">
        <v>140</v>
      </c>
      <c r="B349" s="2">
        <v>1860</v>
      </c>
      <c r="C349" s="2" t="s">
        <v>7</v>
      </c>
      <c r="D349" s="7">
        <v>109.75</v>
      </c>
      <c r="E349" s="2">
        <v>439</v>
      </c>
    </row>
    <row r="350" spans="1:5" x14ac:dyDescent="0.2">
      <c r="A350" t="s">
        <v>140</v>
      </c>
      <c r="B350" s="2">
        <v>1860</v>
      </c>
      <c r="C350" s="2" t="s">
        <v>8</v>
      </c>
      <c r="D350" s="7">
        <v>133.5</v>
      </c>
      <c r="E350" s="2">
        <v>534</v>
      </c>
    </row>
    <row r="351" spans="1:5" x14ac:dyDescent="0.2">
      <c r="A351" t="s">
        <v>140</v>
      </c>
      <c r="B351" s="2">
        <v>1860</v>
      </c>
      <c r="C351" s="2" t="s">
        <v>9</v>
      </c>
      <c r="D351" s="7">
        <v>135.25</v>
      </c>
      <c r="E351" s="2">
        <v>541</v>
      </c>
    </row>
    <row r="352" spans="1:5" x14ac:dyDescent="0.2">
      <c r="A352" t="s">
        <v>140</v>
      </c>
      <c r="B352" s="2">
        <v>1860</v>
      </c>
      <c r="C352" s="2" t="s">
        <v>10</v>
      </c>
      <c r="D352" s="7">
        <v>176.25</v>
      </c>
      <c r="E352" s="2">
        <v>705</v>
      </c>
    </row>
    <row r="353" spans="1:5" x14ac:dyDescent="0.2">
      <c r="A353" t="s">
        <v>140</v>
      </c>
      <c r="B353" s="2">
        <v>1860</v>
      </c>
      <c r="C353" s="2" t="s">
        <v>0</v>
      </c>
      <c r="D353" s="7">
        <v>162.25</v>
      </c>
      <c r="E353" s="2">
        <v>649</v>
      </c>
    </row>
    <row r="354" spans="1:5" x14ac:dyDescent="0.2">
      <c r="A354" t="s">
        <v>140</v>
      </c>
      <c r="B354" s="2">
        <v>1860</v>
      </c>
      <c r="C354" s="2" t="s">
        <v>1</v>
      </c>
      <c r="D354" s="7">
        <v>84.25</v>
      </c>
      <c r="E354" s="2">
        <v>337</v>
      </c>
    </row>
    <row r="355" spans="1:5" x14ac:dyDescent="0.2">
      <c r="A355" t="s">
        <v>140</v>
      </c>
      <c r="B355" s="2">
        <v>1860</v>
      </c>
      <c r="C355" s="2" t="s">
        <v>11</v>
      </c>
      <c r="D355" s="7">
        <v>92</v>
      </c>
      <c r="E355" s="2">
        <v>368</v>
      </c>
    </row>
    <row r="356" spans="1:5" x14ac:dyDescent="0.2">
      <c r="A356" t="s">
        <v>140</v>
      </c>
      <c r="B356" s="2">
        <v>1861</v>
      </c>
      <c r="C356" s="2" t="s">
        <v>2</v>
      </c>
      <c r="D356" s="7">
        <v>123</v>
      </c>
      <c r="E356" s="2">
        <v>492</v>
      </c>
    </row>
    <row r="357" spans="1:5" x14ac:dyDescent="0.2">
      <c r="A357" t="s">
        <v>140</v>
      </c>
      <c r="B357" s="2">
        <v>1861</v>
      </c>
      <c r="C357" s="2" t="s">
        <v>3</v>
      </c>
      <c r="D357" s="7">
        <v>64.25</v>
      </c>
      <c r="E357" s="2">
        <v>257</v>
      </c>
    </row>
    <row r="358" spans="1:5" x14ac:dyDescent="0.2">
      <c r="A358" t="s">
        <v>140</v>
      </c>
      <c r="B358" s="2">
        <v>1861</v>
      </c>
      <c r="C358" s="2" t="s">
        <v>4</v>
      </c>
      <c r="D358" s="7">
        <v>45.5</v>
      </c>
      <c r="E358" s="2">
        <v>182</v>
      </c>
    </row>
    <row r="359" spans="1:5" x14ac:dyDescent="0.2">
      <c r="A359" t="s">
        <v>140</v>
      </c>
      <c r="B359" s="2">
        <v>1861</v>
      </c>
      <c r="C359" s="2" t="s">
        <v>5</v>
      </c>
      <c r="D359" s="7">
        <v>45.25</v>
      </c>
      <c r="E359" s="2">
        <v>181</v>
      </c>
    </row>
    <row r="360" spans="1:5" x14ac:dyDescent="0.2">
      <c r="A360" t="s">
        <v>140</v>
      </c>
      <c r="B360" s="2">
        <v>1861</v>
      </c>
      <c r="C360" s="2" t="s">
        <v>6</v>
      </c>
      <c r="D360" s="7">
        <v>53.5</v>
      </c>
      <c r="E360" s="2">
        <v>214</v>
      </c>
    </row>
    <row r="361" spans="1:5" x14ac:dyDescent="0.2">
      <c r="A361" t="s">
        <v>140</v>
      </c>
      <c r="B361" s="2">
        <v>1861</v>
      </c>
      <c r="C361" s="2" t="s">
        <v>7</v>
      </c>
      <c r="D361" s="7">
        <v>80.5</v>
      </c>
      <c r="E361" s="2">
        <v>322</v>
      </c>
    </row>
    <row r="362" spans="1:5" x14ac:dyDescent="0.2">
      <c r="A362" t="s">
        <v>140</v>
      </c>
      <c r="B362" s="2">
        <v>1861</v>
      </c>
      <c r="C362" s="2" t="s">
        <v>8</v>
      </c>
      <c r="D362" s="7">
        <v>81.5</v>
      </c>
      <c r="E362" s="2">
        <v>326</v>
      </c>
    </row>
    <row r="363" spans="1:5" x14ac:dyDescent="0.2">
      <c r="A363" t="s">
        <v>140</v>
      </c>
      <c r="B363" s="2">
        <v>1861</v>
      </c>
      <c r="C363" s="2" t="s">
        <v>9</v>
      </c>
      <c r="D363" s="7">
        <v>106.5</v>
      </c>
      <c r="E363" s="2">
        <v>426</v>
      </c>
    </row>
    <row r="364" spans="1:5" x14ac:dyDescent="0.2">
      <c r="A364" t="s">
        <v>140</v>
      </c>
      <c r="B364" s="2">
        <v>1861</v>
      </c>
      <c r="C364" s="2" t="s">
        <v>10</v>
      </c>
      <c r="D364" s="7">
        <v>106.75</v>
      </c>
      <c r="E364" s="2">
        <v>427</v>
      </c>
    </row>
    <row r="365" spans="1:5" x14ac:dyDescent="0.2">
      <c r="A365" t="s">
        <v>140</v>
      </c>
      <c r="B365" s="2">
        <v>1861</v>
      </c>
      <c r="C365" s="2" t="s">
        <v>0</v>
      </c>
      <c r="D365" s="7">
        <v>135.5</v>
      </c>
      <c r="E365" s="2">
        <v>542</v>
      </c>
    </row>
    <row r="366" spans="1:5" x14ac:dyDescent="0.2">
      <c r="A366" t="s">
        <v>140</v>
      </c>
      <c r="B366" s="2">
        <v>1861</v>
      </c>
      <c r="C366" s="2" t="s">
        <v>1</v>
      </c>
      <c r="D366" s="7">
        <v>117</v>
      </c>
      <c r="E366" s="2">
        <v>468</v>
      </c>
    </row>
    <row r="367" spans="1:5" x14ac:dyDescent="0.2">
      <c r="A367" t="s">
        <v>140</v>
      </c>
      <c r="B367" s="2">
        <v>1861</v>
      </c>
      <c r="C367" s="2" t="s">
        <v>11</v>
      </c>
      <c r="D367" s="7">
        <v>64.75</v>
      </c>
      <c r="E367" s="2">
        <v>259</v>
      </c>
    </row>
    <row r="368" spans="1:5" x14ac:dyDescent="0.2">
      <c r="A368" t="s">
        <v>140</v>
      </c>
      <c r="B368" s="2">
        <v>1862</v>
      </c>
      <c r="C368" s="2" t="s">
        <v>2</v>
      </c>
      <c r="D368" s="7">
        <v>80.25</v>
      </c>
      <c r="E368" s="2">
        <v>321</v>
      </c>
    </row>
    <row r="369" spans="1:5" x14ac:dyDescent="0.2">
      <c r="A369" t="s">
        <v>140</v>
      </c>
      <c r="B369" s="2">
        <v>1862</v>
      </c>
      <c r="C369" s="2" t="s">
        <v>3</v>
      </c>
      <c r="D369" s="7">
        <v>87.25</v>
      </c>
      <c r="E369" s="2">
        <v>349</v>
      </c>
    </row>
    <row r="370" spans="1:5" x14ac:dyDescent="0.2">
      <c r="A370" t="s">
        <v>140</v>
      </c>
      <c r="B370" s="2">
        <v>1862</v>
      </c>
      <c r="C370" s="2" t="s">
        <v>4</v>
      </c>
      <c r="D370" s="7">
        <v>44.25</v>
      </c>
      <c r="E370" s="2">
        <v>177</v>
      </c>
    </row>
    <row r="371" spans="1:5" x14ac:dyDescent="0.2">
      <c r="A371" t="s">
        <v>140</v>
      </c>
      <c r="B371" s="2">
        <v>1862</v>
      </c>
      <c r="C371" s="2" t="s">
        <v>5</v>
      </c>
      <c r="D371" s="7">
        <v>43</v>
      </c>
      <c r="E371" s="2">
        <v>172</v>
      </c>
    </row>
    <row r="372" spans="1:5" x14ac:dyDescent="0.2">
      <c r="A372" t="s">
        <v>141</v>
      </c>
      <c r="B372" s="2">
        <v>1847</v>
      </c>
      <c r="C372" s="2" t="s">
        <v>0</v>
      </c>
      <c r="D372" s="1">
        <v>26.5</v>
      </c>
    </row>
    <row r="373" spans="1:5" x14ac:dyDescent="0.2">
      <c r="A373" t="s">
        <v>141</v>
      </c>
      <c r="B373" s="2">
        <v>1847</v>
      </c>
      <c r="C373" s="2" t="s">
        <v>1</v>
      </c>
      <c r="D373" s="1">
        <v>7.25</v>
      </c>
    </row>
    <row r="374" spans="1:5" x14ac:dyDescent="0.2">
      <c r="A374" t="s">
        <v>141</v>
      </c>
      <c r="B374" s="2">
        <v>1847</v>
      </c>
      <c r="C374" s="2" t="s">
        <v>11</v>
      </c>
      <c r="D374" s="1">
        <v>3.25</v>
      </c>
    </row>
    <row r="375" spans="1:5" x14ac:dyDescent="0.2">
      <c r="A375" t="s">
        <v>141</v>
      </c>
      <c r="B375" s="2">
        <v>1848</v>
      </c>
      <c r="C375" s="2" t="s">
        <v>2</v>
      </c>
      <c r="D375" s="1">
        <v>2.75</v>
      </c>
    </row>
    <row r="376" spans="1:5" x14ac:dyDescent="0.2">
      <c r="A376" t="s">
        <v>141</v>
      </c>
      <c r="B376" s="2">
        <v>1848</v>
      </c>
      <c r="C376" s="2" t="s">
        <v>3</v>
      </c>
      <c r="D376" s="1">
        <v>0</v>
      </c>
    </row>
    <row r="377" spans="1:5" x14ac:dyDescent="0.2">
      <c r="A377" t="s">
        <v>141</v>
      </c>
      <c r="B377" s="2">
        <v>1848</v>
      </c>
      <c r="C377" s="2" t="s">
        <v>4</v>
      </c>
      <c r="D377" s="1">
        <v>0</v>
      </c>
    </row>
    <row r="378" spans="1:5" x14ac:dyDescent="0.2">
      <c r="A378" t="s">
        <v>141</v>
      </c>
      <c r="B378" s="2">
        <v>1848</v>
      </c>
      <c r="C378" s="2" t="s">
        <v>5</v>
      </c>
      <c r="D378" s="1">
        <v>5.5</v>
      </c>
    </row>
    <row r="379" spans="1:5" x14ac:dyDescent="0.2">
      <c r="A379" t="s">
        <v>141</v>
      </c>
      <c r="B379" s="2">
        <v>1848</v>
      </c>
      <c r="C379" s="2" t="s">
        <v>6</v>
      </c>
      <c r="D379" s="1">
        <v>14</v>
      </c>
    </row>
    <row r="380" spans="1:5" x14ac:dyDescent="0.2">
      <c r="A380" t="s">
        <v>141</v>
      </c>
      <c r="B380" s="2">
        <v>1848</v>
      </c>
      <c r="C380" s="2" t="s">
        <v>7</v>
      </c>
      <c r="D380" s="1">
        <v>25.38</v>
      </c>
    </row>
    <row r="381" spans="1:5" x14ac:dyDescent="0.2">
      <c r="A381" t="s">
        <v>141</v>
      </c>
      <c r="B381" s="2">
        <v>1848</v>
      </c>
      <c r="C381" s="2" t="s">
        <v>8</v>
      </c>
      <c r="D381" s="1">
        <v>33.5</v>
      </c>
    </row>
    <row r="382" spans="1:5" x14ac:dyDescent="0.2">
      <c r="A382" t="s">
        <v>141</v>
      </c>
      <c r="B382" s="2">
        <v>1848</v>
      </c>
      <c r="C382" s="2" t="s">
        <v>9</v>
      </c>
      <c r="D382" s="1">
        <v>18.25</v>
      </c>
    </row>
    <row r="383" spans="1:5" x14ac:dyDescent="0.2">
      <c r="A383" t="s">
        <v>141</v>
      </c>
      <c r="B383" s="2">
        <v>1848</v>
      </c>
      <c r="C383" s="2" t="s">
        <v>10</v>
      </c>
      <c r="D383" s="1">
        <v>11.25</v>
      </c>
    </row>
    <row r="384" spans="1:5" x14ac:dyDescent="0.2">
      <c r="A384" t="s">
        <v>141</v>
      </c>
      <c r="B384" s="2">
        <v>1848</v>
      </c>
      <c r="C384" s="2" t="s">
        <v>0</v>
      </c>
      <c r="D384" s="1">
        <v>7.5</v>
      </c>
    </row>
    <row r="385" spans="1:4" x14ac:dyDescent="0.2">
      <c r="A385" t="s">
        <v>141</v>
      </c>
      <c r="B385" s="2">
        <v>1848</v>
      </c>
      <c r="C385" s="2" t="s">
        <v>1</v>
      </c>
      <c r="D385" s="1">
        <v>8</v>
      </c>
    </row>
    <row r="386" spans="1:4" x14ac:dyDescent="0.2">
      <c r="A386" t="s">
        <v>141</v>
      </c>
      <c r="B386" s="2">
        <v>1848</v>
      </c>
      <c r="C386" s="2" t="s">
        <v>11</v>
      </c>
      <c r="D386" s="1">
        <v>3</v>
      </c>
    </row>
    <row r="387" spans="1:4" x14ac:dyDescent="0.2">
      <c r="A387" t="s">
        <v>141</v>
      </c>
      <c r="B387" s="2">
        <v>1849</v>
      </c>
      <c r="C387" s="2" t="s">
        <v>2</v>
      </c>
      <c r="D387" s="1">
        <v>3.75</v>
      </c>
    </row>
    <row r="388" spans="1:4" x14ac:dyDescent="0.2">
      <c r="A388" t="s">
        <v>141</v>
      </c>
      <c r="B388" s="2">
        <v>1849</v>
      </c>
      <c r="C388" s="2" t="s">
        <v>3</v>
      </c>
      <c r="D388" s="1">
        <v>7.5</v>
      </c>
    </row>
    <row r="389" spans="1:4" x14ac:dyDescent="0.2">
      <c r="A389" t="s">
        <v>141</v>
      </c>
      <c r="B389" s="2">
        <v>1849</v>
      </c>
      <c r="C389" s="2" t="s">
        <v>4</v>
      </c>
      <c r="D389" s="1">
        <v>4.75</v>
      </c>
    </row>
    <row r="390" spans="1:4" x14ac:dyDescent="0.2">
      <c r="A390" t="s">
        <v>141</v>
      </c>
      <c r="B390" s="2">
        <v>1849</v>
      </c>
      <c r="C390" s="2" t="s">
        <v>5</v>
      </c>
      <c r="D390" s="1">
        <v>6.5</v>
      </c>
    </row>
    <row r="391" spans="1:4" x14ac:dyDescent="0.2">
      <c r="A391" t="s">
        <v>141</v>
      </c>
      <c r="B391" s="2">
        <v>1849</v>
      </c>
      <c r="C391" s="2" t="s">
        <v>6</v>
      </c>
      <c r="D391" s="1">
        <v>14.75</v>
      </c>
    </row>
    <row r="392" spans="1:4" x14ac:dyDescent="0.2">
      <c r="A392" t="s">
        <v>141</v>
      </c>
      <c r="B392" s="2">
        <v>1849</v>
      </c>
      <c r="C392" s="2" t="s">
        <v>7</v>
      </c>
      <c r="D392" s="1">
        <v>20.440000000000001</v>
      </c>
    </row>
    <row r="393" spans="1:4" x14ac:dyDescent="0.2">
      <c r="A393" t="s">
        <v>141</v>
      </c>
      <c r="B393" s="2">
        <v>1849</v>
      </c>
      <c r="C393" s="2" t="s">
        <v>8</v>
      </c>
      <c r="D393" s="1">
        <v>23.75</v>
      </c>
    </row>
    <row r="394" spans="1:4" x14ac:dyDescent="0.2">
      <c r="A394" t="s">
        <v>141</v>
      </c>
      <c r="B394" s="2">
        <v>1849</v>
      </c>
      <c r="C394" s="2" t="s">
        <v>9</v>
      </c>
      <c r="D394" s="1">
        <v>41</v>
      </c>
    </row>
    <row r="395" spans="1:4" x14ac:dyDescent="0.2">
      <c r="A395" t="s">
        <v>141</v>
      </c>
      <c r="B395" s="2">
        <v>1849</v>
      </c>
      <c r="C395" s="2" t="s">
        <v>10</v>
      </c>
      <c r="D395" s="1">
        <v>25</v>
      </c>
    </row>
    <row r="396" spans="1:4" x14ac:dyDescent="0.2">
      <c r="A396" t="s">
        <v>141</v>
      </c>
      <c r="B396" s="2">
        <v>1849</v>
      </c>
      <c r="C396" s="2" t="s">
        <v>0</v>
      </c>
      <c r="D396" s="1">
        <v>29.75</v>
      </c>
    </row>
    <row r="397" spans="1:4" x14ac:dyDescent="0.2">
      <c r="A397" t="s">
        <v>141</v>
      </c>
      <c r="B397" s="2">
        <v>1849</v>
      </c>
      <c r="C397" s="2" t="s">
        <v>1</v>
      </c>
      <c r="D397" s="1">
        <v>16.5</v>
      </c>
    </row>
    <row r="398" spans="1:4" x14ac:dyDescent="0.2">
      <c r="A398" t="s">
        <v>141</v>
      </c>
      <c r="B398" s="2">
        <v>1849</v>
      </c>
      <c r="C398" s="2" t="s">
        <v>11</v>
      </c>
      <c r="D398" s="1">
        <v>9.25</v>
      </c>
    </row>
    <row r="399" spans="1:4" x14ac:dyDescent="0.2">
      <c r="A399" t="s">
        <v>141</v>
      </c>
      <c r="B399" s="2">
        <v>1850</v>
      </c>
      <c r="C399" s="2" t="s">
        <v>2</v>
      </c>
      <c r="D399" s="1">
        <v>6.5</v>
      </c>
    </row>
    <row r="400" spans="1:4" x14ac:dyDescent="0.2">
      <c r="A400" t="s">
        <v>141</v>
      </c>
      <c r="B400" s="2">
        <v>1850</v>
      </c>
      <c r="C400" s="2" t="s">
        <v>3</v>
      </c>
      <c r="D400" s="1">
        <v>6.25</v>
      </c>
    </row>
    <row r="401" spans="1:4" x14ac:dyDescent="0.2">
      <c r="A401" t="s">
        <v>141</v>
      </c>
      <c r="B401" s="2">
        <v>1850</v>
      </c>
      <c r="C401" s="2" t="s">
        <v>4</v>
      </c>
      <c r="D401" s="1">
        <v>7.75</v>
      </c>
    </row>
    <row r="402" spans="1:4" x14ac:dyDescent="0.2">
      <c r="A402" t="s">
        <v>141</v>
      </c>
      <c r="B402" s="2">
        <v>1850</v>
      </c>
      <c r="C402" s="2" t="s">
        <v>5</v>
      </c>
      <c r="D402" s="1">
        <v>15.5</v>
      </c>
    </row>
    <row r="403" spans="1:4" x14ac:dyDescent="0.2">
      <c r="A403" t="s">
        <v>141</v>
      </c>
      <c r="B403" s="2">
        <v>1850</v>
      </c>
      <c r="C403" s="2" t="s">
        <v>6</v>
      </c>
      <c r="D403" s="1">
        <v>16</v>
      </c>
    </row>
    <row r="404" spans="1:4" x14ac:dyDescent="0.2">
      <c r="A404" t="s">
        <v>141</v>
      </c>
      <c r="B404" s="2">
        <v>1850</v>
      </c>
      <c r="C404" s="2" t="s">
        <v>7</v>
      </c>
      <c r="D404" s="1">
        <v>27</v>
      </c>
    </row>
    <row r="405" spans="1:4" x14ac:dyDescent="0.2">
      <c r="A405" t="s">
        <v>141</v>
      </c>
      <c r="B405" s="2">
        <v>1850</v>
      </c>
      <c r="C405" s="2" t="s">
        <v>8</v>
      </c>
      <c r="D405" s="1">
        <v>72</v>
      </c>
    </row>
    <row r="406" spans="1:4" x14ac:dyDescent="0.2">
      <c r="A406" t="s">
        <v>141</v>
      </c>
      <c r="B406" s="2">
        <v>1850</v>
      </c>
      <c r="C406" s="2" t="s">
        <v>9</v>
      </c>
      <c r="D406" s="1">
        <v>74.5</v>
      </c>
    </row>
    <row r="407" spans="1:4" x14ac:dyDescent="0.2">
      <c r="A407" t="s">
        <v>141</v>
      </c>
      <c r="B407" s="2">
        <v>1850</v>
      </c>
      <c r="C407" s="2" t="s">
        <v>10</v>
      </c>
      <c r="D407" s="1">
        <v>28.25</v>
      </c>
    </row>
    <row r="408" spans="1:4" x14ac:dyDescent="0.2">
      <c r="A408" t="s">
        <v>142</v>
      </c>
      <c r="B408" s="2">
        <v>1849</v>
      </c>
      <c r="C408" s="2" t="s">
        <v>0</v>
      </c>
      <c r="D408" s="1">
        <v>6.5</v>
      </c>
    </row>
    <row r="409" spans="1:4" x14ac:dyDescent="0.2">
      <c r="A409" t="s">
        <v>142</v>
      </c>
      <c r="B409" s="2">
        <v>1849</v>
      </c>
      <c r="C409" s="2" t="s">
        <v>1</v>
      </c>
      <c r="D409" s="1">
        <v>2</v>
      </c>
    </row>
    <row r="410" spans="1:4" x14ac:dyDescent="0.2">
      <c r="A410" t="s">
        <v>142</v>
      </c>
      <c r="B410" s="2">
        <v>1849</v>
      </c>
      <c r="C410" s="2" t="s">
        <v>11</v>
      </c>
      <c r="D410" s="1">
        <v>7.75</v>
      </c>
    </row>
    <row r="411" spans="1:4" x14ac:dyDescent="0.2">
      <c r="A411" t="s">
        <v>142</v>
      </c>
      <c r="B411" s="2">
        <v>1850</v>
      </c>
      <c r="C411" s="2" t="s">
        <v>2</v>
      </c>
      <c r="D411" s="1">
        <v>35.5</v>
      </c>
    </row>
    <row r="412" spans="1:4" x14ac:dyDescent="0.2">
      <c r="A412" t="s">
        <v>142</v>
      </c>
      <c r="B412" s="2">
        <v>1850</v>
      </c>
      <c r="C412" s="2" t="s">
        <v>3</v>
      </c>
      <c r="D412" s="1">
        <v>21.25</v>
      </c>
    </row>
    <row r="413" spans="1:4" x14ac:dyDescent="0.2">
      <c r="A413" t="s">
        <v>142</v>
      </c>
      <c r="B413" s="2">
        <v>1850</v>
      </c>
      <c r="C413" s="2" t="s">
        <v>4</v>
      </c>
      <c r="D413" s="1">
        <v>10.75</v>
      </c>
    </row>
    <row r="414" spans="1:4" x14ac:dyDescent="0.2">
      <c r="A414" t="s">
        <v>142</v>
      </c>
      <c r="B414" s="2">
        <v>1850</v>
      </c>
      <c r="C414" s="2" t="s">
        <v>5</v>
      </c>
      <c r="D414" s="1">
        <v>4.5</v>
      </c>
    </row>
    <row r="415" spans="1:4" x14ac:dyDescent="0.2">
      <c r="A415" t="s">
        <v>142</v>
      </c>
      <c r="B415" s="2">
        <v>1850</v>
      </c>
      <c r="C415" s="2" t="s">
        <v>6</v>
      </c>
      <c r="D415" s="1">
        <v>0.25</v>
      </c>
    </row>
    <row r="416" spans="1:4" x14ac:dyDescent="0.2">
      <c r="A416" t="s">
        <v>142</v>
      </c>
      <c r="B416" s="2">
        <v>1850</v>
      </c>
      <c r="C416" s="2" t="s">
        <v>7</v>
      </c>
      <c r="D416" s="1">
        <v>0</v>
      </c>
    </row>
    <row r="417" spans="1:4" x14ac:dyDescent="0.2">
      <c r="A417" t="s">
        <v>142</v>
      </c>
      <c r="B417" s="2">
        <v>1850</v>
      </c>
      <c r="C417" s="2" t="s">
        <v>8</v>
      </c>
      <c r="D417" s="1">
        <v>9.5</v>
      </c>
    </row>
    <row r="418" spans="1:4" x14ac:dyDescent="0.2">
      <c r="A418" t="s">
        <v>142</v>
      </c>
      <c r="B418" s="2">
        <v>1850</v>
      </c>
      <c r="C418" s="2" t="s">
        <v>9</v>
      </c>
      <c r="D418" s="1">
        <v>7</v>
      </c>
    </row>
    <row r="419" spans="1:4" x14ac:dyDescent="0.2">
      <c r="A419" t="s">
        <v>142</v>
      </c>
      <c r="B419" s="2">
        <v>1850</v>
      </c>
      <c r="C419" s="2" t="s">
        <v>10</v>
      </c>
      <c r="D419" s="1">
        <v>22</v>
      </c>
    </row>
  </sheetData>
  <mergeCells count="1">
    <mergeCell ref="A1:E1"/>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sqref="A1:C1"/>
    </sheetView>
  </sheetViews>
  <sheetFormatPr defaultRowHeight="12.75" x14ac:dyDescent="0.2"/>
  <cols>
    <col min="1" max="1" width="35.140625" customWidth="1"/>
    <col min="4" max="4" width="70.140625" customWidth="1"/>
    <col min="5" max="5" width="2" customWidth="1"/>
    <col min="6" max="6" width="78.5703125" customWidth="1"/>
  </cols>
  <sheetData>
    <row r="1" spans="1:6" x14ac:dyDescent="0.2">
      <c r="A1" s="30" t="s">
        <v>118</v>
      </c>
      <c r="B1" s="30"/>
      <c r="C1" s="30"/>
      <c r="F1" t="s">
        <v>217</v>
      </c>
    </row>
    <row r="2" spans="1:6" x14ac:dyDescent="0.2">
      <c r="F2" t="s">
        <v>218</v>
      </c>
    </row>
    <row r="3" spans="1:6" x14ac:dyDescent="0.2">
      <c r="F3" t="s">
        <v>219</v>
      </c>
    </row>
    <row r="4" spans="1:6" s="4" customFormat="1" ht="25.5" x14ac:dyDescent="0.2">
      <c r="A4" s="4" t="s">
        <v>101</v>
      </c>
      <c r="B4" s="5" t="s">
        <v>57</v>
      </c>
      <c r="C4" s="5" t="s">
        <v>103</v>
      </c>
      <c r="D4" s="4" t="s">
        <v>119</v>
      </c>
      <c r="F4" s="4" t="s">
        <v>166</v>
      </c>
    </row>
    <row r="5" spans="1:6" x14ac:dyDescent="0.2">
      <c r="A5" t="s">
        <v>137</v>
      </c>
      <c r="B5" s="2">
        <v>1844</v>
      </c>
      <c r="C5" s="3">
        <v>428.38</v>
      </c>
      <c r="D5" t="s">
        <v>124</v>
      </c>
      <c r="F5" t="s">
        <v>172</v>
      </c>
    </row>
    <row r="6" spans="1:6" x14ac:dyDescent="0.2">
      <c r="A6" t="s">
        <v>137</v>
      </c>
      <c r="B6" s="2">
        <v>1846</v>
      </c>
      <c r="C6" s="3">
        <v>573.02</v>
      </c>
      <c r="D6" t="s">
        <v>83</v>
      </c>
    </row>
    <row r="7" spans="1:6" x14ac:dyDescent="0.2">
      <c r="A7" t="s">
        <v>137</v>
      </c>
      <c r="B7" s="2">
        <v>1847</v>
      </c>
      <c r="C7" s="3">
        <v>410.16</v>
      </c>
      <c r="D7" t="s">
        <v>66</v>
      </c>
      <c r="F7" t="s">
        <v>173</v>
      </c>
    </row>
    <row r="8" spans="1:6" x14ac:dyDescent="0.2">
      <c r="A8" t="s">
        <v>137</v>
      </c>
      <c r="B8" s="2">
        <v>1848</v>
      </c>
      <c r="C8" s="3">
        <v>329.34</v>
      </c>
      <c r="D8" t="s">
        <v>126</v>
      </c>
      <c r="F8" t="s">
        <v>174</v>
      </c>
    </row>
    <row r="9" spans="1:6" x14ac:dyDescent="0.2">
      <c r="A9" t="s">
        <v>137</v>
      </c>
      <c r="B9" s="2">
        <v>1849</v>
      </c>
      <c r="C9" s="3">
        <v>425.65</v>
      </c>
      <c r="D9" t="s">
        <v>72</v>
      </c>
      <c r="F9" t="s">
        <v>175</v>
      </c>
    </row>
    <row r="10" spans="1:6" x14ac:dyDescent="0.2">
      <c r="A10" t="s">
        <v>78</v>
      </c>
      <c r="B10" s="2">
        <v>1844</v>
      </c>
      <c r="C10" s="3">
        <v>81.72</v>
      </c>
      <c r="D10" t="s">
        <v>92</v>
      </c>
      <c r="F10" t="s">
        <v>176</v>
      </c>
    </row>
    <row r="11" spans="1:6" x14ac:dyDescent="0.2">
      <c r="A11" t="s">
        <v>78</v>
      </c>
      <c r="B11" s="2">
        <v>1846</v>
      </c>
      <c r="C11" s="3">
        <v>144.49</v>
      </c>
      <c r="D11" t="s">
        <v>79</v>
      </c>
      <c r="F11" t="s">
        <v>177</v>
      </c>
    </row>
    <row r="12" spans="1:6" x14ac:dyDescent="0.2">
      <c r="A12" t="s">
        <v>78</v>
      </c>
      <c r="B12" s="2">
        <v>1848</v>
      </c>
      <c r="C12" s="3">
        <v>127.12</v>
      </c>
      <c r="D12" t="s">
        <v>71</v>
      </c>
      <c r="F12" t="s">
        <v>178</v>
      </c>
    </row>
    <row r="13" spans="1:6" x14ac:dyDescent="0.2">
      <c r="A13" t="s">
        <v>78</v>
      </c>
      <c r="B13" s="2">
        <v>1849</v>
      </c>
      <c r="C13" s="3">
        <v>164.35</v>
      </c>
      <c r="D13" t="s">
        <v>71</v>
      </c>
    </row>
    <row r="14" spans="1:6" x14ac:dyDescent="0.2">
      <c r="A14" t="s">
        <v>84</v>
      </c>
      <c r="B14" s="2">
        <v>1845</v>
      </c>
      <c r="C14" s="3">
        <v>227.73</v>
      </c>
      <c r="D14" t="s">
        <v>85</v>
      </c>
    </row>
    <row r="15" spans="1:6" x14ac:dyDescent="0.2">
      <c r="A15" t="s">
        <v>84</v>
      </c>
      <c r="B15" s="2">
        <v>1847</v>
      </c>
      <c r="C15" s="3">
        <v>163</v>
      </c>
      <c r="D15" t="s">
        <v>69</v>
      </c>
      <c r="F15" t="s">
        <v>214</v>
      </c>
    </row>
    <row r="16" spans="1:6" x14ac:dyDescent="0.2">
      <c r="A16" t="s">
        <v>84</v>
      </c>
      <c r="B16" s="2">
        <v>1849</v>
      </c>
      <c r="C16" s="3">
        <v>115</v>
      </c>
      <c r="D16" t="s">
        <v>75</v>
      </c>
      <c r="F16" t="s">
        <v>213</v>
      </c>
    </row>
    <row r="17" spans="1:6" x14ac:dyDescent="0.2">
      <c r="A17" t="s">
        <v>98</v>
      </c>
      <c r="B17" s="2">
        <v>1822</v>
      </c>
      <c r="C17" s="3">
        <v>531.34</v>
      </c>
      <c r="D17" t="s">
        <v>96</v>
      </c>
      <c r="F17" t="s">
        <v>215</v>
      </c>
    </row>
    <row r="18" spans="1:6" x14ac:dyDescent="0.2">
      <c r="A18" t="s">
        <v>98</v>
      </c>
      <c r="B18" s="2">
        <v>1823</v>
      </c>
      <c r="C18" s="3">
        <v>708.56</v>
      </c>
      <c r="D18" t="s">
        <v>96</v>
      </c>
    </row>
    <row r="19" spans="1:6" x14ac:dyDescent="0.2">
      <c r="A19" t="s">
        <v>98</v>
      </c>
      <c r="B19" s="2">
        <v>1824</v>
      </c>
      <c r="C19" s="3">
        <v>588.46</v>
      </c>
      <c r="D19" t="s">
        <v>96</v>
      </c>
    </row>
    <row r="20" spans="1:6" x14ac:dyDescent="0.2">
      <c r="A20" t="s">
        <v>98</v>
      </c>
      <c r="B20" s="2">
        <v>1825</v>
      </c>
      <c r="C20" s="3">
        <v>588.15</v>
      </c>
      <c r="D20" t="s">
        <v>96</v>
      </c>
    </row>
    <row r="21" spans="1:6" x14ac:dyDescent="0.2">
      <c r="A21" t="s">
        <v>98</v>
      </c>
      <c r="B21" s="2">
        <v>1826</v>
      </c>
      <c r="C21" s="3">
        <v>538.82000000000005</v>
      </c>
      <c r="D21" t="s">
        <v>96</v>
      </c>
    </row>
    <row r="22" spans="1:6" x14ac:dyDescent="0.2">
      <c r="A22" t="s">
        <v>98</v>
      </c>
      <c r="B22" s="2">
        <v>1827</v>
      </c>
      <c r="C22" s="3">
        <v>525.54</v>
      </c>
      <c r="D22" t="s">
        <v>96</v>
      </c>
    </row>
    <row r="23" spans="1:6" x14ac:dyDescent="0.2">
      <c r="A23" t="s">
        <v>98</v>
      </c>
      <c r="B23" s="2">
        <v>1828</v>
      </c>
      <c r="C23" s="3">
        <v>444.22</v>
      </c>
      <c r="D23" t="s">
        <v>96</v>
      </c>
    </row>
    <row r="24" spans="1:6" x14ac:dyDescent="0.2">
      <c r="A24" t="s">
        <v>98</v>
      </c>
      <c r="B24" s="2">
        <v>1843</v>
      </c>
      <c r="C24" s="3">
        <v>1048.25</v>
      </c>
      <c r="D24" t="s">
        <v>123</v>
      </c>
    </row>
    <row r="25" spans="1:6" x14ac:dyDescent="0.2">
      <c r="A25" t="s">
        <v>98</v>
      </c>
      <c r="B25" s="2">
        <v>1844</v>
      </c>
      <c r="C25" s="3">
        <v>1395.72</v>
      </c>
      <c r="D25" t="s">
        <v>123</v>
      </c>
    </row>
    <row r="26" spans="1:6" x14ac:dyDescent="0.2">
      <c r="A26" t="s">
        <v>98</v>
      </c>
      <c r="B26" s="2">
        <v>1847</v>
      </c>
      <c r="C26" s="3">
        <v>1624.79</v>
      </c>
      <c r="D26" t="s">
        <v>125</v>
      </c>
    </row>
    <row r="27" spans="1:6" x14ac:dyDescent="0.2">
      <c r="A27" t="s">
        <v>98</v>
      </c>
      <c r="B27" s="2">
        <v>1849</v>
      </c>
      <c r="C27" s="3">
        <v>1301.25</v>
      </c>
      <c r="D27" t="s">
        <v>72</v>
      </c>
    </row>
    <row r="28" spans="1:6" x14ac:dyDescent="0.2">
      <c r="A28" t="s">
        <v>89</v>
      </c>
      <c r="B28" s="2">
        <v>1845</v>
      </c>
      <c r="C28" s="3">
        <v>198.24</v>
      </c>
      <c r="D28" t="s">
        <v>91</v>
      </c>
    </row>
    <row r="29" spans="1:6" x14ac:dyDescent="0.2">
      <c r="A29" t="s">
        <v>89</v>
      </c>
      <c r="B29" s="2">
        <v>1846</v>
      </c>
      <c r="C29" s="3">
        <v>141.19</v>
      </c>
      <c r="D29" t="s">
        <v>90</v>
      </c>
    </row>
    <row r="30" spans="1:6" x14ac:dyDescent="0.2">
      <c r="A30" t="s">
        <v>89</v>
      </c>
      <c r="B30" s="2">
        <v>1847</v>
      </c>
      <c r="C30" s="3">
        <v>312.98</v>
      </c>
      <c r="D30" t="s">
        <v>65</v>
      </c>
    </row>
    <row r="31" spans="1:6" x14ac:dyDescent="0.2">
      <c r="A31" t="s">
        <v>89</v>
      </c>
      <c r="B31" s="2">
        <v>1848</v>
      </c>
      <c r="C31" s="3">
        <v>239.91</v>
      </c>
      <c r="D31" t="s">
        <v>70</v>
      </c>
    </row>
    <row r="32" spans="1:6" x14ac:dyDescent="0.2">
      <c r="A32" t="s">
        <v>89</v>
      </c>
      <c r="B32" s="2">
        <v>1849</v>
      </c>
      <c r="C32" s="3">
        <v>239.25</v>
      </c>
      <c r="D32" t="s">
        <v>77</v>
      </c>
    </row>
    <row r="33" spans="1:4" x14ac:dyDescent="0.2">
      <c r="A33" t="s">
        <v>89</v>
      </c>
      <c r="B33" s="2">
        <v>1849</v>
      </c>
      <c r="C33" s="3">
        <v>239.52</v>
      </c>
      <c r="D33" t="s">
        <v>93</v>
      </c>
    </row>
    <row r="34" spans="1:4" x14ac:dyDescent="0.2">
      <c r="A34" t="s">
        <v>87</v>
      </c>
      <c r="B34" s="2">
        <v>1841</v>
      </c>
      <c r="C34" s="3">
        <v>18.5</v>
      </c>
      <c r="D34" t="s">
        <v>88</v>
      </c>
    </row>
    <row r="35" spans="1:4" x14ac:dyDescent="0.2">
      <c r="A35" t="s">
        <v>80</v>
      </c>
      <c r="B35" s="2">
        <v>1844</v>
      </c>
      <c r="C35" s="3">
        <v>125</v>
      </c>
      <c r="D35" t="s">
        <v>97</v>
      </c>
    </row>
    <row r="36" spans="1:4" x14ac:dyDescent="0.2">
      <c r="A36" t="s">
        <v>80</v>
      </c>
      <c r="B36" s="2">
        <v>1845</v>
      </c>
      <c r="C36" s="3">
        <v>104.99</v>
      </c>
      <c r="D36" t="s">
        <v>81</v>
      </c>
    </row>
    <row r="37" spans="1:4" x14ac:dyDescent="0.2">
      <c r="A37" t="s">
        <v>80</v>
      </c>
      <c r="B37" s="2">
        <v>1846</v>
      </c>
      <c r="C37" s="3">
        <v>108.92</v>
      </c>
      <c r="D37" t="s">
        <v>82</v>
      </c>
    </row>
    <row r="38" spans="1:4" x14ac:dyDescent="0.2">
      <c r="A38" t="s">
        <v>80</v>
      </c>
      <c r="B38" s="2">
        <v>1847</v>
      </c>
      <c r="C38" s="3">
        <v>79</v>
      </c>
      <c r="D38" t="s">
        <v>67</v>
      </c>
    </row>
    <row r="39" spans="1:4" x14ac:dyDescent="0.2">
      <c r="A39" t="s">
        <v>80</v>
      </c>
      <c r="B39" s="2">
        <v>1849</v>
      </c>
      <c r="C39" s="3">
        <v>310.29000000000002</v>
      </c>
      <c r="D39" t="s">
        <v>71</v>
      </c>
    </row>
    <row r="40" spans="1:4" x14ac:dyDescent="0.2">
      <c r="A40" t="s">
        <v>95</v>
      </c>
      <c r="B40" s="2">
        <v>1849</v>
      </c>
      <c r="C40" s="3">
        <v>149.37</v>
      </c>
      <c r="D40" t="s">
        <v>74</v>
      </c>
    </row>
    <row r="41" spans="1:4" x14ac:dyDescent="0.2">
      <c r="A41" t="s">
        <v>95</v>
      </c>
      <c r="B41" s="2">
        <v>1850</v>
      </c>
      <c r="C41" s="3">
        <v>124</v>
      </c>
      <c r="D41" t="s">
        <v>131</v>
      </c>
    </row>
    <row r="42" spans="1:4" x14ac:dyDescent="0.2">
      <c r="A42" t="s">
        <v>95</v>
      </c>
      <c r="B42" s="2">
        <v>1851</v>
      </c>
      <c r="C42" s="3">
        <v>107.75</v>
      </c>
      <c r="D42" t="s">
        <v>131</v>
      </c>
    </row>
    <row r="43" spans="1:4" x14ac:dyDescent="0.2">
      <c r="A43" t="s">
        <v>99</v>
      </c>
      <c r="B43" s="2">
        <v>1842</v>
      </c>
      <c r="C43" s="3">
        <v>311.74</v>
      </c>
      <c r="D43" t="s">
        <v>132</v>
      </c>
    </row>
    <row r="44" spans="1:4" x14ac:dyDescent="0.2">
      <c r="A44" t="s">
        <v>99</v>
      </c>
      <c r="B44" s="2">
        <v>1843</v>
      </c>
      <c r="C44" s="3">
        <v>141.22</v>
      </c>
      <c r="D44" t="s">
        <v>133</v>
      </c>
    </row>
    <row r="45" spans="1:4" x14ac:dyDescent="0.2">
      <c r="A45" t="s">
        <v>99</v>
      </c>
      <c r="B45" s="2">
        <v>1844</v>
      </c>
      <c r="C45" s="3">
        <v>236.62</v>
      </c>
      <c r="D45" t="s">
        <v>127</v>
      </c>
    </row>
    <row r="46" spans="1:4" x14ac:dyDescent="0.2">
      <c r="A46" t="s">
        <v>99</v>
      </c>
      <c r="B46" s="2">
        <v>1845</v>
      </c>
      <c r="C46" s="3">
        <v>19.5</v>
      </c>
      <c r="D46" t="s">
        <v>134</v>
      </c>
    </row>
    <row r="47" spans="1:4" x14ac:dyDescent="0.2">
      <c r="A47" t="s">
        <v>99</v>
      </c>
      <c r="B47" s="2">
        <v>1846</v>
      </c>
      <c r="C47" s="3">
        <v>0</v>
      </c>
      <c r="D47" t="s">
        <v>135</v>
      </c>
    </row>
    <row r="48" spans="1:4" x14ac:dyDescent="0.2">
      <c r="A48" t="s">
        <v>99</v>
      </c>
      <c r="B48" s="2">
        <v>1847</v>
      </c>
      <c r="C48" s="3">
        <v>326.25</v>
      </c>
      <c r="D48" t="s">
        <v>128</v>
      </c>
    </row>
    <row r="49" spans="1:4" x14ac:dyDescent="0.2">
      <c r="A49" t="s">
        <v>99</v>
      </c>
      <c r="B49" s="2">
        <v>1848</v>
      </c>
      <c r="C49" s="3">
        <v>147.63</v>
      </c>
      <c r="D49" t="s">
        <v>68</v>
      </c>
    </row>
    <row r="50" spans="1:4" x14ac:dyDescent="0.2">
      <c r="A50" t="s">
        <v>99</v>
      </c>
      <c r="B50" s="2">
        <v>1849</v>
      </c>
      <c r="C50" s="3">
        <v>165.94</v>
      </c>
      <c r="D50" t="s">
        <v>73</v>
      </c>
    </row>
    <row r="51" spans="1:4" x14ac:dyDescent="0.2">
      <c r="A51" t="s">
        <v>99</v>
      </c>
      <c r="B51" s="2">
        <v>1850</v>
      </c>
      <c r="C51" s="3">
        <v>309.25</v>
      </c>
      <c r="D51" t="s">
        <v>129</v>
      </c>
    </row>
    <row r="52" spans="1:4" x14ac:dyDescent="0.2">
      <c r="A52" t="s">
        <v>99</v>
      </c>
      <c r="B52" s="2">
        <v>1851</v>
      </c>
      <c r="C52" s="3">
        <v>361.92</v>
      </c>
      <c r="D52" t="s">
        <v>130</v>
      </c>
    </row>
    <row r="53" spans="1:4" x14ac:dyDescent="0.2">
      <c r="A53" t="s">
        <v>100</v>
      </c>
      <c r="B53" s="2">
        <v>1849</v>
      </c>
      <c r="C53" s="3">
        <v>57.71</v>
      </c>
      <c r="D53" t="s">
        <v>94</v>
      </c>
    </row>
    <row r="54" spans="1:4" x14ac:dyDescent="0.2">
      <c r="A54" t="s">
        <v>136</v>
      </c>
      <c r="B54" s="2">
        <v>1844</v>
      </c>
      <c r="C54" s="3">
        <v>1038.78</v>
      </c>
      <c r="D54" t="s">
        <v>97</v>
      </c>
    </row>
    <row r="55" spans="1:4" x14ac:dyDescent="0.2">
      <c r="A55" t="s">
        <v>136</v>
      </c>
      <c r="B55" s="2">
        <v>1846</v>
      </c>
      <c r="C55" s="3">
        <v>1064.6199999999999</v>
      </c>
      <c r="D55" t="s">
        <v>86</v>
      </c>
    </row>
    <row r="56" spans="1:4" x14ac:dyDescent="0.2">
      <c r="A56" t="s">
        <v>136</v>
      </c>
      <c r="B56" s="2">
        <v>1849</v>
      </c>
      <c r="C56" s="3">
        <v>723.37</v>
      </c>
      <c r="D56" t="s">
        <v>76</v>
      </c>
    </row>
    <row r="57" spans="1:4" x14ac:dyDescent="0.2">
      <c r="A57" t="s">
        <v>138</v>
      </c>
      <c r="B57" s="2">
        <v>1845</v>
      </c>
      <c r="C57" s="3">
        <v>122.09</v>
      </c>
      <c r="D57" t="s">
        <v>139</v>
      </c>
    </row>
    <row r="58" spans="1:4" x14ac:dyDescent="0.2">
      <c r="A58" t="s">
        <v>138</v>
      </c>
      <c r="B58" s="2">
        <v>1846</v>
      </c>
      <c r="C58" s="3">
        <v>36.89</v>
      </c>
      <c r="D58" t="s">
        <v>124</v>
      </c>
    </row>
    <row r="59" spans="1:4" x14ac:dyDescent="0.2">
      <c r="A59" t="s">
        <v>138</v>
      </c>
      <c r="B59" s="2">
        <v>1849</v>
      </c>
      <c r="C59" s="3">
        <v>151.88</v>
      </c>
      <c r="D59" t="s">
        <v>71</v>
      </c>
    </row>
    <row r="60" spans="1:4" x14ac:dyDescent="0.2">
      <c r="A60" t="s">
        <v>63</v>
      </c>
      <c r="B60" s="2">
        <v>1847</v>
      </c>
      <c r="C60" s="3">
        <v>1084.3699999999999</v>
      </c>
      <c r="D60" t="s">
        <v>64</v>
      </c>
    </row>
  </sheetData>
  <mergeCells count="1">
    <mergeCell ref="A1:C1"/>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sqref="A1:C1"/>
    </sheetView>
  </sheetViews>
  <sheetFormatPr defaultRowHeight="12.75" x14ac:dyDescent="0.2"/>
  <cols>
    <col min="1" max="1" width="13.7109375" customWidth="1"/>
    <col min="2" max="2" width="13.5703125" style="19" customWidth="1"/>
    <col min="3" max="3" width="35.28515625" customWidth="1"/>
    <col min="4" max="4" width="99.5703125" customWidth="1"/>
  </cols>
  <sheetData>
    <row r="1" spans="1:7" ht="12.75" customHeight="1" x14ac:dyDescent="0.2">
      <c r="A1" s="26" t="s">
        <v>203</v>
      </c>
      <c r="B1" s="26"/>
      <c r="C1" s="26"/>
      <c r="D1" s="10" t="s">
        <v>217</v>
      </c>
      <c r="E1" s="10"/>
      <c r="F1" s="10"/>
      <c r="G1" s="10"/>
    </row>
    <row r="2" spans="1:7" x14ac:dyDescent="0.2">
      <c r="D2" t="s">
        <v>218</v>
      </c>
    </row>
    <row r="3" spans="1:7" x14ac:dyDescent="0.2">
      <c r="D3" t="s">
        <v>219</v>
      </c>
    </row>
    <row r="4" spans="1:7" x14ac:dyDescent="0.2">
      <c r="A4" s="2" t="s">
        <v>197</v>
      </c>
      <c r="B4" s="25" t="s">
        <v>180</v>
      </c>
      <c r="C4" t="s">
        <v>162</v>
      </c>
      <c r="D4" t="s">
        <v>166</v>
      </c>
    </row>
    <row r="5" spans="1:7" x14ac:dyDescent="0.2">
      <c r="A5" s="2" t="s">
        <v>205</v>
      </c>
      <c r="B5" s="25">
        <v>100</v>
      </c>
      <c r="C5" t="s">
        <v>207</v>
      </c>
      <c r="D5" t="s">
        <v>210</v>
      </c>
    </row>
    <row r="6" spans="1:7" x14ac:dyDescent="0.2">
      <c r="A6" s="2">
        <v>1835</v>
      </c>
      <c r="B6" s="25">
        <v>1108</v>
      </c>
      <c r="C6" t="s">
        <v>207</v>
      </c>
    </row>
    <row r="7" spans="1:7" x14ac:dyDescent="0.2">
      <c r="A7" s="2">
        <v>1836</v>
      </c>
      <c r="B7" s="25">
        <v>2062</v>
      </c>
      <c r="C7" t="s">
        <v>207</v>
      </c>
    </row>
    <row r="8" spans="1:7" x14ac:dyDescent="0.2">
      <c r="A8" s="2">
        <v>1837</v>
      </c>
      <c r="B8" s="25">
        <v>2538</v>
      </c>
      <c r="C8" t="s">
        <v>207</v>
      </c>
    </row>
    <row r="9" spans="1:7" x14ac:dyDescent="0.2">
      <c r="A9" s="2">
        <v>1838</v>
      </c>
      <c r="B9" s="25">
        <v>3133</v>
      </c>
      <c r="C9" t="s">
        <v>207</v>
      </c>
    </row>
    <row r="10" spans="1:7" x14ac:dyDescent="0.2">
      <c r="A10" s="2">
        <v>1839</v>
      </c>
      <c r="B10" s="25">
        <v>4000</v>
      </c>
      <c r="C10" t="s">
        <v>207</v>
      </c>
    </row>
    <row r="11" spans="1:7" x14ac:dyDescent="0.2">
      <c r="A11" s="2">
        <v>1840</v>
      </c>
      <c r="B11" s="25">
        <v>3385</v>
      </c>
      <c r="C11" t="s">
        <v>207</v>
      </c>
    </row>
    <row r="12" spans="1:7" x14ac:dyDescent="0.2">
      <c r="A12" s="2"/>
      <c r="B12" s="25"/>
    </row>
    <row r="13" spans="1:7" x14ac:dyDescent="0.2">
      <c r="A13" s="2">
        <v>1854</v>
      </c>
      <c r="B13" s="25">
        <v>6020</v>
      </c>
      <c r="C13" t="s">
        <v>195</v>
      </c>
      <c r="D13" t="s">
        <v>209</v>
      </c>
    </row>
    <row r="14" spans="1:7" x14ac:dyDescent="0.2">
      <c r="A14" s="2">
        <v>1855</v>
      </c>
      <c r="B14" s="25">
        <v>6589</v>
      </c>
      <c r="C14" t="s">
        <v>195</v>
      </c>
    </row>
    <row r="15" spans="1:7" x14ac:dyDescent="0.2">
      <c r="A15" s="2">
        <v>1856</v>
      </c>
      <c r="B15" s="25">
        <v>6839</v>
      </c>
      <c r="C15" t="s">
        <v>195</v>
      </c>
    </row>
    <row r="16" spans="1:7" x14ac:dyDescent="0.2">
      <c r="A16" s="2">
        <v>1857</v>
      </c>
      <c r="B16" s="25">
        <v>8032</v>
      </c>
      <c r="C16" t="s">
        <v>195</v>
      </c>
    </row>
    <row r="17" spans="1:4" x14ac:dyDescent="0.2">
      <c r="A17" s="2">
        <v>1858</v>
      </c>
      <c r="B17" s="25">
        <v>9421</v>
      </c>
      <c r="C17" t="s">
        <v>195</v>
      </c>
      <c r="D17" t="s">
        <v>208</v>
      </c>
    </row>
    <row r="18" spans="1:4" x14ac:dyDescent="0.2">
      <c r="A18" s="2"/>
      <c r="B18" s="25"/>
    </row>
    <row r="19" spans="1:4" x14ac:dyDescent="0.2">
      <c r="A19" s="2" t="s">
        <v>181</v>
      </c>
      <c r="B19" s="25">
        <f>75785/7</f>
        <v>10826.428571428571</v>
      </c>
      <c r="C19" t="s">
        <v>196</v>
      </c>
      <c r="D19" t="s">
        <v>182</v>
      </c>
    </row>
    <row r="20" spans="1:4" x14ac:dyDescent="0.2">
      <c r="A20" s="2"/>
      <c r="B20" s="25"/>
    </row>
    <row r="21" spans="1:4" x14ac:dyDescent="0.2">
      <c r="A21" s="2" t="s">
        <v>184</v>
      </c>
      <c r="B21" s="25">
        <f>114440/10</f>
        <v>11444</v>
      </c>
      <c r="C21" t="s">
        <v>189</v>
      </c>
      <c r="D21" t="s">
        <v>188</v>
      </c>
    </row>
    <row r="22" spans="1:4" x14ac:dyDescent="0.2">
      <c r="A22" s="2"/>
      <c r="B22" s="25"/>
    </row>
    <row r="23" spans="1:4" x14ac:dyDescent="0.2">
      <c r="A23" s="2">
        <v>1896</v>
      </c>
      <c r="B23" s="25">
        <v>7308</v>
      </c>
      <c r="C23" t="s">
        <v>186</v>
      </c>
      <c r="D23" t="s">
        <v>183</v>
      </c>
    </row>
    <row r="24" spans="1:4" x14ac:dyDescent="0.2">
      <c r="A24" s="2">
        <v>1897</v>
      </c>
      <c r="B24" s="25">
        <v>7201</v>
      </c>
      <c r="C24" t="s">
        <v>187</v>
      </c>
      <c r="D24" t="s">
        <v>183</v>
      </c>
    </row>
    <row r="25" spans="1:4" x14ac:dyDescent="0.2">
      <c r="A25" s="2">
        <v>1898</v>
      </c>
      <c r="B25" s="25">
        <v>6408</v>
      </c>
      <c r="C25" t="s">
        <v>190</v>
      </c>
      <c r="D25" t="s">
        <v>183</v>
      </c>
    </row>
    <row r="26" spans="1:4" x14ac:dyDescent="0.2">
      <c r="A26" s="2">
        <v>1899</v>
      </c>
      <c r="B26" s="25">
        <v>7014</v>
      </c>
      <c r="C26" t="s">
        <v>191</v>
      </c>
      <c r="D26" t="s">
        <v>183</v>
      </c>
    </row>
    <row r="27" spans="1:4" x14ac:dyDescent="0.2">
      <c r="A27" s="2">
        <v>1900</v>
      </c>
      <c r="B27" s="25">
        <v>8014</v>
      </c>
      <c r="C27" t="s">
        <v>192</v>
      </c>
      <c r="D27" t="s">
        <v>183</v>
      </c>
    </row>
    <row r="28" spans="1:4" x14ac:dyDescent="0.2">
      <c r="A28" s="2">
        <v>1901</v>
      </c>
      <c r="B28" s="25">
        <v>6901</v>
      </c>
      <c r="C28" t="s">
        <v>193</v>
      </c>
      <c r="D28" t="s">
        <v>183</v>
      </c>
    </row>
    <row r="29" spans="1:4" x14ac:dyDescent="0.2">
      <c r="A29" s="2">
        <v>1902</v>
      </c>
      <c r="B29" s="25">
        <v>6886</v>
      </c>
      <c r="C29" t="s">
        <v>194</v>
      </c>
      <c r="D29" t="s">
        <v>183</v>
      </c>
    </row>
    <row r="31" spans="1:4" x14ac:dyDescent="0.2">
      <c r="D31" t="s">
        <v>185</v>
      </c>
    </row>
    <row r="33" spans="4:4" ht="25.5" x14ac:dyDescent="0.2">
      <c r="D33" s="4" t="s">
        <v>212</v>
      </c>
    </row>
    <row r="34" spans="4:4" x14ac:dyDescent="0.2">
      <c r="D34" t="s">
        <v>204</v>
      </c>
    </row>
    <row r="36" spans="4:4" x14ac:dyDescent="0.2">
      <c r="D36" t="s">
        <v>211</v>
      </c>
    </row>
    <row r="38" spans="4:4" x14ac:dyDescent="0.2">
      <c r="D38" t="s">
        <v>198</v>
      </c>
    </row>
    <row r="39" spans="4:4" x14ac:dyDescent="0.2">
      <c r="D39" t="s">
        <v>199</v>
      </c>
    </row>
    <row r="40" spans="4:4" x14ac:dyDescent="0.2">
      <c r="D40" s="20" t="s">
        <v>200</v>
      </c>
    </row>
    <row r="41" spans="4:4" x14ac:dyDescent="0.2">
      <c r="D41" s="20"/>
    </row>
    <row r="42" spans="4:4" x14ac:dyDescent="0.2">
      <c r="D42" t="s">
        <v>201</v>
      </c>
    </row>
    <row r="43" spans="4:4" x14ac:dyDescent="0.2">
      <c r="D43" t="s">
        <v>202</v>
      </c>
    </row>
    <row r="45" spans="4:4" x14ac:dyDescent="0.2">
      <c r="D45" t="s">
        <v>206</v>
      </c>
    </row>
  </sheetData>
  <mergeCells count="1">
    <mergeCell ref="A1:C1"/>
  </mergeCells>
  <phoneticPr fontId="2" type="noConversion"/>
  <hyperlinks>
    <hyperlink ref="D40" r:id="rId1"/>
  </hyperlinks>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Auburn annual spectators</vt:lpstr>
      <vt:lpstr>spectators vs. Auburn pop</vt:lpstr>
      <vt:lpstr>NY monthly spectators</vt:lpstr>
      <vt:lpstr>US prison spectator revenue</vt:lpstr>
      <vt:lpstr>Eastern State spectators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2014-10-19T21:49:53Z</dcterms:created>
  <dcterms:modified xsi:type="dcterms:W3CDTF">2014-10-19T21:50:01Z</dcterms:modified>
</cp:coreProperties>
</file>