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filterPrivacy="1" defaultThemeVersion="124226"/>
  <bookViews>
    <workbookView xWindow="360" yWindow="90" windowWidth="16275" windowHeight="7680"/>
  </bookViews>
  <sheets>
    <sheet name="federal prisons" sheetId="2" r:id="rId1"/>
    <sheet name="state prisons" sheetId="4" r:id="rId2"/>
    <sheet name="jails" sheetId="3" r:id="rId3"/>
    <sheet name="federal source" sheetId="5" r:id="rId4"/>
    <sheet name="jail FL Miami Dade sources" sheetId="6" r:id="rId5"/>
    <sheet name="prison commitments 2002" sheetId="8" r:id="rId6"/>
  </sheets>
  <calcPr calcId="145621"/>
</workbook>
</file>

<file path=xl/calcChain.xml><?xml version="1.0" encoding="utf-8"?>
<calcChain xmlns="http://schemas.openxmlformats.org/spreadsheetml/2006/main">
  <c r="H7" i="4" l="1"/>
  <c r="G7" i="4"/>
  <c r="F27" i="4"/>
  <c r="F24" i="4"/>
  <c r="F21" i="4"/>
  <c r="D7" i="4"/>
  <c r="E24" i="4"/>
  <c r="E21" i="4"/>
  <c r="D22" i="4"/>
  <c r="D23" i="4" s="1"/>
  <c r="C22" i="4"/>
  <c r="C23" i="4" s="1"/>
  <c r="H16" i="4"/>
  <c r="F7" i="4" s="1"/>
  <c r="G16" i="4"/>
  <c r="E7" i="4" s="1"/>
  <c r="C7" i="4" l="1"/>
  <c r="F23" i="4"/>
  <c r="E23" i="4"/>
  <c r="E22" i="4"/>
  <c r="F22" i="4"/>
  <c r="D6" i="3"/>
  <c r="C9" i="3"/>
  <c r="B34" i="6"/>
  <c r="D36" i="6"/>
  <c r="H10" i="3" s="1"/>
  <c r="C36" i="6"/>
  <c r="B33" i="6"/>
  <c r="B32" i="6"/>
  <c r="B41" i="6"/>
  <c r="B27" i="6"/>
  <c r="C27" i="6"/>
  <c r="C26" i="6"/>
  <c r="B26" i="6"/>
  <c r="B8" i="6"/>
  <c r="C8" i="6"/>
  <c r="B9" i="6"/>
  <c r="C9" i="6"/>
  <c r="B10" i="6"/>
  <c r="C10" i="6"/>
  <c r="B11" i="6"/>
  <c r="C11" i="6"/>
  <c r="B12" i="6"/>
  <c r="C12" i="6"/>
  <c r="B13" i="6"/>
  <c r="C13" i="6"/>
  <c r="B14" i="6"/>
  <c r="C14" i="6"/>
  <c r="B15" i="6"/>
  <c r="C15" i="6"/>
  <c r="B16" i="6"/>
  <c r="C16" i="6"/>
  <c r="B17" i="6"/>
  <c r="C17" i="6"/>
  <c r="B18" i="6"/>
  <c r="C18" i="6"/>
  <c r="C7" i="6"/>
  <c r="B7" i="6"/>
  <c r="E20" i="6"/>
  <c r="E10" i="3" s="1"/>
  <c r="F20" i="6"/>
  <c r="G20" i="6"/>
  <c r="F10" i="3" s="1"/>
  <c r="D20" i="6"/>
  <c r="B20" i="6" s="1"/>
  <c r="C12" i="3"/>
  <c r="D12" i="3"/>
  <c r="C8" i="3"/>
  <c r="D8" i="3"/>
  <c r="D7" i="3"/>
  <c r="C7" i="3"/>
  <c r="B7" i="2"/>
  <c r="C9" i="4"/>
  <c r="D9" i="4"/>
  <c r="C10" i="4"/>
  <c r="D10" i="4"/>
  <c r="D8" i="4"/>
  <c r="C8" i="4"/>
  <c r="C20" i="6" l="1"/>
  <c r="C10" i="3"/>
  <c r="B36" i="6"/>
  <c r="G10" i="3"/>
  <c r="D10" i="3" s="1"/>
  <c r="B8" i="2"/>
  <c r="C8" i="2"/>
  <c r="B9" i="2"/>
  <c r="C9" i="2"/>
  <c r="B10" i="2"/>
  <c r="C10" i="2"/>
  <c r="B11" i="2"/>
  <c r="C11" i="2"/>
  <c r="B12" i="2"/>
  <c r="C12" i="2"/>
  <c r="B13" i="2"/>
  <c r="C13" i="2"/>
  <c r="B14" i="2"/>
  <c r="C14" i="2"/>
  <c r="B15" i="2"/>
  <c r="C15" i="2"/>
  <c r="B16" i="2"/>
  <c r="C16" i="2"/>
  <c r="B17" i="2"/>
  <c r="C17" i="2"/>
  <c r="B18" i="2"/>
  <c r="C18" i="2"/>
  <c r="B19" i="2"/>
  <c r="C19" i="2"/>
  <c r="B20" i="2"/>
  <c r="C20" i="2"/>
  <c r="C7" i="2"/>
</calcChain>
</file>

<file path=xl/sharedStrings.xml><?xml version="1.0" encoding="utf-8"?>
<sst xmlns="http://schemas.openxmlformats.org/spreadsheetml/2006/main" count="358" uniqueCount="204">
  <si>
    <t>Male</t>
  </si>
  <si>
    <t>Female</t>
  </si>
  <si>
    <t>Missing/Unknown</t>
  </si>
  <si>
    <t>Total</t>
  </si>
  <si>
    <t>Prisoners entering federal prison</t>
  </si>
  <si>
    <t>Prisoners in federal prison at year-end</t>
  </si>
  <si>
    <t>male/female ratio</t>
  </si>
  <si>
    <t>commitments</t>
  </si>
  <si>
    <t>stock</t>
  </si>
  <si>
    <t>Note: federal prisons hold inmates both pre-disposition (dismissal or plea) and post-disposition (sentenced prisoners)</t>
  </si>
  <si>
    <t>Texas</t>
  </si>
  <si>
    <t>female</t>
  </si>
  <si>
    <t>male</t>
  </si>
  <si>
    <t>male/female sex ratio</t>
  </si>
  <si>
    <t>California</t>
  </si>
  <si>
    <t>New York</t>
  </si>
  <si>
    <t>Under Custody, Jan. 1, 2013, p. 3; New Court Commitments, p. 24</t>
  </si>
  <si>
    <t>Federal Criminal Case Processing Statistics</t>
  </si>
  <si>
    <t>|</t>
  </si>
  <si>
    <t>FY 1998 - 2011 Prisoners entering federal prison</t>
  </si>
  <si>
    <t>Citation: BJS' Federal Justice Statistics Program website (http://bjs.ojp.usdoj.gov/fjsrc/)</t>
  </si>
  <si>
    <t>Bureau of Justice Statistics (BJS)</t>
  </si>
  <si>
    <t>FCCPS Home</t>
  </si>
  <si>
    <t>Online Analysis</t>
  </si>
  <si>
    <t>U.S. Criminal Code</t>
  </si>
  <si>
    <t>About</t>
  </si>
  <si>
    <t>Federal Justice Statistics Page</t>
  </si>
  <si>
    <t>BJS Home</t>
  </si>
  <si>
    <t>Compendium</t>
  </si>
  <si>
    <t xml:space="preserve">       arrow pointing down and to the right Prisoners entering federal prison arrow pointing to the right Create Table arrow pointing to the right Analysis</t>
  </si>
  <si>
    <t xml:space="preserve">  </t>
  </si>
  <si>
    <t xml:space="preserve">Gender </t>
  </si>
  <si>
    <t xml:space="preserve">Male </t>
  </si>
  <si>
    <t xml:space="preserve">Female </t>
  </si>
  <si>
    <t xml:space="preserve">Missing/Unknown </t>
  </si>
  <si>
    <t xml:space="preserve">Total </t>
  </si>
  <si>
    <t xml:space="preserve"> </t>
  </si>
  <si>
    <t>Total Records Returned by the Query: 57,436 (1998) , 62,438 (1999) , 64,918 (2000) , 66,654 (2001) , 67,877 (2002) , 72,675 (2003) , 74,851 (2004) , 78,441 (2005) , 79,247 (2006) , 71,933 (2007) , 71,663 (2008) , 74,336 (2009) , 71,972 (2010) , 77,095 (2011)</t>
  </si>
  <si>
    <t>Table created on: 25-Jun-14, 12:28 AM</t>
  </si>
  <si>
    <t>Data Source: Bureau of Prisons - Extract from BOP's online Sentry System: 1998 , 1999 , 2000 , 2001 , 2002 , 2003 , 2004 , 2005 , 2006 , 2007 , 2008 , 2009 , 2010 , 2011 (as standardized by the FJSRC)</t>
  </si>
  <si>
    <t xml:space="preserve">Note: Includes only commitments to Federal prison for Federal law violations; commitments from the District of Columbia Superior Court are excluded. The BOP public-use data files that are available for download include these D.C. Superior Court commitments. The universe of cases reported above is identical to the universe used in the FJSP's annual statistical tables. </t>
  </si>
  <si>
    <t xml:space="preserve">       arrow pointing down and to the right Prisoners in federal prison at year-end arrow pointing to the right Create Table arrow pointing to the right Analysis</t>
  </si>
  <si>
    <t>FY 1998 - 2011 Prisoners in federal prison at year-end</t>
  </si>
  <si>
    <t>Total Records Returned by the Query: 107,297 (1998) , 117,000 (1999) , 129,329 (2000) , 136,395 (2001) , 143,031 (2002) , 152,459 (2003) , 155,651 (2004) , 163,169 (2005) , 169,320 (2006) , 176,346 (2007) , 178,530 (2008) , 185,273 (2009) , 186,307 (2010) , 196,447 (2011)</t>
  </si>
  <si>
    <t>Table created on: 25-Jun-14, 12:33 AM</t>
  </si>
  <si>
    <t>Note: Includes only commitments to Federal prison for Federal law violations; commitments from the District of Columbia Superior Court are excluded. The BOP public-use data files that are available for download include these D.C. Superior Court commitments. The universe of cases reported above is identical to the universe used in the FJSP's annual statistical tables.</t>
  </si>
  <si>
    <t>prison inmates</t>
  </si>
  <si>
    <t>IL, Cook County (Chicago)</t>
  </si>
  <si>
    <t>TX, state jails</t>
  </si>
  <si>
    <t>TDCJ SR, FY2012, pp. 8, 20</t>
  </si>
  <si>
    <t>Olson &amp; Taheri (2012) p. 4, Table 1 (commitments, 2011); US Census of Jails (stock, 2005)</t>
  </si>
  <si>
    <t>OR, jails</t>
  </si>
  <si>
    <t>stock: US Census of Jails, 2005; commit: bookings, OSJCC stats, 2006</t>
  </si>
  <si>
    <t>Oct.</t>
  </si>
  <si>
    <t>Nov.</t>
  </si>
  <si>
    <t>Dec.</t>
  </si>
  <si>
    <t>Jan</t>
  </si>
  <si>
    <t>Feb</t>
  </si>
  <si>
    <t>Mar</t>
  </si>
  <si>
    <t>Apr</t>
  </si>
  <si>
    <t>May</t>
  </si>
  <si>
    <t>Jun</t>
  </si>
  <si>
    <t>Jul</t>
  </si>
  <si>
    <t>Aug</t>
  </si>
  <si>
    <t>Sep</t>
  </si>
  <si>
    <t>FY 2010-11</t>
  </si>
  <si>
    <t>FY 2011-12</t>
  </si>
  <si>
    <t>males</t>
  </si>
  <si>
    <t>females</t>
  </si>
  <si>
    <t>total</t>
  </si>
  <si>
    <t>males/females</t>
  </si>
  <si>
    <t>bookings</t>
  </si>
  <si>
    <t>adult male</t>
  </si>
  <si>
    <t>adult females</t>
  </si>
  <si>
    <t>juvenile males</t>
  </si>
  <si>
    <t>juvenile females</t>
  </si>
  <si>
    <t>adults</t>
  </si>
  <si>
    <t>juveniles</t>
  </si>
  <si>
    <t>males / female</t>
  </si>
  <si>
    <t>Florida, 2012 jail average daily population (among reporting jails)</t>
  </si>
  <si>
    <t xml:space="preserve">Miami-Dade County Jail/Main PTDC </t>
  </si>
  <si>
    <t xml:space="preserve">Miami-Dade County Jail/Women's </t>
  </si>
  <si>
    <t xml:space="preserve">Miami-Dade County Stockade TTC </t>
  </si>
  <si>
    <t xml:space="preserve">Miami-Dade County Jail/West </t>
  </si>
  <si>
    <t xml:space="preserve">Miami-Dade County Jail/TGK </t>
  </si>
  <si>
    <t xml:space="preserve">Miami-Dade County Boot Camp </t>
  </si>
  <si>
    <t xml:space="preserve">Detention Facility Name </t>
  </si>
  <si>
    <t xml:space="preserve">Jan </t>
  </si>
  <si>
    <t xml:space="preserve">Feb </t>
  </si>
  <si>
    <t xml:space="preserve">Mar </t>
  </si>
  <si>
    <t xml:space="preserve">Apr </t>
  </si>
  <si>
    <t xml:space="preserve">May </t>
  </si>
  <si>
    <t xml:space="preserve">Jun </t>
  </si>
  <si>
    <t xml:space="preserve">Jul </t>
  </si>
  <si>
    <t xml:space="preserve">Aug </t>
  </si>
  <si>
    <t xml:space="preserve">Sept </t>
  </si>
  <si>
    <t xml:space="preserve">Oct </t>
  </si>
  <si>
    <t xml:space="preserve">Nov </t>
  </si>
  <si>
    <t xml:space="preserve">Dec </t>
  </si>
  <si>
    <t>sex ratio estimate by facility for 2011</t>
  </si>
  <si>
    <t>Miami-Dade daily stat report</t>
  </si>
  <si>
    <t>male / female</t>
  </si>
  <si>
    <t>short-term women not in women's jail</t>
  </si>
  <si>
    <t>Miami-Dade County Jail inmate statistics</t>
  </si>
  <si>
    <t>FL, Miami Dade</t>
  </si>
  <si>
    <t>average</t>
  </si>
  <si>
    <t>Miami-Dade County</t>
  </si>
  <si>
    <t>Corrections and Rehabilitation Department</t>
  </si>
  <si>
    <t>Miami-Dade County Corrections and Rehabilitation Department</t>
  </si>
  <si>
    <t>Annual Report for 2011 and 2012, p. 30</t>
  </si>
  <si>
    <t>Daily Jail Population Statistics</t>
  </si>
  <si>
    <t>US Census of Jails, 2005</t>
  </si>
  <si>
    <t>inmates in jail (stock)</t>
  </si>
  <si>
    <t>http://www.miamidade.gov/idwdashboard/statistics.pdf</t>
  </si>
  <si>
    <t>Florida Dept. of Corrections</t>
  </si>
  <si>
    <t>Florida County Detention Facilities Average Inmate Population, 2012 Annual Report, 2011 Annual Report</t>
  </si>
  <si>
    <t>see sheet FL Miami Dade</t>
  </si>
  <si>
    <t>jails, nationally</t>
  </si>
  <si>
    <t>US BJS, Jail Inmates at mid-year 2012</t>
  </si>
  <si>
    <t>Oregon Sheriff's Jail Command Council (OSJCC), jail statistics 2012</t>
  </si>
  <si>
    <t>Inmate flows and stocks in US jails</t>
  </si>
  <si>
    <t>Inmate flows and stocks in US state prisons</t>
  </si>
  <si>
    <t>national</t>
  </si>
  <si>
    <t>commitments by category</t>
  </si>
  <si>
    <t>new court commitments</t>
  </si>
  <si>
    <t>parole violation commitments</t>
  </si>
  <si>
    <t>total commitments</t>
  </si>
  <si>
    <t xml:space="preserve">male </t>
  </si>
  <si>
    <t>federal</t>
  </si>
  <si>
    <t>sentenced vs. unsentenced under jurisdiction, 2011</t>
  </si>
  <si>
    <t>state or federal</t>
  </si>
  <si>
    <t>state</t>
  </si>
  <si>
    <t>state, sentenced</t>
  </si>
  <si>
    <t>BJS, Prisoners in 2011, Table 1, p. 2</t>
  </si>
  <si>
    <t>see federal sheet</t>
  </si>
  <si>
    <t>subtraction</t>
  </si>
  <si>
    <t>BJS, Prisoners in 2011,App.  Table 4 &amp; 5, p. 21</t>
  </si>
  <si>
    <t>BJS, Prisoners in 2011,App.  Table 1, p. 21 (implicitly sentenced prisoners)</t>
  </si>
  <si>
    <t>BJS, Prisoners in 2012, Trends in Admissions and Releases, 1991-2012, Table 6 &amp; 7, pp. 8-9 (covers only sentenced prisoners)</t>
  </si>
  <si>
    <t>sentenced prisoners; see below</t>
  </si>
  <si>
    <t>BJS, Prisoners in 2012, Trends in Admissions and Releases, 1991-2012, Table 17, p. 23 (sentenced stock, Dec. 31)</t>
  </si>
  <si>
    <t>CA Dept. Corrections and Rehabilitation, Prison Census Data; CHARACTERISTICS OF FELON NEW ADMISSIONS AND PAROLE VIOLATORS RETURNED WITH A NEW TERM</t>
  </si>
  <si>
    <t>line source and notes</t>
  </si>
  <si>
    <t>For BJS source, see "federal source" sheet</t>
  </si>
  <si>
    <t>U.S. federal prison admissions and prisoners in prison</t>
  </si>
  <si>
    <t>2011* Average Daily Population</t>
  </si>
  <si>
    <t>Repository:</t>
  </si>
  <si>
    <t>http://acrosswalls.org/datasets/</t>
  </si>
  <si>
    <t>Version: 1.0</t>
  </si>
  <si>
    <t>http://bjs.ojp.usdoj.gov/index.cfm?ty=pbdetail&amp;iid=2065</t>
  </si>
  <si>
    <t>3\Includes persons of all races.</t>
  </si>
  <si>
    <t>2\Includes American Indians/Alaskan Natives, Asians, Native Hawaiians, or other Pacific Islanders.</t>
  </si>
  <si>
    <t>1\Includes persons of Hispanic origin.</t>
  </si>
  <si>
    <t>*Less than 0.05%.</t>
  </si>
  <si>
    <t>Detail may not add to total because of rounding.</t>
  </si>
  <si>
    <t>Number of admissions</t>
  </si>
  <si>
    <t>%</t>
  </si>
  <si>
    <t>Other offenses</t>
  </si>
  <si>
    <t>Other public-order</t>
  </si>
  <si>
    <t>Driving while intoxicated</t>
  </si>
  <si>
    <t>Weapons</t>
  </si>
  <si>
    <t>Public-order offenses</t>
  </si>
  <si>
    <t>Other/unspecified drug</t>
  </si>
  <si>
    <t>Trafficking</t>
  </si>
  <si>
    <t>Possession</t>
  </si>
  <si>
    <t>Drug offenses</t>
  </si>
  <si>
    <t>Other property</t>
  </si>
  <si>
    <t>Stolen property</t>
  </si>
  <si>
    <t>Fraud</t>
  </si>
  <si>
    <t>Arson</t>
  </si>
  <si>
    <t>Motor vehicle theft</t>
  </si>
  <si>
    <t xml:space="preserve">Larceny </t>
  </si>
  <si>
    <t>Burglary</t>
  </si>
  <si>
    <t>Property offenses</t>
  </si>
  <si>
    <t>Other violent</t>
  </si>
  <si>
    <t>Assault</t>
  </si>
  <si>
    <t>Robbery</t>
  </si>
  <si>
    <t>Other sexual assault</t>
  </si>
  <si>
    <t>Rape</t>
  </si>
  <si>
    <t>Kidnapping</t>
  </si>
  <si>
    <t>.</t>
  </si>
  <si>
    <t>Unspecified homicide</t>
  </si>
  <si>
    <t>Negligent manslaughter</t>
  </si>
  <si>
    <t>Nonnegligent manslaughter</t>
  </si>
  <si>
    <t>Murder</t>
  </si>
  <si>
    <t>Murder/nonnegligent manslaughter</t>
  </si>
  <si>
    <t>Homicide</t>
  </si>
  <si>
    <t>Violent offenses</t>
  </si>
  <si>
    <t>All offenses</t>
  </si>
  <si>
    <t>Hispanic origin\3</t>
  </si>
  <si>
    <t xml:space="preserve">  Other\2</t>
  </si>
  <si>
    <t xml:space="preserve">   Black\1</t>
  </si>
  <si>
    <t xml:space="preserve">  White\1</t>
  </si>
  <si>
    <t>All</t>
  </si>
  <si>
    <t>Most serious offense</t>
  </si>
  <si>
    <t>New court commitments to State prison</t>
  </si>
  <si>
    <t>Table 4.   New court commitments to State prison, 2002:  Offense, by gender, race, and Hispanic origin</t>
  </si>
  <si>
    <t>date of version 08/31/05</t>
  </si>
  <si>
    <t>refer questions to:  askbjs@usdoj.gov      202-307-0765</t>
  </si>
  <si>
    <t xml:space="preserve">author:  Timothy Hughes </t>
  </si>
  <si>
    <t>data source:  National Corrections Reporting Program, 2002</t>
  </si>
  <si>
    <t>filename:  ncrp0204.csv</t>
  </si>
  <si>
    <t>Bureau of Justice Statistics</t>
  </si>
  <si>
    <t>New court commitments to State prison, 2002:  Offense, by gender, race, and Hispanic origin</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</si>
</sst>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3" x14ac:knownFonts="1">
    <font>
      <sz val="11"/>
      <color theme="1"/>
      <name val="Calibri"/>
      <family val="2"/>
      <scheme val="minor"/>
    </font>
    <font>
      <sz val="10"/>
      <name val="Arial"/>
    </font>
    <font>
      <sz val="10"/>
      <name val="Arial"/>
      <family val="2"/>
    </font>
  </fonts>
  <fills count="2">
    <fill>
      <patternFill patternType="none"/>
    </fill>
    <fill>
      <patternFill patternType="gray125"/>
    </fill>
  </fills>
  <borders count="1">
    <border>
      <left/>
      <right/>
      <top/>
      <bottom/>
      <diagonal/>
    </border>
  </borders>
  <cellStyleXfs count="2">
    <xf numFmtId="0" fontId="0" fillId="0" borderId="0"/>
    <xf numFmtId="0" fontId="1" fillId="0" borderId="0"/>
  </cellStyleXfs>
  <cellXfs count="13">
    <xf numFmtId="0" fontId="0" fillId="0" borderId="0" xfId="0"/>
    <xf numFmtId="3" fontId="0" fillId="0" borderId="0" xfId="0" applyNumberFormat="1"/>
    <xf numFmtId="164" fontId="0" fillId="0" borderId="0" xfId="0" applyNumberFormat="1"/>
    <xf numFmtId="0" fontId="1" fillId="0" borderId="0" xfId="1"/>
    <xf numFmtId="164" fontId="1" fillId="0" borderId="0" xfId="1" applyNumberFormat="1"/>
    <xf numFmtId="0" fontId="2" fillId="0" borderId="0" xfId="1" applyFont="1"/>
    <xf numFmtId="0" fontId="2" fillId="0" borderId="0" xfId="1" applyFont="1" applyFill="1"/>
    <xf numFmtId="1" fontId="0" fillId="0" borderId="0" xfId="0" applyNumberFormat="1"/>
    <xf numFmtId="3" fontId="1" fillId="0" borderId="0" xfId="1" applyNumberFormat="1"/>
    <xf numFmtId="0" fontId="2" fillId="0" borderId="0" xfId="1" applyFont="1" applyAlignment="1"/>
    <xf numFmtId="0" fontId="0" fillId="0" borderId="0" xfId="0" applyAlignment="1">
      <alignment horizontal="left"/>
    </xf>
    <xf numFmtId="0" fontId="0" fillId="0" borderId="0" xfId="0" applyAlignment="1">
      <alignment horizontal="left"/>
    </xf>
    <xf numFmtId="0" fontId="1" fillId="0" borderId="0" xfId="1" applyAlignment="1">
      <alignment horizontal="left"/>
    </xf>
  </cellXfs>
  <cellStyles count="2">
    <cellStyle name="Normal" xfId="0" builtinId="0"/>
    <cellStyle name="Normal 2" xfId="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M20"/>
  <sheetViews>
    <sheetView tabSelected="1" workbookViewId="0">
      <selection sqref="A1:F1"/>
    </sheetView>
  </sheetViews>
  <sheetFormatPr defaultRowHeight="15" x14ac:dyDescent="0.25"/>
  <cols>
    <col min="4" max="11" width="10.5703125" customWidth="1"/>
    <col min="12" max="12" width="2.5703125" customWidth="1"/>
    <col min="13" max="13" width="41.7109375" customWidth="1"/>
  </cols>
  <sheetData>
    <row r="1" spans="1:13" x14ac:dyDescent="0.25">
      <c r="A1" s="11" t="s">
        <v>144</v>
      </c>
      <c r="B1" s="11"/>
      <c r="C1" s="11"/>
      <c r="D1" s="11"/>
      <c r="E1" s="11"/>
      <c r="F1" s="11"/>
      <c r="M1" t="s">
        <v>146</v>
      </c>
    </row>
    <row r="2" spans="1:13" x14ac:dyDescent="0.25">
      <c r="A2" s="11" t="s">
        <v>9</v>
      </c>
      <c r="B2" s="11"/>
      <c r="C2" s="11"/>
      <c r="D2" s="11"/>
      <c r="E2" s="11"/>
      <c r="F2" s="11"/>
      <c r="G2" s="11"/>
      <c r="H2" s="11"/>
      <c r="I2" s="11"/>
      <c r="J2" s="11"/>
      <c r="K2" s="11"/>
      <c r="M2" t="s">
        <v>147</v>
      </c>
    </row>
    <row r="3" spans="1:13" x14ac:dyDescent="0.25">
      <c r="M3" t="s">
        <v>148</v>
      </c>
    </row>
    <row r="5" spans="1:13" x14ac:dyDescent="0.25">
      <c r="B5" t="s">
        <v>6</v>
      </c>
      <c r="D5" t="s">
        <v>4</v>
      </c>
      <c r="H5" t="s">
        <v>5</v>
      </c>
    </row>
    <row r="6" spans="1:13" x14ac:dyDescent="0.25">
      <c r="B6" t="s">
        <v>7</v>
      </c>
      <c r="C6" t="s">
        <v>8</v>
      </c>
      <c r="D6" t="s">
        <v>0</v>
      </c>
      <c r="E6" t="s">
        <v>1</v>
      </c>
      <c r="F6" t="s">
        <v>2</v>
      </c>
      <c r="G6" t="s">
        <v>3</v>
      </c>
      <c r="H6" t="s">
        <v>0</v>
      </c>
      <c r="I6" t="s">
        <v>1</v>
      </c>
      <c r="J6" t="s">
        <v>2</v>
      </c>
      <c r="K6" t="s">
        <v>3</v>
      </c>
    </row>
    <row r="7" spans="1:13" x14ac:dyDescent="0.25">
      <c r="A7">
        <v>2011</v>
      </c>
      <c r="B7" s="2">
        <f>D7/E7</f>
        <v>10.000285428856857</v>
      </c>
      <c r="C7" s="2">
        <f>H7/I7</f>
        <v>14.436665095080937</v>
      </c>
      <c r="D7">
        <v>70072</v>
      </c>
      <c r="E7">
        <v>7007</v>
      </c>
      <c r="F7">
        <v>16</v>
      </c>
      <c r="G7">
        <v>77095</v>
      </c>
      <c r="H7">
        <v>183721</v>
      </c>
      <c r="I7">
        <v>12726</v>
      </c>
      <c r="J7">
        <v>0</v>
      </c>
      <c r="K7">
        <v>196447</v>
      </c>
      <c r="M7" t="s">
        <v>143</v>
      </c>
    </row>
    <row r="8" spans="1:13" x14ac:dyDescent="0.25">
      <c r="A8">
        <v>2010</v>
      </c>
      <c r="B8" s="2">
        <f t="shared" ref="B8:B20" si="0">D8/E8</f>
        <v>9.3193289360481781</v>
      </c>
      <c r="C8" s="2">
        <f t="shared" ref="C8:C20" si="1">H8/I8</f>
        <v>14.259808338111229</v>
      </c>
      <c r="D8">
        <v>64993</v>
      </c>
      <c r="E8">
        <v>6974</v>
      </c>
      <c r="F8">
        <v>5</v>
      </c>
      <c r="G8">
        <v>71972</v>
      </c>
      <c r="H8">
        <v>174098</v>
      </c>
      <c r="I8">
        <v>12209</v>
      </c>
      <c r="J8">
        <v>0</v>
      </c>
      <c r="K8">
        <v>186307</v>
      </c>
    </row>
    <row r="9" spans="1:13" x14ac:dyDescent="0.25">
      <c r="A9">
        <v>2009</v>
      </c>
      <c r="B9" s="2">
        <f t="shared" si="0"/>
        <v>9.6610728628800917</v>
      </c>
      <c r="C9" s="2">
        <f t="shared" si="1"/>
        <v>14.072648877318581</v>
      </c>
      <c r="D9">
        <v>67357</v>
      </c>
      <c r="E9">
        <v>6972</v>
      </c>
      <c r="F9">
        <v>7</v>
      </c>
      <c r="G9">
        <v>74336</v>
      </c>
      <c r="H9">
        <v>172981</v>
      </c>
      <c r="I9">
        <v>12292</v>
      </c>
      <c r="J9">
        <v>0</v>
      </c>
      <c r="K9">
        <v>185273</v>
      </c>
    </row>
    <row r="10" spans="1:13" x14ac:dyDescent="0.25">
      <c r="A10">
        <v>2008</v>
      </c>
      <c r="B10" s="2">
        <f t="shared" si="0"/>
        <v>9.3208009219245174</v>
      </c>
      <c r="C10" s="2">
        <f t="shared" si="1"/>
        <v>13.892392392392392</v>
      </c>
      <c r="D10">
        <v>64705</v>
      </c>
      <c r="E10">
        <v>6942</v>
      </c>
      <c r="F10">
        <v>16</v>
      </c>
      <c r="G10">
        <v>71663</v>
      </c>
      <c r="H10">
        <v>166542</v>
      </c>
      <c r="I10">
        <v>11988</v>
      </c>
      <c r="J10">
        <v>0</v>
      </c>
      <c r="K10">
        <v>178530</v>
      </c>
    </row>
    <row r="11" spans="1:13" x14ac:dyDescent="0.25">
      <c r="A11">
        <v>2007</v>
      </c>
      <c r="B11" s="2">
        <f t="shared" si="0"/>
        <v>8.6577145159124473</v>
      </c>
      <c r="C11" s="2">
        <f t="shared" si="1"/>
        <v>13.667387507277718</v>
      </c>
      <c r="D11">
        <v>64474</v>
      </c>
      <c r="E11">
        <v>7447</v>
      </c>
      <c r="F11">
        <v>12</v>
      </c>
      <c r="G11">
        <v>71933</v>
      </c>
      <c r="H11">
        <v>164323</v>
      </c>
      <c r="I11">
        <v>12023</v>
      </c>
      <c r="J11">
        <v>0</v>
      </c>
      <c r="K11">
        <v>176346</v>
      </c>
    </row>
    <row r="12" spans="1:13" x14ac:dyDescent="0.25">
      <c r="A12">
        <v>2006</v>
      </c>
      <c r="B12" s="2">
        <f t="shared" si="0"/>
        <v>8.3999762695775981</v>
      </c>
      <c r="C12" s="2">
        <f t="shared" si="1"/>
        <v>14.081499955464505</v>
      </c>
      <c r="D12">
        <v>70795</v>
      </c>
      <c r="E12">
        <v>8428</v>
      </c>
      <c r="F12">
        <v>24</v>
      </c>
      <c r="G12">
        <v>79247</v>
      </c>
      <c r="H12">
        <v>158093</v>
      </c>
      <c r="I12">
        <v>11227</v>
      </c>
      <c r="J12">
        <v>0</v>
      </c>
      <c r="K12">
        <v>169320</v>
      </c>
    </row>
    <row r="13" spans="1:13" x14ac:dyDescent="0.25">
      <c r="A13">
        <v>2005</v>
      </c>
      <c r="B13" s="2">
        <f t="shared" si="0"/>
        <v>8.2381008482563622</v>
      </c>
      <c r="C13" s="2">
        <f t="shared" si="1"/>
        <v>14.016473403276274</v>
      </c>
      <c r="D13">
        <v>69925</v>
      </c>
      <c r="E13">
        <v>8488</v>
      </c>
      <c r="F13">
        <v>28</v>
      </c>
      <c r="G13">
        <v>78441</v>
      </c>
      <c r="H13">
        <v>152303</v>
      </c>
      <c r="I13">
        <v>10866</v>
      </c>
      <c r="J13">
        <v>0</v>
      </c>
      <c r="K13">
        <v>163169</v>
      </c>
    </row>
    <row r="14" spans="1:13" x14ac:dyDescent="0.25">
      <c r="A14">
        <v>2004</v>
      </c>
      <c r="B14" s="2">
        <f t="shared" si="0"/>
        <v>8.3222028407675062</v>
      </c>
      <c r="C14" s="2">
        <f t="shared" si="1"/>
        <v>13.685442022832342</v>
      </c>
      <c r="D14">
        <v>66794</v>
      </c>
      <c r="E14">
        <v>8026</v>
      </c>
      <c r="F14">
        <v>31</v>
      </c>
      <c r="G14">
        <v>74851</v>
      </c>
      <c r="H14">
        <v>145052</v>
      </c>
      <c r="I14">
        <v>10599</v>
      </c>
      <c r="J14">
        <v>0</v>
      </c>
      <c r="K14">
        <v>155651</v>
      </c>
    </row>
    <row r="15" spans="1:13" x14ac:dyDescent="0.25">
      <c r="A15">
        <v>2003</v>
      </c>
      <c r="B15" s="2">
        <f t="shared" si="0"/>
        <v>7.9101164929491112</v>
      </c>
      <c r="C15" s="2">
        <f t="shared" si="1"/>
        <v>13.529591156008768</v>
      </c>
      <c r="D15">
        <v>64507</v>
      </c>
      <c r="E15">
        <v>8155</v>
      </c>
      <c r="F15">
        <v>13</v>
      </c>
      <c r="G15">
        <v>72675</v>
      </c>
      <c r="H15">
        <v>141966</v>
      </c>
      <c r="I15">
        <v>10493</v>
      </c>
      <c r="J15">
        <v>0</v>
      </c>
      <c r="K15">
        <v>152459</v>
      </c>
    </row>
    <row r="16" spans="1:13" x14ac:dyDescent="0.25">
      <c r="A16">
        <v>2002</v>
      </c>
      <c r="B16" s="2">
        <f t="shared" si="0"/>
        <v>7.6621138626499876</v>
      </c>
      <c r="C16" s="2">
        <f t="shared" si="1"/>
        <v>13.295952023988006</v>
      </c>
      <c r="D16">
        <v>60025</v>
      </c>
      <c r="E16">
        <v>7834</v>
      </c>
      <c r="F16">
        <v>18</v>
      </c>
      <c r="G16">
        <v>67877</v>
      </c>
      <c r="H16">
        <v>133026</v>
      </c>
      <c r="I16">
        <v>10005</v>
      </c>
      <c r="J16">
        <v>0</v>
      </c>
      <c r="K16">
        <v>143031</v>
      </c>
    </row>
    <row r="17" spans="1:11" x14ac:dyDescent="0.25">
      <c r="A17">
        <v>2001</v>
      </c>
      <c r="B17" s="2">
        <f t="shared" si="0"/>
        <v>7.9341646554035936</v>
      </c>
      <c r="C17" s="2">
        <f t="shared" si="1"/>
        <v>13.201895043731778</v>
      </c>
      <c r="D17">
        <v>59173</v>
      </c>
      <c r="E17">
        <v>7458</v>
      </c>
      <c r="F17">
        <v>23</v>
      </c>
      <c r="G17">
        <v>66654</v>
      </c>
      <c r="H17">
        <v>126791</v>
      </c>
      <c r="I17">
        <v>9604</v>
      </c>
      <c r="J17">
        <v>0</v>
      </c>
      <c r="K17">
        <v>136395</v>
      </c>
    </row>
    <row r="18" spans="1:11" x14ac:dyDescent="0.25">
      <c r="A18">
        <v>2000</v>
      </c>
      <c r="B18" s="2">
        <f t="shared" si="0"/>
        <v>7.8618052710637718</v>
      </c>
      <c r="C18" s="2">
        <f t="shared" si="1"/>
        <v>12.839379347244515</v>
      </c>
      <c r="D18">
        <v>57572</v>
      </c>
      <c r="E18">
        <v>7323</v>
      </c>
      <c r="F18">
        <v>23</v>
      </c>
      <c r="G18">
        <v>64918</v>
      </c>
      <c r="H18">
        <v>119984</v>
      </c>
      <c r="I18">
        <v>9345</v>
      </c>
      <c r="J18">
        <v>0</v>
      </c>
      <c r="K18">
        <v>129329</v>
      </c>
    </row>
    <row r="19" spans="1:11" x14ac:dyDescent="0.25">
      <c r="A19">
        <v>1999</v>
      </c>
      <c r="B19" s="2">
        <f t="shared" si="0"/>
        <v>7.786458333333333</v>
      </c>
      <c r="C19" s="2">
        <f t="shared" si="1"/>
        <v>12.487031700288185</v>
      </c>
      <c r="D19">
        <v>55315</v>
      </c>
      <c r="E19">
        <v>7104</v>
      </c>
      <c r="F19">
        <v>19</v>
      </c>
      <c r="G19">
        <v>62438</v>
      </c>
      <c r="H19">
        <v>108325</v>
      </c>
      <c r="I19">
        <v>8675</v>
      </c>
      <c r="J19">
        <v>0</v>
      </c>
      <c r="K19">
        <v>117000</v>
      </c>
    </row>
    <row r="20" spans="1:11" x14ac:dyDescent="0.25">
      <c r="A20">
        <v>1998</v>
      </c>
      <c r="B20" s="2">
        <f t="shared" si="0"/>
        <v>7.9645478681867878</v>
      </c>
      <c r="C20" s="2">
        <f t="shared" si="1"/>
        <v>12.412125</v>
      </c>
      <c r="D20">
        <v>50997</v>
      </c>
      <c r="E20">
        <v>6403</v>
      </c>
      <c r="F20">
        <v>36</v>
      </c>
      <c r="G20">
        <v>57436</v>
      </c>
      <c r="H20">
        <v>99297</v>
      </c>
      <c r="I20">
        <v>8000</v>
      </c>
      <c r="J20">
        <v>0</v>
      </c>
      <c r="K20">
        <v>107297</v>
      </c>
    </row>
  </sheetData>
  <sortState ref="A6:K19">
    <sortCondition descending="1" ref="A6"/>
  </sortState>
  <mergeCells count="2">
    <mergeCell ref="A1:F1"/>
    <mergeCell ref="A2:K2"/>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7"/>
  <sheetViews>
    <sheetView workbookViewId="0">
      <selection activeCell="J14" sqref="J14"/>
    </sheetView>
  </sheetViews>
  <sheetFormatPr defaultRowHeight="12.75" x14ac:dyDescent="0.2"/>
  <cols>
    <col min="1" max="8" width="9.140625" style="3"/>
    <col min="9" max="9" width="3.140625" style="3" customWidth="1"/>
    <col min="10" max="10" width="76" style="3" customWidth="1"/>
    <col min="11" max="16384" width="9.140625" style="3"/>
  </cols>
  <sheetData>
    <row r="1" spans="1:10" x14ac:dyDescent="0.2">
      <c r="A1" s="12" t="s">
        <v>121</v>
      </c>
      <c r="B1" s="12"/>
      <c r="C1" s="12"/>
      <c r="D1" s="12"/>
      <c r="E1" s="12"/>
      <c r="J1" s="3" t="s">
        <v>146</v>
      </c>
    </row>
    <row r="2" spans="1:10" x14ac:dyDescent="0.2">
      <c r="J2" s="3" t="s">
        <v>147</v>
      </c>
    </row>
    <row r="3" spans="1:10" x14ac:dyDescent="0.2">
      <c r="J3" s="3" t="s">
        <v>148</v>
      </c>
    </row>
    <row r="4" spans="1:10" x14ac:dyDescent="0.2">
      <c r="C4" s="3" t="s">
        <v>13</v>
      </c>
      <c r="G4" s="5" t="s">
        <v>46</v>
      </c>
    </row>
    <row r="5" spans="1:10" x14ac:dyDescent="0.2">
      <c r="C5" s="5" t="s">
        <v>46</v>
      </c>
      <c r="E5" s="3" t="s">
        <v>7</v>
      </c>
      <c r="G5" s="3" t="s">
        <v>8</v>
      </c>
    </row>
    <row r="6" spans="1:10" x14ac:dyDescent="0.2">
      <c r="C6" s="3" t="s">
        <v>7</v>
      </c>
      <c r="D6" s="3" t="s">
        <v>8</v>
      </c>
      <c r="E6" s="3" t="s">
        <v>12</v>
      </c>
      <c r="F6" s="3" t="s">
        <v>11</v>
      </c>
      <c r="G6" s="3" t="s">
        <v>12</v>
      </c>
      <c r="H6" s="3" t="s">
        <v>11</v>
      </c>
      <c r="J6" s="5" t="s">
        <v>142</v>
      </c>
    </row>
    <row r="7" spans="1:10" x14ac:dyDescent="0.2">
      <c r="A7" s="3" t="s">
        <v>122</v>
      </c>
      <c r="B7" s="3">
        <v>2011</v>
      </c>
      <c r="C7" s="4">
        <f>E7/F7</f>
        <v>8.458256381114742</v>
      </c>
      <c r="D7" s="4">
        <f>G7/H7</f>
        <v>13.655318544731697</v>
      </c>
      <c r="E7" s="8">
        <f>G16</f>
        <v>535839</v>
      </c>
      <c r="F7" s="8">
        <f>H16</f>
        <v>63351</v>
      </c>
      <c r="G7" s="8">
        <f>C24</f>
        <v>1250240</v>
      </c>
      <c r="H7" s="8">
        <f>D24</f>
        <v>91557</v>
      </c>
      <c r="I7" s="8"/>
      <c r="J7" s="5" t="s">
        <v>139</v>
      </c>
    </row>
    <row r="8" spans="1:10" x14ac:dyDescent="0.2">
      <c r="A8" s="3" t="s">
        <v>10</v>
      </c>
      <c r="B8" s="3">
        <v>2012</v>
      </c>
      <c r="C8" s="4">
        <f>E8/F8</f>
        <v>8.303501139424073</v>
      </c>
      <c r="D8" s="4">
        <f>G8/H8</f>
        <v>15.089074052341275</v>
      </c>
      <c r="E8" s="8">
        <v>40081</v>
      </c>
      <c r="F8" s="8">
        <v>4827</v>
      </c>
      <c r="G8" s="8">
        <v>128574</v>
      </c>
      <c r="H8" s="8">
        <v>8521</v>
      </c>
      <c r="I8" s="8"/>
      <c r="J8" s="5" t="s">
        <v>49</v>
      </c>
    </row>
    <row r="9" spans="1:10" x14ac:dyDescent="0.2">
      <c r="A9" s="3" t="s">
        <v>14</v>
      </c>
      <c r="B9" s="3">
        <v>2012</v>
      </c>
      <c r="C9" s="4">
        <f>E9/F9</f>
        <v>14.591743119266056</v>
      </c>
      <c r="D9" s="4">
        <f t="shared" ref="D9:D10" si="0">G9/H9</f>
        <v>20.07042471042471</v>
      </c>
      <c r="E9" s="8">
        <v>31810</v>
      </c>
      <c r="F9" s="8">
        <v>2180</v>
      </c>
      <c r="G9" s="8">
        <v>129956</v>
      </c>
      <c r="H9" s="8">
        <v>6475</v>
      </c>
      <c r="I9" s="8"/>
      <c r="J9" s="9" t="s">
        <v>141</v>
      </c>
    </row>
    <row r="10" spans="1:10" x14ac:dyDescent="0.2">
      <c r="A10" s="3" t="s">
        <v>15</v>
      </c>
      <c r="B10" s="3">
        <v>2012</v>
      </c>
      <c r="C10" s="4">
        <f>E10/F10</f>
        <v>12.797257590597454</v>
      </c>
      <c r="D10" s="4">
        <f t="shared" si="0"/>
        <v>22.843980877879183</v>
      </c>
      <c r="E10" s="8">
        <v>13066</v>
      </c>
      <c r="F10" s="8">
        <v>1021</v>
      </c>
      <c r="G10" s="8">
        <v>52564</v>
      </c>
      <c r="H10" s="8">
        <v>2301</v>
      </c>
      <c r="I10" s="8"/>
      <c r="J10" s="3" t="s">
        <v>16</v>
      </c>
    </row>
    <row r="11" spans="1:10" x14ac:dyDescent="0.2">
      <c r="E11" s="8"/>
      <c r="F11" s="8"/>
      <c r="G11" s="8"/>
      <c r="H11" s="8"/>
      <c r="I11" s="8"/>
    </row>
    <row r="13" spans="1:10" x14ac:dyDescent="0.2">
      <c r="A13" s="3" t="s">
        <v>123</v>
      </c>
    </row>
    <row r="14" spans="1:10" x14ac:dyDescent="0.2">
      <c r="C14" s="3" t="s">
        <v>124</v>
      </c>
      <c r="E14" s="3" t="s">
        <v>125</v>
      </c>
      <c r="G14" s="3" t="s">
        <v>126</v>
      </c>
    </row>
    <row r="15" spans="1:10" x14ac:dyDescent="0.2">
      <c r="C15" s="3" t="s">
        <v>12</v>
      </c>
      <c r="D15" s="3" t="s">
        <v>11</v>
      </c>
      <c r="E15" s="3" t="s">
        <v>12</v>
      </c>
      <c r="F15" s="3" t="s">
        <v>11</v>
      </c>
      <c r="G15" s="3" t="s">
        <v>12</v>
      </c>
      <c r="H15" s="3" t="s">
        <v>11</v>
      </c>
    </row>
    <row r="16" spans="1:10" x14ac:dyDescent="0.2">
      <c r="A16" s="3" t="s">
        <v>122</v>
      </c>
      <c r="B16" s="3">
        <v>2011</v>
      </c>
      <c r="C16" s="3">
        <v>351326</v>
      </c>
      <c r="D16" s="3">
        <v>47383</v>
      </c>
      <c r="E16" s="3">
        <v>184513</v>
      </c>
      <c r="F16" s="3">
        <v>15968</v>
      </c>
      <c r="G16" s="3">
        <f>C16+E16</f>
        <v>535839</v>
      </c>
      <c r="H16" s="3">
        <f>D16+F16</f>
        <v>63351</v>
      </c>
      <c r="J16" s="5" t="s">
        <v>138</v>
      </c>
    </row>
    <row r="19" spans="1:10" x14ac:dyDescent="0.2">
      <c r="A19" s="3" t="s">
        <v>129</v>
      </c>
    </row>
    <row r="20" spans="1:10" x14ac:dyDescent="0.2">
      <c r="C20" s="3" t="s">
        <v>127</v>
      </c>
      <c r="D20" s="3" t="s">
        <v>11</v>
      </c>
      <c r="E20" s="3" t="s">
        <v>69</v>
      </c>
      <c r="F20" s="5" t="s">
        <v>101</v>
      </c>
    </row>
    <row r="21" spans="1:10" x14ac:dyDescent="0.2">
      <c r="A21" s="3" t="s">
        <v>130</v>
      </c>
      <c r="C21" s="8">
        <v>1487393</v>
      </c>
      <c r="D21" s="8">
        <v>111387</v>
      </c>
      <c r="E21" s="8">
        <f>C21+D21</f>
        <v>1598780</v>
      </c>
      <c r="F21" s="4">
        <f>C21/D21</f>
        <v>13.353380556079255</v>
      </c>
      <c r="J21" s="3" t="s">
        <v>133</v>
      </c>
    </row>
    <row r="22" spans="1:10" x14ac:dyDescent="0.2">
      <c r="A22" s="3" t="s">
        <v>128</v>
      </c>
      <c r="C22" s="8">
        <f>'federal prisons'!H7</f>
        <v>183721</v>
      </c>
      <c r="D22" s="8">
        <f>'federal prisons'!I7</f>
        <v>12726</v>
      </c>
      <c r="E22" s="8">
        <f t="shared" ref="E22:E24" si="1">C22+D22</f>
        <v>196447</v>
      </c>
      <c r="F22" s="4">
        <f t="shared" ref="F22:F27" si="2">C22/D22</f>
        <v>14.436665095080937</v>
      </c>
      <c r="J22" s="3" t="s">
        <v>134</v>
      </c>
    </row>
    <row r="23" spans="1:10" x14ac:dyDescent="0.2">
      <c r="A23" s="3" t="s">
        <v>131</v>
      </c>
      <c r="C23" s="8">
        <f>C21-C22</f>
        <v>1303672</v>
      </c>
      <c r="D23" s="8">
        <f>D21-D22</f>
        <v>98661</v>
      </c>
      <c r="E23" s="8">
        <f t="shared" si="1"/>
        <v>1402333</v>
      </c>
      <c r="F23" s="4">
        <f t="shared" si="2"/>
        <v>13.21365078399773</v>
      </c>
      <c r="J23" s="3" t="s">
        <v>135</v>
      </c>
    </row>
    <row r="24" spans="1:10" x14ac:dyDescent="0.2">
      <c r="A24" s="3" t="s">
        <v>132</v>
      </c>
      <c r="C24" s="8">
        <v>1250240</v>
      </c>
      <c r="D24" s="8">
        <v>91557</v>
      </c>
      <c r="E24" s="8">
        <f t="shared" si="1"/>
        <v>1341797</v>
      </c>
      <c r="F24" s="4">
        <f t="shared" si="2"/>
        <v>13.655318544731697</v>
      </c>
      <c r="J24" s="5" t="s">
        <v>140</v>
      </c>
    </row>
    <row r="25" spans="1:10" x14ac:dyDescent="0.2">
      <c r="C25" s="8"/>
      <c r="D25" s="8"/>
      <c r="E25" s="8"/>
    </row>
    <row r="26" spans="1:10" x14ac:dyDescent="0.2">
      <c r="A26" s="3" t="s">
        <v>131</v>
      </c>
      <c r="C26" s="8"/>
      <c r="D26" s="8"/>
      <c r="E26" s="8">
        <v>1382418</v>
      </c>
      <c r="F26" s="4"/>
      <c r="G26" s="5"/>
      <c r="J26" s="5" t="s">
        <v>137</v>
      </c>
    </row>
    <row r="27" spans="1:10" x14ac:dyDescent="0.2">
      <c r="A27" s="3" t="s">
        <v>132</v>
      </c>
      <c r="C27" s="8">
        <v>1248840</v>
      </c>
      <c r="D27" s="8">
        <v>91525</v>
      </c>
      <c r="E27" s="8">
        <v>1382418</v>
      </c>
      <c r="F27" s="4">
        <f t="shared" si="2"/>
        <v>13.644796503687518</v>
      </c>
      <c r="J27" s="5" t="s">
        <v>136</v>
      </c>
    </row>
  </sheetData>
  <mergeCells count="1">
    <mergeCell ref="A1:E1"/>
  </mergeCells>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
  <sheetViews>
    <sheetView workbookViewId="0">
      <selection activeCell="I1" sqref="I1:I3"/>
    </sheetView>
  </sheetViews>
  <sheetFormatPr defaultRowHeight="15" x14ac:dyDescent="0.25"/>
  <cols>
    <col min="1" max="1" width="26.42578125" customWidth="1"/>
    <col min="3" max="4" width="11.7109375" customWidth="1"/>
    <col min="9" max="9" width="78.7109375" customWidth="1"/>
  </cols>
  <sheetData>
    <row r="1" spans="1:9" x14ac:dyDescent="0.25">
      <c r="A1" s="11" t="s">
        <v>120</v>
      </c>
      <c r="B1" s="11"/>
      <c r="I1" t="s">
        <v>146</v>
      </c>
    </row>
    <row r="2" spans="1:9" x14ac:dyDescent="0.25">
      <c r="A2" s="10"/>
      <c r="B2" s="10"/>
      <c r="I2" t="s">
        <v>147</v>
      </c>
    </row>
    <row r="3" spans="1:9" x14ac:dyDescent="0.25">
      <c r="E3" s="3"/>
      <c r="F3" s="3"/>
      <c r="G3" s="5"/>
      <c r="H3" s="3"/>
      <c r="I3" s="3" t="s">
        <v>148</v>
      </c>
    </row>
    <row r="4" spans="1:9" x14ac:dyDescent="0.25">
      <c r="C4" s="3" t="s">
        <v>13</v>
      </c>
      <c r="D4" s="3"/>
      <c r="E4" s="3" t="s">
        <v>7</v>
      </c>
      <c r="F4" s="3"/>
      <c r="G4" s="3" t="s">
        <v>8</v>
      </c>
      <c r="H4" s="3"/>
      <c r="I4" s="3"/>
    </row>
    <row r="5" spans="1:9" x14ac:dyDescent="0.25">
      <c r="C5" s="3" t="s">
        <v>7</v>
      </c>
      <c r="D5" s="3" t="s">
        <v>8</v>
      </c>
      <c r="E5" s="3" t="s">
        <v>12</v>
      </c>
      <c r="F5" s="3" t="s">
        <v>11</v>
      </c>
      <c r="G5" s="3" t="s">
        <v>12</v>
      </c>
      <c r="H5" s="3" t="s">
        <v>11</v>
      </c>
      <c r="I5" s="5" t="s">
        <v>142</v>
      </c>
    </row>
    <row r="6" spans="1:9" x14ac:dyDescent="0.25">
      <c r="A6" t="s">
        <v>117</v>
      </c>
      <c r="B6">
        <v>2012</v>
      </c>
      <c r="D6" s="4">
        <f>G6/H6</f>
        <v>9.4154518950437325</v>
      </c>
      <c r="G6">
        <v>645900</v>
      </c>
      <c r="H6">
        <v>68600</v>
      </c>
      <c r="I6" s="6" t="s">
        <v>118</v>
      </c>
    </row>
    <row r="7" spans="1:9" x14ac:dyDescent="0.25">
      <c r="A7" t="s">
        <v>47</v>
      </c>
      <c r="B7">
        <v>2011</v>
      </c>
      <c r="C7" s="4">
        <f>E7/F7</f>
        <v>6.8223993013863113</v>
      </c>
      <c r="D7" s="4">
        <f>G7/H7</f>
        <v>8.8640973630831645</v>
      </c>
      <c r="E7">
        <v>62500</v>
      </c>
      <c r="F7">
        <v>9161</v>
      </c>
      <c r="G7">
        <v>8740</v>
      </c>
      <c r="H7">
        <v>986</v>
      </c>
      <c r="I7" t="s">
        <v>50</v>
      </c>
    </row>
    <row r="8" spans="1:9" x14ac:dyDescent="0.25">
      <c r="A8" t="s">
        <v>51</v>
      </c>
      <c r="B8">
        <v>2006</v>
      </c>
      <c r="C8" s="4">
        <f>E8/F8</f>
        <v>3.7498784519642161</v>
      </c>
      <c r="D8" s="4">
        <f t="shared" ref="D8" si="0">G8/H8</f>
        <v>6.3479729729729728</v>
      </c>
      <c r="E8">
        <v>154255</v>
      </c>
      <c r="F8">
        <v>41136</v>
      </c>
      <c r="G8">
        <v>5637</v>
      </c>
      <c r="H8">
        <v>888</v>
      </c>
      <c r="I8" s="6" t="s">
        <v>52</v>
      </c>
    </row>
    <row r="9" spans="1:9" x14ac:dyDescent="0.25">
      <c r="A9" t="s">
        <v>51</v>
      </c>
      <c r="B9">
        <v>2012</v>
      </c>
      <c r="C9" s="4">
        <f>E9/F9</f>
        <v>3.0224661418862757</v>
      </c>
      <c r="D9" s="4"/>
      <c r="E9">
        <v>123637</v>
      </c>
      <c r="F9">
        <v>40906</v>
      </c>
      <c r="I9" s="6" t="s">
        <v>119</v>
      </c>
    </row>
    <row r="10" spans="1:9" x14ac:dyDescent="0.25">
      <c r="A10" t="s">
        <v>104</v>
      </c>
      <c r="B10">
        <v>2012</v>
      </c>
      <c r="C10" s="4">
        <f>E10/F10</f>
        <v>4.6455139314758034</v>
      </c>
      <c r="D10" s="4">
        <f t="shared" ref="D10" si="1">G10/H10</f>
        <v>10.742857142857142</v>
      </c>
      <c r="E10" s="1">
        <f>'jail FL Miami Dade sources'!E20</f>
        <v>69692</v>
      </c>
      <c r="F10" s="1">
        <f>'jail FL Miami Dade sources'!G20</f>
        <v>15002</v>
      </c>
      <c r="G10" s="7">
        <f>'jail FL Miami Dade sources'!C36</f>
        <v>5389.333333333333</v>
      </c>
      <c r="H10" s="7">
        <f>'jail FL Miami Dade sources'!D36</f>
        <v>501.66666666666669</v>
      </c>
      <c r="I10" s="6" t="s">
        <v>116</v>
      </c>
    </row>
    <row r="12" spans="1:9" x14ac:dyDescent="0.25">
      <c r="A12" s="5" t="s">
        <v>48</v>
      </c>
      <c r="B12" s="3">
        <v>2012</v>
      </c>
      <c r="C12" s="4">
        <f>E12/F12</f>
        <v>3.4315970234688038</v>
      </c>
      <c r="D12" s="4">
        <f>G12/H12</f>
        <v>3.5042242703533026</v>
      </c>
      <c r="E12" s="3">
        <v>17985</v>
      </c>
      <c r="F12" s="3">
        <v>5241</v>
      </c>
      <c r="G12" s="3">
        <v>9125</v>
      </c>
      <c r="H12" s="3">
        <v>2604</v>
      </c>
      <c r="I12" s="5" t="s">
        <v>49</v>
      </c>
    </row>
  </sheetData>
  <mergeCells count="1">
    <mergeCell ref="A1:B1"/>
  </mergeCells>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70"/>
  <sheetViews>
    <sheetView topLeftCell="A55" workbookViewId="0">
      <selection activeCell="M2" sqref="M2"/>
    </sheetView>
  </sheetViews>
  <sheetFormatPr defaultRowHeight="15" x14ac:dyDescent="0.25"/>
  <sheetData>
    <row r="1" spans="1:1" x14ac:dyDescent="0.25">
      <c r="A1" t="s">
        <v>21</v>
      </c>
    </row>
    <row r="2" spans="1:1" x14ac:dyDescent="0.25">
      <c r="A2" t="s">
        <v>17</v>
      </c>
    </row>
    <row r="3" spans="1:1" x14ac:dyDescent="0.25">
      <c r="A3" t="s">
        <v>22</v>
      </c>
    </row>
    <row r="4" spans="1:1" x14ac:dyDescent="0.25">
      <c r="A4" t="s">
        <v>18</v>
      </c>
    </row>
    <row r="5" spans="1:1" x14ac:dyDescent="0.25">
      <c r="A5" t="s">
        <v>23</v>
      </c>
    </row>
    <row r="6" spans="1:1" x14ac:dyDescent="0.25">
      <c r="A6" t="s">
        <v>18</v>
      </c>
    </row>
    <row r="7" spans="1:1" x14ac:dyDescent="0.25">
      <c r="A7" t="s">
        <v>24</v>
      </c>
    </row>
    <row r="8" spans="1:1" x14ac:dyDescent="0.25">
      <c r="A8" t="s">
        <v>18</v>
      </c>
    </row>
    <row r="9" spans="1:1" x14ac:dyDescent="0.25">
      <c r="A9" t="s">
        <v>25</v>
      </c>
    </row>
    <row r="10" spans="1:1" x14ac:dyDescent="0.25">
      <c r="A10" t="s">
        <v>18</v>
      </c>
    </row>
    <row r="11" spans="1:1" x14ac:dyDescent="0.25">
      <c r="A11" t="s">
        <v>26</v>
      </c>
    </row>
    <row r="12" spans="1:1" x14ac:dyDescent="0.25">
      <c r="A12" t="s">
        <v>18</v>
      </c>
    </row>
    <row r="13" spans="1:1" x14ac:dyDescent="0.25">
      <c r="A13" t="s">
        <v>27</v>
      </c>
    </row>
    <row r="14" spans="1:1" x14ac:dyDescent="0.25">
      <c r="A14" t="s">
        <v>18</v>
      </c>
    </row>
    <row r="15" spans="1:1" x14ac:dyDescent="0.25">
      <c r="A15" t="s">
        <v>28</v>
      </c>
    </row>
    <row r="16" spans="1:1" x14ac:dyDescent="0.25">
      <c r="A16" t="s">
        <v>29</v>
      </c>
    </row>
    <row r="20" spans="1:15" x14ac:dyDescent="0.25">
      <c r="A20" t="s">
        <v>19</v>
      </c>
    </row>
    <row r="21" spans="1:15" x14ac:dyDescent="0.25">
      <c r="A21" t="s">
        <v>30</v>
      </c>
    </row>
    <row r="22" spans="1:15" x14ac:dyDescent="0.25">
      <c r="A22" t="s">
        <v>31</v>
      </c>
      <c r="B22">
        <v>1998</v>
      </c>
      <c r="C22">
        <v>1999</v>
      </c>
      <c r="D22">
        <v>2000</v>
      </c>
      <c r="E22">
        <v>2001</v>
      </c>
      <c r="F22">
        <v>2002</v>
      </c>
      <c r="G22">
        <v>2003</v>
      </c>
      <c r="H22">
        <v>2004</v>
      </c>
      <c r="I22">
        <v>2005</v>
      </c>
      <c r="J22">
        <v>2006</v>
      </c>
      <c r="K22">
        <v>2007</v>
      </c>
      <c r="L22">
        <v>2008</v>
      </c>
      <c r="M22">
        <v>2009</v>
      </c>
      <c r="N22">
        <v>2010</v>
      </c>
      <c r="O22">
        <v>2011</v>
      </c>
    </row>
    <row r="23" spans="1:15" x14ac:dyDescent="0.25">
      <c r="A23" t="s">
        <v>32</v>
      </c>
      <c r="B23" s="1">
        <v>50997</v>
      </c>
      <c r="C23" s="1">
        <v>55315</v>
      </c>
      <c r="D23" s="1">
        <v>57572</v>
      </c>
      <c r="E23" s="1">
        <v>59173</v>
      </c>
      <c r="F23" s="1">
        <v>60025</v>
      </c>
      <c r="G23" s="1">
        <v>64507</v>
      </c>
      <c r="H23" s="1">
        <v>66794</v>
      </c>
      <c r="I23" s="1">
        <v>69925</v>
      </c>
      <c r="J23" s="1">
        <v>70795</v>
      </c>
      <c r="K23" s="1">
        <v>64474</v>
      </c>
      <c r="L23" s="1">
        <v>64705</v>
      </c>
      <c r="M23" s="1">
        <v>67357</v>
      </c>
      <c r="N23" s="1">
        <v>64993</v>
      </c>
      <c r="O23" s="1">
        <v>70072</v>
      </c>
    </row>
    <row r="24" spans="1:15" x14ac:dyDescent="0.25">
      <c r="A24" t="s">
        <v>33</v>
      </c>
      <c r="B24" s="1">
        <v>6403</v>
      </c>
      <c r="C24" s="1">
        <v>7104</v>
      </c>
      <c r="D24" s="1">
        <v>7323</v>
      </c>
      <c r="E24" s="1">
        <v>7458</v>
      </c>
      <c r="F24" s="1">
        <v>7834</v>
      </c>
      <c r="G24" s="1">
        <v>8155</v>
      </c>
      <c r="H24" s="1">
        <v>8026</v>
      </c>
      <c r="I24" s="1">
        <v>8488</v>
      </c>
      <c r="J24" s="1">
        <v>8428</v>
      </c>
      <c r="K24" s="1">
        <v>7447</v>
      </c>
      <c r="L24" s="1">
        <v>6942</v>
      </c>
      <c r="M24" s="1">
        <v>6972</v>
      </c>
      <c r="N24" s="1">
        <v>6974</v>
      </c>
      <c r="O24" s="1">
        <v>7007</v>
      </c>
    </row>
    <row r="25" spans="1:15" x14ac:dyDescent="0.25">
      <c r="A25" t="s">
        <v>34</v>
      </c>
      <c r="B25">
        <v>36</v>
      </c>
      <c r="C25">
        <v>19</v>
      </c>
      <c r="D25">
        <v>23</v>
      </c>
      <c r="E25">
        <v>23</v>
      </c>
      <c r="F25">
        <v>18</v>
      </c>
      <c r="G25">
        <v>13</v>
      </c>
      <c r="H25">
        <v>31</v>
      </c>
      <c r="I25">
        <v>28</v>
      </c>
      <c r="J25">
        <v>24</v>
      </c>
      <c r="K25">
        <v>12</v>
      </c>
      <c r="L25">
        <v>16</v>
      </c>
      <c r="M25">
        <v>7</v>
      </c>
      <c r="N25">
        <v>5</v>
      </c>
      <c r="O25">
        <v>16</v>
      </c>
    </row>
    <row r="26" spans="1:15" x14ac:dyDescent="0.25">
      <c r="A26" t="s">
        <v>35</v>
      </c>
      <c r="B26" s="1">
        <v>57436</v>
      </c>
      <c r="C26" s="1">
        <v>62438</v>
      </c>
      <c r="D26" s="1">
        <v>64918</v>
      </c>
      <c r="E26" s="1">
        <v>66654</v>
      </c>
      <c r="F26" s="1">
        <v>67877</v>
      </c>
      <c r="G26" s="1">
        <v>72675</v>
      </c>
      <c r="H26" s="1">
        <v>74851</v>
      </c>
      <c r="I26" s="1">
        <v>78441</v>
      </c>
      <c r="J26" s="1">
        <v>79247</v>
      </c>
      <c r="K26" s="1">
        <v>71933</v>
      </c>
      <c r="L26" s="1">
        <v>71663</v>
      </c>
      <c r="M26" s="1">
        <v>74336</v>
      </c>
      <c r="N26" s="1">
        <v>71972</v>
      </c>
      <c r="O26" s="1">
        <v>77095</v>
      </c>
    </row>
    <row r="27" spans="1:15" x14ac:dyDescent="0.25">
      <c r="A27" t="s">
        <v>36</v>
      </c>
    </row>
    <row r="30" spans="1:15" x14ac:dyDescent="0.25">
      <c r="A30" t="s">
        <v>37</v>
      </c>
    </row>
    <row r="31" spans="1:15" x14ac:dyDescent="0.25">
      <c r="A31" t="s">
        <v>38</v>
      </c>
    </row>
    <row r="32" spans="1:15" x14ac:dyDescent="0.25">
      <c r="A32" t="s">
        <v>20</v>
      </c>
    </row>
    <row r="33" spans="1:1" x14ac:dyDescent="0.25">
      <c r="A33" t="s">
        <v>39</v>
      </c>
    </row>
    <row r="34" spans="1:1" x14ac:dyDescent="0.25">
      <c r="A34" t="s">
        <v>40</v>
      </c>
    </row>
    <row r="37" spans="1:1" x14ac:dyDescent="0.25">
      <c r="A37" t="s">
        <v>21</v>
      </c>
    </row>
    <row r="38" spans="1:1" x14ac:dyDescent="0.25">
      <c r="A38" t="s">
        <v>17</v>
      </c>
    </row>
    <row r="39" spans="1:1" x14ac:dyDescent="0.25">
      <c r="A39" t="s">
        <v>22</v>
      </c>
    </row>
    <row r="40" spans="1:1" x14ac:dyDescent="0.25">
      <c r="A40" t="s">
        <v>18</v>
      </c>
    </row>
    <row r="41" spans="1:1" x14ac:dyDescent="0.25">
      <c r="A41" t="s">
        <v>23</v>
      </c>
    </row>
    <row r="42" spans="1:1" x14ac:dyDescent="0.25">
      <c r="A42" t="s">
        <v>18</v>
      </c>
    </row>
    <row r="43" spans="1:1" x14ac:dyDescent="0.25">
      <c r="A43" t="s">
        <v>24</v>
      </c>
    </row>
    <row r="44" spans="1:1" x14ac:dyDescent="0.25">
      <c r="A44" t="s">
        <v>18</v>
      </c>
    </row>
    <row r="45" spans="1:1" x14ac:dyDescent="0.25">
      <c r="A45" t="s">
        <v>25</v>
      </c>
    </row>
    <row r="46" spans="1:1" x14ac:dyDescent="0.25">
      <c r="A46" t="s">
        <v>18</v>
      </c>
    </row>
    <row r="47" spans="1:1" x14ac:dyDescent="0.25">
      <c r="A47" t="s">
        <v>26</v>
      </c>
    </row>
    <row r="48" spans="1:1" x14ac:dyDescent="0.25">
      <c r="A48" t="s">
        <v>18</v>
      </c>
    </row>
    <row r="49" spans="1:15" x14ac:dyDescent="0.25">
      <c r="A49" t="s">
        <v>27</v>
      </c>
    </row>
    <row r="50" spans="1:15" x14ac:dyDescent="0.25">
      <c r="A50" t="s">
        <v>18</v>
      </c>
    </row>
    <row r="51" spans="1:15" x14ac:dyDescent="0.25">
      <c r="A51" t="s">
        <v>28</v>
      </c>
    </row>
    <row r="52" spans="1:15" x14ac:dyDescent="0.25">
      <c r="A52" t="s">
        <v>41</v>
      </c>
    </row>
    <row r="56" spans="1:15" x14ac:dyDescent="0.25">
      <c r="A56" t="s">
        <v>42</v>
      </c>
    </row>
    <row r="57" spans="1:15" x14ac:dyDescent="0.25">
      <c r="A57" t="s">
        <v>30</v>
      </c>
    </row>
    <row r="58" spans="1:15" x14ac:dyDescent="0.25">
      <c r="A58" t="s">
        <v>31</v>
      </c>
      <c r="B58">
        <v>1998</v>
      </c>
      <c r="C58">
        <v>1999</v>
      </c>
      <c r="D58">
        <v>2000</v>
      </c>
      <c r="E58">
        <v>2001</v>
      </c>
      <c r="F58">
        <v>2002</v>
      </c>
      <c r="G58">
        <v>2003</v>
      </c>
      <c r="H58">
        <v>2004</v>
      </c>
      <c r="I58">
        <v>2005</v>
      </c>
      <c r="J58">
        <v>2006</v>
      </c>
      <c r="K58">
        <v>2007</v>
      </c>
      <c r="L58">
        <v>2008</v>
      </c>
      <c r="M58">
        <v>2009</v>
      </c>
      <c r="N58">
        <v>2010</v>
      </c>
      <c r="O58">
        <v>2011</v>
      </c>
    </row>
    <row r="59" spans="1:15" x14ac:dyDescent="0.25">
      <c r="A59" t="s">
        <v>32</v>
      </c>
      <c r="B59" s="1">
        <v>99297</v>
      </c>
      <c r="C59" s="1">
        <v>108325</v>
      </c>
      <c r="D59" s="1">
        <v>119984</v>
      </c>
      <c r="E59" s="1">
        <v>126791</v>
      </c>
      <c r="F59" s="1">
        <v>133026</v>
      </c>
      <c r="G59" s="1">
        <v>141966</v>
      </c>
      <c r="H59" s="1">
        <v>145052</v>
      </c>
      <c r="I59" s="1">
        <v>152303</v>
      </c>
      <c r="J59" s="1">
        <v>158093</v>
      </c>
      <c r="K59" s="1">
        <v>164323</v>
      </c>
      <c r="L59" s="1">
        <v>166542</v>
      </c>
      <c r="M59" s="1">
        <v>172981</v>
      </c>
      <c r="N59" s="1">
        <v>174098</v>
      </c>
      <c r="O59" s="1">
        <v>183721</v>
      </c>
    </row>
    <row r="60" spans="1:15" x14ac:dyDescent="0.25">
      <c r="A60" t="s">
        <v>33</v>
      </c>
      <c r="B60" s="1">
        <v>8000</v>
      </c>
      <c r="C60" s="1">
        <v>8675</v>
      </c>
      <c r="D60" s="1">
        <v>9345</v>
      </c>
      <c r="E60" s="1">
        <v>9604</v>
      </c>
      <c r="F60" s="1">
        <v>10005</v>
      </c>
      <c r="G60" s="1">
        <v>10493</v>
      </c>
      <c r="H60" s="1">
        <v>10599</v>
      </c>
      <c r="I60" s="1">
        <v>10866</v>
      </c>
      <c r="J60" s="1">
        <v>11227</v>
      </c>
      <c r="K60" s="1">
        <v>12023</v>
      </c>
      <c r="L60" s="1">
        <v>11988</v>
      </c>
      <c r="M60" s="1">
        <v>12292</v>
      </c>
      <c r="N60" s="1">
        <v>12209</v>
      </c>
      <c r="O60" s="1">
        <v>12726</v>
      </c>
    </row>
    <row r="61" spans="1:15" x14ac:dyDescent="0.25">
      <c r="A61" t="s">
        <v>34</v>
      </c>
      <c r="B61">
        <v>0</v>
      </c>
      <c r="C61">
        <v>0</v>
      </c>
      <c r="D61">
        <v>0</v>
      </c>
      <c r="E61">
        <v>0</v>
      </c>
      <c r="F61">
        <v>0</v>
      </c>
      <c r="G61">
        <v>0</v>
      </c>
      <c r="H61">
        <v>0</v>
      </c>
      <c r="I61">
        <v>0</v>
      </c>
      <c r="J61">
        <v>0</v>
      </c>
      <c r="K61">
        <v>0</v>
      </c>
      <c r="L61">
        <v>0</v>
      </c>
      <c r="M61">
        <v>0</v>
      </c>
      <c r="N61">
        <v>0</v>
      </c>
      <c r="O61">
        <v>0</v>
      </c>
    </row>
    <row r="62" spans="1:15" x14ac:dyDescent="0.25">
      <c r="A62" t="s">
        <v>35</v>
      </c>
      <c r="B62" s="1">
        <v>107297</v>
      </c>
      <c r="C62" s="1">
        <v>117000</v>
      </c>
      <c r="D62" s="1">
        <v>129329</v>
      </c>
      <c r="E62" s="1">
        <v>136395</v>
      </c>
      <c r="F62" s="1">
        <v>143031</v>
      </c>
      <c r="G62" s="1">
        <v>152459</v>
      </c>
      <c r="H62" s="1">
        <v>155651</v>
      </c>
      <c r="I62" s="1">
        <v>163169</v>
      </c>
      <c r="J62" s="1">
        <v>169320</v>
      </c>
      <c r="K62" s="1">
        <v>176346</v>
      </c>
      <c r="L62" s="1">
        <v>178530</v>
      </c>
      <c r="M62" s="1">
        <v>185273</v>
      </c>
      <c r="N62" s="1">
        <v>186307</v>
      </c>
      <c r="O62" s="1">
        <v>196447</v>
      </c>
    </row>
    <row r="63" spans="1:15" x14ac:dyDescent="0.25">
      <c r="A63" t="s">
        <v>36</v>
      </c>
    </row>
    <row r="66" spans="1:1" x14ac:dyDescent="0.25">
      <c r="A66" t="s">
        <v>43</v>
      </c>
    </row>
    <row r="67" spans="1:1" x14ac:dyDescent="0.25">
      <c r="A67" t="s">
        <v>44</v>
      </c>
    </row>
    <row r="68" spans="1:1" x14ac:dyDescent="0.25">
      <c r="A68" t="s">
        <v>20</v>
      </c>
    </row>
    <row r="69" spans="1:1" x14ac:dyDescent="0.25">
      <c r="A69" t="s">
        <v>39</v>
      </c>
    </row>
    <row r="70" spans="1:1" x14ac:dyDescent="0.25">
      <c r="A70" t="s">
        <v>45</v>
      </c>
    </row>
  </sheetData>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9"/>
  <sheetViews>
    <sheetView topLeftCell="A16" workbookViewId="0">
      <selection activeCell="F32" sqref="F32"/>
    </sheetView>
  </sheetViews>
  <sheetFormatPr defaultRowHeight="15" x14ac:dyDescent="0.25"/>
  <cols>
    <col min="1" max="1" width="32.140625" customWidth="1"/>
    <col min="8" max="8" width="8.28515625" customWidth="1"/>
    <col min="9" max="9" width="2.42578125" customWidth="1"/>
    <col min="10" max="10" width="73.42578125" customWidth="1"/>
  </cols>
  <sheetData>
    <row r="1" spans="1:10" x14ac:dyDescent="0.25">
      <c r="A1" s="11" t="s">
        <v>103</v>
      </c>
      <c r="B1" s="11"/>
      <c r="J1" t="s">
        <v>146</v>
      </c>
    </row>
    <row r="2" spans="1:10" x14ac:dyDescent="0.25">
      <c r="J2" t="s">
        <v>147</v>
      </c>
    </row>
    <row r="3" spans="1:10" x14ac:dyDescent="0.25">
      <c r="J3" t="s">
        <v>148</v>
      </c>
    </row>
    <row r="4" spans="1:10" x14ac:dyDescent="0.25">
      <c r="A4" t="s">
        <v>71</v>
      </c>
    </row>
    <row r="5" spans="1:10" x14ac:dyDescent="0.25">
      <c r="B5" t="s">
        <v>70</v>
      </c>
      <c r="D5" t="s">
        <v>67</v>
      </c>
      <c r="F5" t="s">
        <v>68</v>
      </c>
    </row>
    <row r="6" spans="1:10" x14ac:dyDescent="0.25">
      <c r="B6" t="s">
        <v>65</v>
      </c>
      <c r="C6" t="s">
        <v>66</v>
      </c>
      <c r="D6" t="s">
        <v>65</v>
      </c>
      <c r="E6" t="s">
        <v>66</v>
      </c>
      <c r="F6" t="s">
        <v>65</v>
      </c>
      <c r="G6" t="s">
        <v>66</v>
      </c>
    </row>
    <row r="7" spans="1:10" x14ac:dyDescent="0.25">
      <c r="A7" t="s">
        <v>53</v>
      </c>
      <c r="B7" s="2">
        <f>D7/F7</f>
        <v>4.9401968205904616</v>
      </c>
      <c r="C7" s="2">
        <f>E7/G7</f>
        <v>4.5524126455906826</v>
      </c>
      <c r="D7" s="1">
        <v>6526</v>
      </c>
      <c r="E7" s="1">
        <v>5472</v>
      </c>
      <c r="F7" s="1">
        <v>1321</v>
      </c>
      <c r="G7" s="1">
        <v>1202</v>
      </c>
      <c r="J7" t="s">
        <v>108</v>
      </c>
    </row>
    <row r="8" spans="1:10" x14ac:dyDescent="0.25">
      <c r="A8" t="s">
        <v>54</v>
      </c>
      <c r="B8" s="2">
        <f t="shared" ref="B8:B18" si="0">D8/F8</f>
        <v>4.7727272727272725</v>
      </c>
      <c r="C8" s="2">
        <f t="shared" ref="C8:C18" si="1">E8/G8</f>
        <v>4.5038626609442058</v>
      </c>
      <c r="D8" s="1">
        <v>5985</v>
      </c>
      <c r="E8" s="1">
        <v>5247</v>
      </c>
      <c r="F8" s="1">
        <v>1254</v>
      </c>
      <c r="G8" s="1">
        <v>1165</v>
      </c>
      <c r="J8" t="s">
        <v>109</v>
      </c>
    </row>
    <row r="9" spans="1:10" x14ac:dyDescent="0.25">
      <c r="A9" t="s">
        <v>55</v>
      </c>
      <c r="B9" s="2">
        <f t="shared" si="0"/>
        <v>4.7197614991482109</v>
      </c>
      <c r="C9" s="2">
        <f t="shared" si="1"/>
        <v>4.4391371340523884</v>
      </c>
      <c r="D9" s="1">
        <v>5541</v>
      </c>
      <c r="E9" s="1">
        <v>5762</v>
      </c>
      <c r="F9" s="1">
        <v>1174</v>
      </c>
      <c r="G9" s="1">
        <v>1298</v>
      </c>
    </row>
    <row r="10" spans="1:10" x14ac:dyDescent="0.25">
      <c r="A10" t="s">
        <v>56</v>
      </c>
      <c r="B10" s="2">
        <f t="shared" si="0"/>
        <v>4.8546739984289085</v>
      </c>
      <c r="C10" s="2">
        <f t="shared" si="1"/>
        <v>4.9061116031886627</v>
      </c>
      <c r="D10" s="1">
        <v>6180</v>
      </c>
      <c r="E10" s="1">
        <v>5539</v>
      </c>
      <c r="F10" s="1">
        <v>1273</v>
      </c>
      <c r="G10" s="1">
        <v>1129</v>
      </c>
    </row>
    <row r="11" spans="1:10" x14ac:dyDescent="0.25">
      <c r="A11" t="s">
        <v>57</v>
      </c>
      <c r="B11" s="2">
        <f t="shared" si="0"/>
        <v>5.0080775444264942</v>
      </c>
      <c r="C11" s="2">
        <f t="shared" si="1"/>
        <v>4.7407718120805367</v>
      </c>
      <c r="D11" s="1">
        <v>6200</v>
      </c>
      <c r="E11" s="1">
        <v>5651</v>
      </c>
      <c r="F11" s="1">
        <v>1238</v>
      </c>
      <c r="G11" s="1">
        <v>1192</v>
      </c>
    </row>
    <row r="12" spans="1:10" x14ac:dyDescent="0.25">
      <c r="A12" t="s">
        <v>58</v>
      </c>
      <c r="B12" s="2">
        <f t="shared" si="0"/>
        <v>4.6222845129642609</v>
      </c>
      <c r="C12" s="2">
        <f t="shared" si="1"/>
        <v>4.8196078431372547</v>
      </c>
      <c r="D12" s="1">
        <v>6596</v>
      </c>
      <c r="E12" s="1">
        <v>6145</v>
      </c>
      <c r="F12" s="1">
        <v>1427</v>
      </c>
      <c r="G12" s="1">
        <v>1275</v>
      </c>
    </row>
    <row r="13" spans="1:10" x14ac:dyDescent="0.25">
      <c r="A13" t="s">
        <v>59</v>
      </c>
      <c r="B13" s="2">
        <f t="shared" si="0"/>
        <v>4.8094867807153969</v>
      </c>
      <c r="C13" s="2">
        <f t="shared" si="1"/>
        <v>4.4246353322528362</v>
      </c>
      <c r="D13" s="1">
        <v>6185</v>
      </c>
      <c r="E13" s="1">
        <v>5460</v>
      </c>
      <c r="F13" s="1">
        <v>1286</v>
      </c>
      <c r="G13" s="1">
        <v>1234</v>
      </c>
    </row>
    <row r="14" spans="1:10" x14ac:dyDescent="0.25">
      <c r="A14" t="s">
        <v>60</v>
      </c>
      <c r="B14" s="2">
        <f t="shared" si="0"/>
        <v>4.6796598157335225</v>
      </c>
      <c r="C14" s="2">
        <f t="shared" si="1"/>
        <v>5.0672468354430382</v>
      </c>
      <c r="D14" s="1">
        <v>6603</v>
      </c>
      <c r="E14" s="1">
        <v>6405</v>
      </c>
      <c r="F14" s="1">
        <v>1411</v>
      </c>
      <c r="G14" s="1">
        <v>1264</v>
      </c>
    </row>
    <row r="15" spans="1:10" x14ac:dyDescent="0.25">
      <c r="A15" t="s">
        <v>61</v>
      </c>
      <c r="B15" s="2">
        <f t="shared" si="0"/>
        <v>4.8082822085889569</v>
      </c>
      <c r="C15" s="2">
        <f t="shared" si="1"/>
        <v>4.6438569206842928</v>
      </c>
      <c r="D15" s="1">
        <v>6270</v>
      </c>
      <c r="E15" s="1">
        <v>5972</v>
      </c>
      <c r="F15" s="1">
        <v>1304</v>
      </c>
      <c r="G15" s="1">
        <v>1286</v>
      </c>
    </row>
    <row r="16" spans="1:10" x14ac:dyDescent="0.25">
      <c r="A16" t="s">
        <v>62</v>
      </c>
      <c r="B16" s="2">
        <f t="shared" si="0"/>
        <v>4.5448028673835124</v>
      </c>
      <c r="C16" s="2">
        <f t="shared" si="1"/>
        <v>4.5912847483095414</v>
      </c>
      <c r="D16" s="1">
        <v>6340</v>
      </c>
      <c r="E16" s="1">
        <v>6111</v>
      </c>
      <c r="F16" s="1">
        <v>1395</v>
      </c>
      <c r="G16" s="1">
        <v>1331</v>
      </c>
    </row>
    <row r="17" spans="1:10" x14ac:dyDescent="0.25">
      <c r="A17" t="s">
        <v>63</v>
      </c>
      <c r="B17" s="2">
        <f t="shared" si="0"/>
        <v>4.7379002233804917</v>
      </c>
      <c r="C17" s="2">
        <f t="shared" si="1"/>
        <v>4.6511444356748228</v>
      </c>
      <c r="D17" s="1">
        <v>6363</v>
      </c>
      <c r="E17" s="1">
        <v>5893</v>
      </c>
      <c r="F17" s="1">
        <v>1343</v>
      </c>
      <c r="G17" s="1">
        <v>1267</v>
      </c>
    </row>
    <row r="18" spans="1:10" x14ac:dyDescent="0.25">
      <c r="A18" t="s">
        <v>64</v>
      </c>
      <c r="B18" s="2">
        <f t="shared" si="0"/>
        <v>4.5465686274509807</v>
      </c>
      <c r="C18" s="2">
        <f t="shared" si="1"/>
        <v>4.4407652685798382</v>
      </c>
      <c r="D18" s="1">
        <v>5565</v>
      </c>
      <c r="E18" s="1">
        <v>6035</v>
      </c>
      <c r="F18" s="1">
        <v>1224</v>
      </c>
      <c r="G18" s="1">
        <v>1359</v>
      </c>
    </row>
    <row r="19" spans="1:10" x14ac:dyDescent="0.25">
      <c r="D19" s="1"/>
      <c r="E19" s="1"/>
      <c r="F19" s="1"/>
      <c r="G19" s="1"/>
    </row>
    <row r="20" spans="1:10" x14ac:dyDescent="0.25">
      <c r="A20" t="s">
        <v>69</v>
      </c>
      <c r="B20" s="2">
        <f t="shared" ref="B20" si="2">D20/F20</f>
        <v>4.7510543130990417</v>
      </c>
      <c r="C20" s="2">
        <f t="shared" ref="C20" si="3">E20/G20</f>
        <v>4.6455139314758034</v>
      </c>
      <c r="D20" s="1">
        <f>SUM(D7:D18)</f>
        <v>74354</v>
      </c>
      <c r="E20" s="1">
        <f t="shared" ref="E20:G20" si="4">SUM(E7:E18)</f>
        <v>69692</v>
      </c>
      <c r="F20" s="1">
        <f t="shared" si="4"/>
        <v>15650</v>
      </c>
      <c r="G20" s="1">
        <f t="shared" si="4"/>
        <v>15002</v>
      </c>
    </row>
    <row r="23" spans="1:10" x14ac:dyDescent="0.25">
      <c r="A23" t="s">
        <v>79</v>
      </c>
    </row>
    <row r="24" spans="1:10" x14ac:dyDescent="0.25">
      <c r="B24" t="s">
        <v>78</v>
      </c>
    </row>
    <row r="25" spans="1:10" x14ac:dyDescent="0.25">
      <c r="B25" t="s">
        <v>76</v>
      </c>
      <c r="C25" t="s">
        <v>77</v>
      </c>
      <c r="D25" t="s">
        <v>72</v>
      </c>
      <c r="E25" t="s">
        <v>73</v>
      </c>
      <c r="F25" t="s">
        <v>74</v>
      </c>
      <c r="G25" t="s">
        <v>75</v>
      </c>
    </row>
    <row r="26" spans="1:10" x14ac:dyDescent="0.25">
      <c r="A26">
        <v>2012</v>
      </c>
      <c r="B26" s="2">
        <f>D26/E26</f>
        <v>5.6659133709981164</v>
      </c>
      <c r="C26" s="2">
        <f>F26/G26</f>
        <v>17.714285714285715</v>
      </c>
      <c r="D26">
        <v>45129</v>
      </c>
      <c r="E26">
        <v>7965</v>
      </c>
      <c r="F26">
        <v>496</v>
      </c>
      <c r="G26">
        <v>28</v>
      </c>
      <c r="J26" t="s">
        <v>114</v>
      </c>
    </row>
    <row r="27" spans="1:10" x14ac:dyDescent="0.25">
      <c r="A27">
        <v>2011</v>
      </c>
      <c r="B27" s="2">
        <f>D27/E27</f>
        <v>5.9040139616055844</v>
      </c>
      <c r="C27" s="2">
        <f>F27/G27</f>
        <v>25.473684210526315</v>
      </c>
      <c r="D27">
        <v>43979</v>
      </c>
      <c r="E27">
        <v>7449</v>
      </c>
      <c r="F27">
        <v>484</v>
      </c>
      <c r="G27">
        <v>19</v>
      </c>
      <c r="J27" t="s">
        <v>115</v>
      </c>
    </row>
    <row r="30" spans="1:10" x14ac:dyDescent="0.25">
      <c r="C30" t="s">
        <v>112</v>
      </c>
    </row>
    <row r="31" spans="1:10" x14ac:dyDescent="0.25">
      <c r="A31" t="s">
        <v>100</v>
      </c>
      <c r="B31" t="s">
        <v>101</v>
      </c>
      <c r="C31" t="s">
        <v>12</v>
      </c>
      <c r="D31" t="s">
        <v>11</v>
      </c>
      <c r="J31" t="s">
        <v>111</v>
      </c>
    </row>
    <row r="32" spans="1:10" x14ac:dyDescent="0.25">
      <c r="A32">
        <v>1</v>
      </c>
      <c r="B32" s="2">
        <f>C32/D32</f>
        <v>10.606185567010309</v>
      </c>
      <c r="C32">
        <v>5144</v>
      </c>
      <c r="D32">
        <v>485</v>
      </c>
      <c r="J32" t="s">
        <v>106</v>
      </c>
    </row>
    <row r="33" spans="1:10" x14ac:dyDescent="0.25">
      <c r="A33">
        <v>2</v>
      </c>
      <c r="B33" s="2">
        <f>C33/D33</f>
        <v>11.197826086956521</v>
      </c>
      <c r="C33">
        <v>5151</v>
      </c>
      <c r="D33">
        <v>460</v>
      </c>
      <c r="J33" t="s">
        <v>107</v>
      </c>
    </row>
    <row r="34" spans="1:10" x14ac:dyDescent="0.25">
      <c r="B34" s="2">
        <f>C34/D34</f>
        <v>10.487500000000001</v>
      </c>
      <c r="C34">
        <v>5873</v>
      </c>
      <c r="D34">
        <v>560</v>
      </c>
      <c r="J34" t="s">
        <v>110</v>
      </c>
    </row>
    <row r="35" spans="1:10" x14ac:dyDescent="0.25">
      <c r="J35" t="s">
        <v>113</v>
      </c>
    </row>
    <row r="36" spans="1:10" x14ac:dyDescent="0.25">
      <c r="A36" t="s">
        <v>105</v>
      </c>
      <c r="B36" s="2">
        <f>C36/D36</f>
        <v>10.742857142857142</v>
      </c>
      <c r="C36" s="7">
        <f>AVERAGE(C32:C35)</f>
        <v>5389.333333333333</v>
      </c>
      <c r="D36" s="7">
        <f>AVERAGE(D32:D35)</f>
        <v>501.66666666666669</v>
      </c>
    </row>
    <row r="39" spans="1:10" x14ac:dyDescent="0.25">
      <c r="A39" t="s">
        <v>114</v>
      </c>
    </row>
    <row r="40" spans="1:10" x14ac:dyDescent="0.25">
      <c r="A40" t="s">
        <v>115</v>
      </c>
    </row>
    <row r="41" spans="1:10" x14ac:dyDescent="0.25">
      <c r="A41" t="s">
        <v>99</v>
      </c>
      <c r="B41">
        <f>(SUM(H54:H59)-H55)/H55</f>
        <v>27.494897959183675</v>
      </c>
    </row>
    <row r="42" spans="1:10" x14ac:dyDescent="0.25">
      <c r="A42" t="s">
        <v>102</v>
      </c>
    </row>
    <row r="44" spans="1:10" x14ac:dyDescent="0.25">
      <c r="A44" t="s">
        <v>86</v>
      </c>
      <c r="B44" t="s">
        <v>87</v>
      </c>
      <c r="C44" t="s">
        <v>88</v>
      </c>
      <c r="D44" t="s">
        <v>89</v>
      </c>
      <c r="E44" t="s">
        <v>90</v>
      </c>
      <c r="F44" t="s">
        <v>91</v>
      </c>
      <c r="G44" t="s">
        <v>92</v>
      </c>
    </row>
    <row r="45" spans="1:10" x14ac:dyDescent="0.25">
      <c r="A45" t="s">
        <v>80</v>
      </c>
      <c r="B45" s="1">
        <v>1395</v>
      </c>
      <c r="C45" s="1">
        <v>1264</v>
      </c>
      <c r="D45" s="1">
        <v>1430</v>
      </c>
      <c r="E45" s="1">
        <v>2276</v>
      </c>
      <c r="F45" s="1">
        <v>1445</v>
      </c>
      <c r="G45" s="1">
        <v>2212</v>
      </c>
    </row>
    <row r="46" spans="1:10" x14ac:dyDescent="0.25">
      <c r="A46" t="s">
        <v>81</v>
      </c>
      <c r="B46">
        <v>225</v>
      </c>
      <c r="C46">
        <v>258</v>
      </c>
      <c r="D46">
        <v>268</v>
      </c>
      <c r="E46">
        <v>10</v>
      </c>
      <c r="F46">
        <v>225</v>
      </c>
      <c r="G46">
        <v>10</v>
      </c>
    </row>
    <row r="47" spans="1:10" x14ac:dyDescent="0.25">
      <c r="A47" t="s">
        <v>82</v>
      </c>
      <c r="B47" s="1">
        <v>1121</v>
      </c>
      <c r="C47" s="1">
        <v>1119</v>
      </c>
      <c r="D47" s="1">
        <v>1021</v>
      </c>
      <c r="E47" s="1">
        <v>1021</v>
      </c>
      <c r="F47" s="1">
        <v>1032</v>
      </c>
      <c r="G47">
        <v>620</v>
      </c>
    </row>
    <row r="48" spans="1:10" x14ac:dyDescent="0.25">
      <c r="A48" t="s">
        <v>83</v>
      </c>
      <c r="B48" s="1">
        <v>1944</v>
      </c>
      <c r="C48" s="1">
        <v>1980</v>
      </c>
      <c r="D48" s="1">
        <v>1989</v>
      </c>
      <c r="E48" s="1">
        <v>2041</v>
      </c>
      <c r="F48" s="1">
        <v>2036</v>
      </c>
      <c r="G48" s="1">
        <v>2036</v>
      </c>
    </row>
    <row r="49" spans="1:8" x14ac:dyDescent="0.25">
      <c r="A49" t="s">
        <v>84</v>
      </c>
      <c r="B49">
        <v>892</v>
      </c>
      <c r="C49">
        <v>857</v>
      </c>
      <c r="D49">
        <v>857</v>
      </c>
      <c r="E49">
        <v>812</v>
      </c>
      <c r="F49">
        <v>829</v>
      </c>
      <c r="G49">
        <v>832</v>
      </c>
    </row>
    <row r="50" spans="1:8" x14ac:dyDescent="0.25">
      <c r="A50" t="s">
        <v>85</v>
      </c>
      <c r="B50">
        <v>68</v>
      </c>
      <c r="C50">
        <v>60</v>
      </c>
      <c r="D50">
        <v>54</v>
      </c>
      <c r="E50">
        <v>57</v>
      </c>
      <c r="F50">
        <v>56</v>
      </c>
      <c r="G50">
        <v>60</v>
      </c>
    </row>
    <row r="53" spans="1:8" x14ac:dyDescent="0.25">
      <c r="A53" t="s">
        <v>86</v>
      </c>
      <c r="B53" t="s">
        <v>93</v>
      </c>
      <c r="C53" t="s">
        <v>94</v>
      </c>
      <c r="D53" t="s">
        <v>95</v>
      </c>
      <c r="E53" t="s">
        <v>96</v>
      </c>
      <c r="F53" t="s">
        <v>97</v>
      </c>
      <c r="G53" t="s">
        <v>98</v>
      </c>
      <c r="H53" t="s">
        <v>145</v>
      </c>
    </row>
    <row r="54" spans="1:8" x14ac:dyDescent="0.25">
      <c r="A54" t="s">
        <v>80</v>
      </c>
      <c r="B54" t="s">
        <v>30</v>
      </c>
      <c r="C54" t="s">
        <v>30</v>
      </c>
      <c r="D54" t="s">
        <v>30</v>
      </c>
      <c r="E54" s="1">
        <v>1207</v>
      </c>
      <c r="F54" s="1">
        <v>1203</v>
      </c>
      <c r="G54" s="1">
        <v>1305</v>
      </c>
      <c r="H54" s="1">
        <v>1526</v>
      </c>
    </row>
    <row r="55" spans="1:8" x14ac:dyDescent="0.25">
      <c r="A55" t="s">
        <v>81</v>
      </c>
      <c r="B55" t="s">
        <v>30</v>
      </c>
      <c r="C55" t="s">
        <v>30</v>
      </c>
      <c r="D55" t="s">
        <v>30</v>
      </c>
      <c r="E55">
        <v>250</v>
      </c>
      <c r="F55">
        <v>264</v>
      </c>
      <c r="G55">
        <v>254</v>
      </c>
      <c r="H55">
        <v>196</v>
      </c>
    </row>
    <row r="56" spans="1:8" x14ac:dyDescent="0.25">
      <c r="A56" t="s">
        <v>82</v>
      </c>
      <c r="B56" t="s">
        <v>30</v>
      </c>
      <c r="C56" t="s">
        <v>30</v>
      </c>
      <c r="D56" t="s">
        <v>30</v>
      </c>
      <c r="E56" s="1">
        <v>1026</v>
      </c>
      <c r="F56">
        <v>986</v>
      </c>
      <c r="G56">
        <v>739</v>
      </c>
      <c r="H56">
        <v>965</v>
      </c>
    </row>
    <row r="57" spans="1:8" x14ac:dyDescent="0.25">
      <c r="A57" t="s">
        <v>83</v>
      </c>
      <c r="B57" t="s">
        <v>30</v>
      </c>
      <c r="C57" t="s">
        <v>30</v>
      </c>
      <c r="D57" t="s">
        <v>30</v>
      </c>
      <c r="E57" s="1">
        <v>2097</v>
      </c>
      <c r="F57" s="1">
        <v>2049</v>
      </c>
      <c r="G57" s="1">
        <v>1923</v>
      </c>
      <c r="H57" s="1">
        <v>2011</v>
      </c>
    </row>
    <row r="58" spans="1:8" x14ac:dyDescent="0.25">
      <c r="A58" t="s">
        <v>84</v>
      </c>
      <c r="B58" t="s">
        <v>30</v>
      </c>
      <c r="C58" t="s">
        <v>30</v>
      </c>
      <c r="D58" t="s">
        <v>30</v>
      </c>
      <c r="E58">
        <v>802</v>
      </c>
      <c r="F58">
        <v>792</v>
      </c>
      <c r="G58">
        <v>807</v>
      </c>
      <c r="H58">
        <v>831</v>
      </c>
    </row>
    <row r="59" spans="1:8" x14ac:dyDescent="0.25">
      <c r="A59" t="s">
        <v>85</v>
      </c>
      <c r="B59" t="s">
        <v>30</v>
      </c>
      <c r="C59" t="s">
        <v>30</v>
      </c>
      <c r="D59" t="s">
        <v>30</v>
      </c>
      <c r="E59">
        <v>52</v>
      </c>
      <c r="F59">
        <v>45</v>
      </c>
      <c r="G59">
        <v>50</v>
      </c>
      <c r="H59">
        <v>56</v>
      </c>
    </row>
  </sheetData>
  <mergeCells count="1">
    <mergeCell ref="A1:B1"/>
  </mergeCell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O58"/>
  <sheetViews>
    <sheetView workbookViewId="0">
      <selection sqref="A1:G1"/>
    </sheetView>
  </sheetViews>
  <sheetFormatPr defaultRowHeight="12.75" x14ac:dyDescent="0.2"/>
  <cols>
    <col min="1" max="1" width="30.28515625" style="3" customWidth="1"/>
    <col min="2" max="16384" width="9.140625" style="3"/>
  </cols>
  <sheetData>
    <row r="1" spans="1:15" x14ac:dyDescent="0.2">
      <c r="A1" s="12" t="s">
        <v>203</v>
      </c>
      <c r="B1" s="12"/>
      <c r="C1" s="12"/>
      <c r="D1" s="12"/>
      <c r="E1" s="12"/>
      <c r="F1" s="12"/>
      <c r="G1" s="12"/>
    </row>
    <row r="3" spans="1:15" x14ac:dyDescent="0.2">
      <c r="A3" s="3" t="s">
        <v>202</v>
      </c>
    </row>
    <row r="4" spans="1:15" x14ac:dyDescent="0.2">
      <c r="A4" s="3" t="s">
        <v>201</v>
      </c>
    </row>
    <row r="5" spans="1:15" x14ac:dyDescent="0.2">
      <c r="A5" s="3" t="s">
        <v>196</v>
      </c>
    </row>
    <row r="6" spans="1:15" x14ac:dyDescent="0.2">
      <c r="A6" s="3" t="s">
        <v>200</v>
      </c>
    </row>
    <row r="7" spans="1:15" x14ac:dyDescent="0.2">
      <c r="A7" s="3" t="s">
        <v>199</v>
      </c>
    </row>
    <row r="8" spans="1:15" x14ac:dyDescent="0.2">
      <c r="A8" s="3" t="s">
        <v>198</v>
      </c>
    </row>
    <row r="9" spans="1:15" x14ac:dyDescent="0.2">
      <c r="A9" s="3" t="s">
        <v>197</v>
      </c>
    </row>
    <row r="11" spans="1:15" x14ac:dyDescent="0.2">
      <c r="A11" s="3" t="s">
        <v>196</v>
      </c>
    </row>
    <row r="13" spans="1:15" x14ac:dyDescent="0.2">
      <c r="A13" s="3" t="s">
        <v>36</v>
      </c>
      <c r="F13" s="3" t="s">
        <v>195</v>
      </c>
    </row>
    <row r="14" spans="1:15" x14ac:dyDescent="0.2">
      <c r="A14" s="3" t="s">
        <v>194</v>
      </c>
      <c r="B14" s="3" t="s">
        <v>193</v>
      </c>
      <c r="D14" s="3" t="s">
        <v>0</v>
      </c>
      <c r="E14" s="3" t="s">
        <v>36</v>
      </c>
      <c r="F14" s="3" t="s">
        <v>1</v>
      </c>
      <c r="H14" s="3" t="s">
        <v>192</v>
      </c>
      <c r="J14" s="3" t="s">
        <v>191</v>
      </c>
      <c r="L14" s="3" t="s">
        <v>190</v>
      </c>
      <c r="N14" s="3" t="s">
        <v>189</v>
      </c>
    </row>
    <row r="15" spans="1:15" x14ac:dyDescent="0.2">
      <c r="A15" s="3" t="s">
        <v>188</v>
      </c>
      <c r="B15" s="3">
        <v>100</v>
      </c>
      <c r="C15" s="3" t="s">
        <v>156</v>
      </c>
      <c r="D15" s="3">
        <v>100</v>
      </c>
      <c r="E15" s="3" t="s">
        <v>156</v>
      </c>
      <c r="F15" s="3">
        <v>100</v>
      </c>
      <c r="G15" s="3" t="s">
        <v>156</v>
      </c>
      <c r="H15" s="3">
        <v>100</v>
      </c>
      <c r="I15" s="3" t="s">
        <v>156</v>
      </c>
      <c r="J15" s="3">
        <v>100</v>
      </c>
      <c r="K15" s="3" t="s">
        <v>156</v>
      </c>
      <c r="L15" s="3">
        <v>100</v>
      </c>
      <c r="M15" s="3" t="s">
        <v>156</v>
      </c>
      <c r="N15" s="3">
        <v>100</v>
      </c>
      <c r="O15" s="3" t="s">
        <v>156</v>
      </c>
    </row>
    <row r="16" spans="1:15" x14ac:dyDescent="0.2">
      <c r="A16" s="3" t="s">
        <v>187</v>
      </c>
      <c r="B16" s="3">
        <v>28.6</v>
      </c>
      <c r="C16" s="3" t="s">
        <v>156</v>
      </c>
      <c r="D16" s="3">
        <v>29.9</v>
      </c>
      <c r="E16" s="3" t="s">
        <v>156</v>
      </c>
      <c r="F16" s="3">
        <v>17.399999999999999</v>
      </c>
      <c r="G16" s="3" t="s">
        <v>156</v>
      </c>
      <c r="H16" s="3">
        <v>26.8</v>
      </c>
      <c r="I16" s="3" t="s">
        <v>156</v>
      </c>
      <c r="J16" s="3">
        <v>28.3</v>
      </c>
      <c r="K16" s="3" t="s">
        <v>156</v>
      </c>
      <c r="L16" s="3">
        <v>34.299999999999997</v>
      </c>
      <c r="M16" s="3" t="s">
        <v>156</v>
      </c>
      <c r="N16" s="3">
        <v>33.6</v>
      </c>
      <c r="O16" s="3" t="s">
        <v>156</v>
      </c>
    </row>
    <row r="17" spans="1:15" x14ac:dyDescent="0.2">
      <c r="A17" s="3" t="s">
        <v>186</v>
      </c>
      <c r="B17" s="3">
        <v>2.9</v>
      </c>
      <c r="D17" s="3">
        <v>3</v>
      </c>
      <c r="F17" s="3">
        <v>2.6</v>
      </c>
      <c r="H17" s="3">
        <v>2.7</v>
      </c>
      <c r="J17" s="3">
        <v>3</v>
      </c>
      <c r="L17" s="3">
        <v>4.0999999999999996</v>
      </c>
      <c r="N17" s="3">
        <v>3.8</v>
      </c>
    </row>
    <row r="18" spans="1:15" x14ac:dyDescent="0.2">
      <c r="A18" s="3" t="s">
        <v>185</v>
      </c>
      <c r="B18" s="3">
        <v>2.1</v>
      </c>
      <c r="D18" s="3">
        <v>2.1</v>
      </c>
      <c r="F18" s="3">
        <v>1.6</v>
      </c>
      <c r="H18" s="3">
        <v>1.6</v>
      </c>
      <c r="J18" s="3">
        <v>2.2999999999999998</v>
      </c>
      <c r="L18" s="3">
        <v>2.8</v>
      </c>
      <c r="N18" s="3">
        <v>2.9</v>
      </c>
    </row>
    <row r="19" spans="1:15" x14ac:dyDescent="0.2">
      <c r="A19" s="3" t="s">
        <v>184</v>
      </c>
      <c r="B19" s="3">
        <v>1.8</v>
      </c>
      <c r="D19" s="3">
        <v>1.9</v>
      </c>
      <c r="F19" s="3">
        <v>1.3</v>
      </c>
      <c r="H19" s="3">
        <v>1.4</v>
      </c>
      <c r="J19" s="3">
        <v>2</v>
      </c>
      <c r="L19" s="3">
        <v>2.5</v>
      </c>
      <c r="N19" s="3">
        <v>2.2000000000000002</v>
      </c>
    </row>
    <row r="20" spans="1:15" x14ac:dyDescent="0.2">
      <c r="A20" s="3" t="s">
        <v>183</v>
      </c>
      <c r="B20" s="3">
        <v>0.3</v>
      </c>
      <c r="D20" s="3">
        <v>0.3</v>
      </c>
      <c r="F20" s="3">
        <v>0.3</v>
      </c>
      <c r="H20" s="3">
        <v>0.2</v>
      </c>
      <c r="J20" s="3">
        <v>0.3</v>
      </c>
      <c r="L20" s="3">
        <v>0.3</v>
      </c>
      <c r="N20" s="3">
        <v>0.7</v>
      </c>
    </row>
    <row r="21" spans="1:15" x14ac:dyDescent="0.2">
      <c r="A21" s="3" t="s">
        <v>182</v>
      </c>
      <c r="B21" s="3">
        <v>0.8</v>
      </c>
      <c r="D21" s="3">
        <v>0.8</v>
      </c>
      <c r="F21" s="3">
        <v>1</v>
      </c>
      <c r="H21" s="3">
        <v>1</v>
      </c>
      <c r="J21" s="3">
        <v>0.6</v>
      </c>
      <c r="L21" s="3">
        <v>1.3</v>
      </c>
      <c r="N21" s="3">
        <v>0.8</v>
      </c>
    </row>
    <row r="22" spans="1:15" x14ac:dyDescent="0.2">
      <c r="A22" s="3" t="s">
        <v>181</v>
      </c>
      <c r="B22" s="3">
        <v>0.1</v>
      </c>
      <c r="D22" s="3">
        <v>0.1</v>
      </c>
      <c r="F22" s="3">
        <v>0.1</v>
      </c>
      <c r="H22" s="3">
        <v>0.1</v>
      </c>
      <c r="J22" s="3">
        <v>0.1</v>
      </c>
      <c r="K22" s="3" t="s">
        <v>36</v>
      </c>
      <c r="L22" s="3" t="s">
        <v>180</v>
      </c>
      <c r="M22" s="3" t="s">
        <v>36</v>
      </c>
      <c r="N22" s="3">
        <v>0.1</v>
      </c>
    </row>
    <row r="23" spans="1:15" x14ac:dyDescent="0.2">
      <c r="A23" s="3" t="s">
        <v>179</v>
      </c>
      <c r="B23" s="3">
        <v>0.7</v>
      </c>
      <c r="D23" s="3">
        <v>0.7</v>
      </c>
      <c r="F23" s="3">
        <v>0.3</v>
      </c>
      <c r="H23" s="3">
        <v>0.6</v>
      </c>
      <c r="J23" s="3">
        <v>0.7</v>
      </c>
      <c r="L23" s="3">
        <v>0.8</v>
      </c>
      <c r="N23" s="3">
        <v>1</v>
      </c>
    </row>
    <row r="24" spans="1:15" x14ac:dyDescent="0.2">
      <c r="A24" s="3" t="s">
        <v>178</v>
      </c>
      <c r="B24" s="3">
        <v>1.6</v>
      </c>
      <c r="D24" s="3">
        <v>1.8</v>
      </c>
      <c r="F24" s="3">
        <v>0.2</v>
      </c>
      <c r="H24" s="3">
        <v>2.2000000000000002</v>
      </c>
      <c r="J24" s="3">
        <v>1.2</v>
      </c>
      <c r="L24" s="3">
        <v>2.2000000000000002</v>
      </c>
      <c r="N24" s="3">
        <v>1.6</v>
      </c>
    </row>
    <row r="25" spans="1:15" x14ac:dyDescent="0.2">
      <c r="A25" s="3" t="s">
        <v>177</v>
      </c>
      <c r="B25" s="3">
        <v>4.5999999999999996</v>
      </c>
      <c r="D25" s="3">
        <v>5.0999999999999996</v>
      </c>
      <c r="F25" s="3">
        <v>0.6</v>
      </c>
      <c r="H25" s="3">
        <v>6.1</v>
      </c>
      <c r="J25" s="3">
        <v>2.5</v>
      </c>
      <c r="L25" s="3">
        <v>5.2</v>
      </c>
      <c r="N25" s="3">
        <v>5.2</v>
      </c>
    </row>
    <row r="26" spans="1:15" x14ac:dyDescent="0.2">
      <c r="A26" s="3" t="s">
        <v>176</v>
      </c>
      <c r="B26" s="3">
        <v>7.9</v>
      </c>
      <c r="D26" s="3">
        <v>8.1999999999999993</v>
      </c>
      <c r="F26" s="3">
        <v>4.7</v>
      </c>
      <c r="H26" s="3">
        <v>5</v>
      </c>
      <c r="J26" s="3">
        <v>10.7</v>
      </c>
      <c r="L26" s="3">
        <v>5.6</v>
      </c>
      <c r="N26" s="3">
        <v>8.1999999999999993</v>
      </c>
    </row>
    <row r="27" spans="1:15" x14ac:dyDescent="0.2">
      <c r="A27" s="3" t="s">
        <v>175</v>
      </c>
      <c r="B27" s="3">
        <v>9.4</v>
      </c>
      <c r="D27" s="3">
        <v>9.6999999999999993</v>
      </c>
      <c r="F27" s="3">
        <v>6.9</v>
      </c>
      <c r="H27" s="3">
        <v>8.4</v>
      </c>
      <c r="J27" s="3">
        <v>9.1999999999999993</v>
      </c>
      <c r="L27" s="3">
        <v>13.7</v>
      </c>
      <c r="N27" s="3">
        <v>11.6</v>
      </c>
    </row>
    <row r="28" spans="1:15" x14ac:dyDescent="0.2">
      <c r="A28" s="3" t="s">
        <v>174</v>
      </c>
      <c r="B28" s="3">
        <v>1.5</v>
      </c>
      <c r="D28" s="3">
        <v>1.4</v>
      </c>
      <c r="F28" s="3">
        <v>2</v>
      </c>
      <c r="H28" s="3">
        <v>1.8</v>
      </c>
      <c r="J28" s="3">
        <v>1.1000000000000001</v>
      </c>
      <c r="L28" s="3">
        <v>2.7</v>
      </c>
      <c r="N28" s="3">
        <v>2.2999999999999998</v>
      </c>
    </row>
    <row r="29" spans="1:15" x14ac:dyDescent="0.2">
      <c r="A29" s="3" t="s">
        <v>173</v>
      </c>
      <c r="B29" s="3">
        <v>27.5</v>
      </c>
      <c r="C29" s="3" t="s">
        <v>156</v>
      </c>
      <c r="D29" s="3">
        <v>26.4</v>
      </c>
      <c r="E29" s="3" t="s">
        <v>156</v>
      </c>
      <c r="F29" s="3">
        <v>36.9</v>
      </c>
      <c r="G29" s="3" t="s">
        <v>156</v>
      </c>
      <c r="H29" s="3">
        <v>32.9</v>
      </c>
      <c r="I29" s="3" t="s">
        <v>156</v>
      </c>
      <c r="J29" s="3">
        <v>23.8</v>
      </c>
      <c r="K29" s="3" t="s">
        <v>156</v>
      </c>
      <c r="L29" s="3">
        <v>28.2</v>
      </c>
      <c r="M29" s="3" t="s">
        <v>156</v>
      </c>
      <c r="N29" s="3">
        <v>21.1</v>
      </c>
      <c r="O29" s="3" t="s">
        <v>156</v>
      </c>
    </row>
    <row r="30" spans="1:15" x14ac:dyDescent="0.2">
      <c r="A30" s="3" t="s">
        <v>172</v>
      </c>
      <c r="B30" s="3">
        <v>10.4</v>
      </c>
      <c r="D30" s="3">
        <v>11</v>
      </c>
      <c r="F30" s="3">
        <v>5.8</v>
      </c>
      <c r="H30" s="3">
        <v>12.7</v>
      </c>
      <c r="J30" s="3">
        <v>8.5</v>
      </c>
      <c r="L30" s="3">
        <v>9.1999999999999993</v>
      </c>
      <c r="N30" s="3">
        <v>8.3000000000000007</v>
      </c>
    </row>
    <row r="31" spans="1:15" x14ac:dyDescent="0.2">
      <c r="A31" s="3" t="s">
        <v>171</v>
      </c>
      <c r="B31" s="3">
        <v>6.7</v>
      </c>
      <c r="D31" s="3">
        <v>6.1</v>
      </c>
      <c r="F31" s="3">
        <v>12</v>
      </c>
      <c r="H31" s="3">
        <v>7.6</v>
      </c>
      <c r="J31" s="3">
        <v>6.6</v>
      </c>
      <c r="L31" s="3">
        <v>6.1</v>
      </c>
      <c r="N31" s="3">
        <v>4.2</v>
      </c>
    </row>
    <row r="32" spans="1:15" x14ac:dyDescent="0.2">
      <c r="A32" s="3" t="s">
        <v>170</v>
      </c>
      <c r="B32" s="3">
        <v>2.1</v>
      </c>
      <c r="D32" s="3">
        <v>2.2000000000000002</v>
      </c>
      <c r="F32" s="3">
        <v>1.2</v>
      </c>
      <c r="H32" s="3">
        <v>2</v>
      </c>
      <c r="J32" s="3">
        <v>1.6</v>
      </c>
      <c r="L32" s="3">
        <v>4</v>
      </c>
      <c r="N32" s="3">
        <v>3.7</v>
      </c>
    </row>
    <row r="33" spans="1:15" x14ac:dyDescent="0.2">
      <c r="A33" s="3" t="s">
        <v>169</v>
      </c>
      <c r="B33" s="3">
        <v>0.5</v>
      </c>
      <c r="D33" s="3">
        <v>0.5</v>
      </c>
      <c r="F33" s="3">
        <v>0.8</v>
      </c>
      <c r="H33" s="3">
        <v>0.7</v>
      </c>
      <c r="J33" s="3">
        <v>0.4</v>
      </c>
      <c r="L33" s="3">
        <v>0.7</v>
      </c>
      <c r="N33" s="3">
        <v>0.3</v>
      </c>
    </row>
    <row r="34" spans="1:15" x14ac:dyDescent="0.2">
      <c r="A34" s="3" t="s">
        <v>168</v>
      </c>
      <c r="B34" s="3">
        <v>4.8</v>
      </c>
      <c r="D34" s="3">
        <v>3.6</v>
      </c>
      <c r="F34" s="3">
        <v>14.7</v>
      </c>
      <c r="H34" s="3">
        <v>6.1</v>
      </c>
      <c r="J34" s="3">
        <v>4.2</v>
      </c>
      <c r="L34" s="3">
        <v>4.9000000000000004</v>
      </c>
      <c r="N34" s="3">
        <v>2</v>
      </c>
    </row>
    <row r="35" spans="1:15" x14ac:dyDescent="0.2">
      <c r="A35" s="3" t="s">
        <v>167</v>
      </c>
      <c r="B35" s="3">
        <v>2</v>
      </c>
      <c r="D35" s="3">
        <v>2</v>
      </c>
      <c r="F35" s="3">
        <v>1.7</v>
      </c>
      <c r="H35" s="3">
        <v>2.4</v>
      </c>
      <c r="J35" s="3">
        <v>1.7</v>
      </c>
      <c r="L35" s="3">
        <v>1.7</v>
      </c>
      <c r="N35" s="3">
        <v>1.9</v>
      </c>
    </row>
    <row r="36" spans="1:15" x14ac:dyDescent="0.2">
      <c r="A36" s="3" t="s">
        <v>166</v>
      </c>
      <c r="B36" s="3">
        <v>1.1000000000000001</v>
      </c>
      <c r="D36" s="3">
        <v>1.1000000000000001</v>
      </c>
      <c r="F36" s="3">
        <v>0.7</v>
      </c>
      <c r="H36" s="3">
        <v>1.4</v>
      </c>
      <c r="J36" s="3">
        <v>0.8</v>
      </c>
      <c r="L36" s="3">
        <v>1.7</v>
      </c>
      <c r="N36" s="3">
        <v>0.8</v>
      </c>
    </row>
    <row r="37" spans="1:15" x14ac:dyDescent="0.2">
      <c r="A37" s="3" t="s">
        <v>165</v>
      </c>
      <c r="B37" s="3">
        <v>30.5</v>
      </c>
      <c r="C37" s="3" t="s">
        <v>156</v>
      </c>
      <c r="D37" s="3">
        <v>29.7</v>
      </c>
      <c r="E37" s="3" t="s">
        <v>156</v>
      </c>
      <c r="F37" s="3">
        <v>37.1</v>
      </c>
      <c r="G37" s="3" t="s">
        <v>156</v>
      </c>
      <c r="H37" s="3">
        <v>24.2</v>
      </c>
      <c r="I37" s="3" t="s">
        <v>156</v>
      </c>
      <c r="J37" s="3">
        <v>37.4</v>
      </c>
      <c r="K37" s="3" t="s">
        <v>156</v>
      </c>
      <c r="L37" s="3">
        <v>20</v>
      </c>
      <c r="M37" s="3" t="s">
        <v>156</v>
      </c>
      <c r="N37" s="3">
        <v>34.4</v>
      </c>
      <c r="O37" s="3" t="s">
        <v>156</v>
      </c>
    </row>
    <row r="38" spans="1:15" x14ac:dyDescent="0.2">
      <c r="A38" s="3" t="s">
        <v>164</v>
      </c>
      <c r="B38" s="3">
        <v>9.8000000000000007</v>
      </c>
      <c r="D38" s="3">
        <v>9.4</v>
      </c>
      <c r="F38" s="3">
        <v>13.7</v>
      </c>
      <c r="H38" s="3">
        <v>8.5</v>
      </c>
      <c r="J38" s="3">
        <v>11.9</v>
      </c>
      <c r="L38" s="3">
        <v>6.8</v>
      </c>
      <c r="N38" s="3">
        <v>8.5</v>
      </c>
    </row>
    <row r="39" spans="1:15" x14ac:dyDescent="0.2">
      <c r="A39" s="3" t="s">
        <v>163</v>
      </c>
      <c r="B39" s="3">
        <v>14.5</v>
      </c>
      <c r="D39" s="3">
        <v>14.5</v>
      </c>
      <c r="F39" s="3">
        <v>14.7</v>
      </c>
      <c r="H39" s="3">
        <v>10.3</v>
      </c>
      <c r="J39" s="3">
        <v>18.600000000000001</v>
      </c>
      <c r="L39" s="3">
        <v>10</v>
      </c>
      <c r="N39" s="3">
        <v>22.1</v>
      </c>
    </row>
    <row r="40" spans="1:15" x14ac:dyDescent="0.2">
      <c r="A40" s="3" t="s">
        <v>162</v>
      </c>
      <c r="B40" s="3">
        <v>6.2</v>
      </c>
      <c r="D40" s="3">
        <v>5.9</v>
      </c>
      <c r="F40" s="3">
        <v>8.6999999999999993</v>
      </c>
      <c r="H40" s="3">
        <v>5.4</v>
      </c>
      <c r="J40" s="3">
        <v>6.9</v>
      </c>
      <c r="L40" s="3">
        <v>3.3</v>
      </c>
      <c r="N40" s="3">
        <v>3.9</v>
      </c>
    </row>
    <row r="41" spans="1:15" x14ac:dyDescent="0.2">
      <c r="A41" s="3" t="s">
        <v>161</v>
      </c>
      <c r="B41" s="3">
        <v>12.8</v>
      </c>
      <c r="C41" s="3" t="s">
        <v>156</v>
      </c>
      <c r="D41" s="3">
        <v>13.4</v>
      </c>
      <c r="E41" s="3" t="s">
        <v>156</v>
      </c>
      <c r="F41" s="3">
        <v>7.9</v>
      </c>
      <c r="G41" s="3" t="s">
        <v>156</v>
      </c>
      <c r="H41" s="3">
        <v>15.4</v>
      </c>
      <c r="I41" s="3" t="s">
        <v>156</v>
      </c>
      <c r="J41" s="3">
        <v>10</v>
      </c>
      <c r="K41" s="3" t="s">
        <v>156</v>
      </c>
      <c r="L41" s="3">
        <v>16.899999999999999</v>
      </c>
      <c r="M41" s="3" t="s">
        <v>156</v>
      </c>
      <c r="N41" s="3">
        <v>10.199999999999999</v>
      </c>
      <c r="O41" s="3" t="s">
        <v>156</v>
      </c>
    </row>
    <row r="42" spans="1:15" x14ac:dyDescent="0.2">
      <c r="A42" s="3" t="s">
        <v>160</v>
      </c>
      <c r="B42" s="3">
        <v>3.3</v>
      </c>
      <c r="D42" s="3">
        <v>3.5</v>
      </c>
      <c r="F42" s="3">
        <v>0.9</v>
      </c>
      <c r="H42" s="3">
        <v>2.1</v>
      </c>
      <c r="J42" s="3">
        <v>4.2</v>
      </c>
      <c r="L42" s="3">
        <v>3.3</v>
      </c>
      <c r="N42" s="3">
        <v>4.0999999999999996</v>
      </c>
    </row>
    <row r="43" spans="1:15" x14ac:dyDescent="0.2">
      <c r="A43" s="3" t="s">
        <v>159</v>
      </c>
      <c r="B43" s="3">
        <v>4</v>
      </c>
      <c r="D43" s="3">
        <v>4.2</v>
      </c>
      <c r="F43" s="3">
        <v>2.5</v>
      </c>
      <c r="H43" s="3">
        <v>6.2</v>
      </c>
      <c r="J43" s="3">
        <v>1.2</v>
      </c>
      <c r="L43" s="3">
        <v>7.6</v>
      </c>
      <c r="N43" s="3">
        <v>2.8</v>
      </c>
    </row>
    <row r="44" spans="1:15" x14ac:dyDescent="0.2">
      <c r="A44" s="3" t="s">
        <v>158</v>
      </c>
      <c r="B44" s="3">
        <v>5.6</v>
      </c>
      <c r="D44" s="3">
        <v>5.7</v>
      </c>
      <c r="F44" s="3">
        <v>4.5</v>
      </c>
      <c r="H44" s="3">
        <v>7</v>
      </c>
      <c r="J44" s="3">
        <v>4.7</v>
      </c>
      <c r="L44" s="3">
        <v>6.1</v>
      </c>
      <c r="N44" s="3">
        <v>3.3</v>
      </c>
    </row>
    <row r="45" spans="1:15" x14ac:dyDescent="0.2">
      <c r="A45" s="3" t="s">
        <v>157</v>
      </c>
      <c r="B45" s="3">
        <v>0.5</v>
      </c>
      <c r="C45" s="3" t="s">
        <v>156</v>
      </c>
      <c r="D45" s="3">
        <v>0.5</v>
      </c>
      <c r="E45" s="3" t="s">
        <v>156</v>
      </c>
      <c r="F45" s="3">
        <v>0.7</v>
      </c>
      <c r="G45" s="3" t="s">
        <v>156</v>
      </c>
      <c r="H45" s="3">
        <v>0.7</v>
      </c>
      <c r="I45" s="3" t="s">
        <v>156</v>
      </c>
      <c r="J45" s="3">
        <v>0.4</v>
      </c>
      <c r="K45" s="3" t="s">
        <v>156</v>
      </c>
      <c r="L45" s="3">
        <v>0.5</v>
      </c>
      <c r="M45" s="3" t="s">
        <v>156</v>
      </c>
      <c r="N45" s="3">
        <v>0.6</v>
      </c>
      <c r="O45" s="3" t="s">
        <v>156</v>
      </c>
    </row>
    <row r="46" spans="1:15" x14ac:dyDescent="0.2">
      <c r="A46" s="3" t="s">
        <v>155</v>
      </c>
      <c r="B46" s="8">
        <v>322327</v>
      </c>
      <c r="D46" s="8">
        <v>288001</v>
      </c>
      <c r="F46" s="8">
        <v>34320</v>
      </c>
      <c r="H46" s="8">
        <v>139575</v>
      </c>
      <c r="J46" s="8">
        <v>139774</v>
      </c>
      <c r="L46" s="8">
        <v>4345</v>
      </c>
      <c r="N46" s="8">
        <v>34520</v>
      </c>
    </row>
    <row r="48" spans="1:15" x14ac:dyDescent="0.2">
      <c r="A48" s="3" t="s">
        <v>154</v>
      </c>
    </row>
    <row r="49" spans="1:6" x14ac:dyDescent="0.2">
      <c r="A49" s="3" t="s">
        <v>153</v>
      </c>
    </row>
    <row r="50" spans="1:6" x14ac:dyDescent="0.2">
      <c r="A50" s="3" t="s">
        <v>152</v>
      </c>
    </row>
    <row r="51" spans="1:6" x14ac:dyDescent="0.2">
      <c r="A51" s="3" t="s">
        <v>151</v>
      </c>
    </row>
    <row r="52" spans="1:6" x14ac:dyDescent="0.2">
      <c r="A52" s="3" t="s">
        <v>150</v>
      </c>
    </row>
    <row r="56" spans="1:6" x14ac:dyDescent="0.2">
      <c r="A56" s="3" t="s">
        <v>149</v>
      </c>
    </row>
    <row r="58" spans="1:6" x14ac:dyDescent="0.2">
      <c r="B58" s="8"/>
      <c r="D58" s="8"/>
      <c r="F58" s="8"/>
    </row>
  </sheetData>
  <mergeCells count="1">
    <mergeCell ref="A1:G1"/>
  </mergeCells>
  <pageMargins left="0.75" right="0.75" top="1" bottom="1" header="0.5" footer="0.5"/>
  <pageSetup orientation="portrait" r:id="rId1"/>
  <headerFooter alignWithMargins="0"/>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federal prisons</vt:lpstr>
      <vt:lpstr>state prisons</vt:lpstr>
      <vt:lpstr>jails</vt:lpstr>
      <vt:lpstr>federal source</vt:lpstr>
      <vt:lpstr>jail FL Miami Dade sources</vt:lpstr>
      <vt:lpstr>prison commitments 2002</vt:lpstr>
    </vt:vector>
  </TitlesOfParts>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2014-10-19T21:50:30Z</dcterms:created>
  <dcterms:modified xsi:type="dcterms:W3CDTF">2014-10-19T21:50:36Z</dcterms:modified>
</cp:coreProperties>
</file>