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5" windowWidth="16155" windowHeight="11505"/>
  </bookViews>
  <sheets>
    <sheet name="judges, prisoners" sheetId="1" r:id="rId1"/>
  </sheets>
  <calcPr calcId="145621"/>
</workbook>
</file>

<file path=xl/calcChain.xml><?xml version="1.0" encoding="utf-8"?>
<calcChain xmlns="http://schemas.openxmlformats.org/spreadsheetml/2006/main">
  <c r="D17" i="1" l="1"/>
  <c r="D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" i="1"/>
  <c r="D6" i="1"/>
  <c r="C17" i="1"/>
  <c r="C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" i="1"/>
  <c r="C6" i="1"/>
  <c r="G69" i="1"/>
  <c r="H69" i="1"/>
  <c r="C69" i="1"/>
  <c r="E69" i="1"/>
  <c r="F69" i="1"/>
  <c r="D69" i="1"/>
  <c r="C9" i="1"/>
  <c r="C10" i="1"/>
  <c r="D10" i="1"/>
  <c r="D9" i="1"/>
  <c r="C13" i="1"/>
</calcChain>
</file>

<file path=xl/sharedStrings.xml><?xml version="1.0" encoding="utf-8"?>
<sst xmlns="http://schemas.openxmlformats.org/spreadsheetml/2006/main" count="83" uniqueCount="83">
  <si>
    <t>Sex ratios of judges and prisoners by state, 2010</t>
  </si>
  <si>
    <t>sex ratio distribution</t>
  </si>
  <si>
    <t>prisoners</t>
  </si>
  <si>
    <t>judges</t>
  </si>
  <si>
    <t>quartile 1</t>
  </si>
  <si>
    <t>median</t>
  </si>
  <si>
    <t>quartile 3</t>
  </si>
  <si>
    <t>interquartile range</t>
  </si>
  <si>
    <t>dispersion index</t>
  </si>
  <si>
    <t>prisoner/judge sex ratio correlation coefficient</t>
  </si>
  <si>
    <t>all states &amp; DC</t>
  </si>
  <si>
    <t>omitting max for each series</t>
  </si>
  <si>
    <t>ln</t>
  </si>
  <si>
    <t>state</t>
  </si>
  <si>
    <t>prisoners-sr</t>
  </si>
  <si>
    <t>judges-sr</t>
  </si>
  <si>
    <t>judges-m</t>
  </si>
  <si>
    <t>judges-f</t>
  </si>
  <si>
    <t>prisoners-m</t>
  </si>
  <si>
    <t>prisoners-f</t>
  </si>
  <si>
    <t>Michigan</t>
  </si>
  <si>
    <t>no judge data available for Puerto Rico</t>
  </si>
  <si>
    <t>Rhode Island</t>
  </si>
  <si>
    <t>The figues for judges are for judges on state general jurisdiction courts in 2011 (hear most criminal cases at first impression).</t>
  </si>
  <si>
    <t>New York</t>
  </si>
  <si>
    <t>Judge data from Forster-Long's Gender Diversity Survey, in The American Bench: Judges of the Nation</t>
  </si>
  <si>
    <t>Delaware</t>
  </si>
  <si>
    <t>Maryland</t>
  </si>
  <si>
    <t>prisoners are population residing in correctional facilities for adults</t>
  </si>
  <si>
    <t>South Carolina</t>
  </si>
  <si>
    <t>from Census 2010, PCO3</t>
  </si>
  <si>
    <t>Massachusetts</t>
  </si>
  <si>
    <t>Pennsylvania</t>
  </si>
  <si>
    <t>Louisiana</t>
  </si>
  <si>
    <t>North Carolina</t>
  </si>
  <si>
    <t>New Jersey</t>
  </si>
  <si>
    <t>Mississippi</t>
  </si>
  <si>
    <t>Illinois</t>
  </si>
  <si>
    <t>Kansas</t>
  </si>
  <si>
    <t>Wisconsin</t>
  </si>
  <si>
    <t>California</t>
  </si>
  <si>
    <t>Georgia</t>
  </si>
  <si>
    <t>Missouri</t>
  </si>
  <si>
    <t>Colorado</t>
  </si>
  <si>
    <t>Virginia</t>
  </si>
  <si>
    <t>Indiana</t>
  </si>
  <si>
    <t>Ohio</t>
  </si>
  <si>
    <t>Arkansas</t>
  </si>
  <si>
    <t>Florida</t>
  </si>
  <si>
    <t>Maine</t>
  </si>
  <si>
    <t>New Hampshire</t>
  </si>
  <si>
    <t>Oregon</t>
  </si>
  <si>
    <t>Texas</t>
  </si>
  <si>
    <t>Arizona</t>
  </si>
  <si>
    <t>Vermont</t>
  </si>
  <si>
    <t>Washington</t>
  </si>
  <si>
    <t>Nevada</t>
  </si>
  <si>
    <t>Oklahoma</t>
  </si>
  <si>
    <t>Nebraska</t>
  </si>
  <si>
    <t>New Mexico</t>
  </si>
  <si>
    <t>Iowa</t>
  </si>
  <si>
    <t>Tennessee</t>
  </si>
  <si>
    <t>Kentucky</t>
  </si>
  <si>
    <t>South Dakota</t>
  </si>
  <si>
    <t>North Dakota</t>
  </si>
  <si>
    <t>Minnesota</t>
  </si>
  <si>
    <t>Alabama</t>
  </si>
  <si>
    <t>District of Columbia</t>
  </si>
  <si>
    <t>Montana</t>
  </si>
  <si>
    <t>Idaho</t>
  </si>
  <si>
    <t>Connecticut</t>
  </si>
  <si>
    <t>Utah</t>
  </si>
  <si>
    <t>Wyoming</t>
  </si>
  <si>
    <t>Alaska</t>
  </si>
  <si>
    <t>West Virginia</t>
  </si>
  <si>
    <t>Hawaii</t>
  </si>
  <si>
    <t>total</t>
  </si>
  <si>
    <t>graph, source, and notes</t>
  </si>
  <si>
    <t>For a historical cross-state prisoner panel, see</t>
  </si>
  <si>
    <t>prisoners-us-state-sex-panel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</si>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</sst>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7" fontId="0" fillId="0" borderId="0" xfId="0" applyNumberFormat="1"/>
    <xf numFmtId="3" fontId="0" fillId="0" borderId="0" xfId="0" applyNumberFormat="1"/>
    <xf numFmtId="167" fontId="1" fillId="0" borderId="0" xfId="1" applyNumberFormat="1"/>
    <xf numFmtId="2" fontId="1" fillId="0" borderId="0" xfId="1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08860759493671"/>
          <c:y val="6.0133630289532294E-2"/>
          <c:w val="0.84493670886075944"/>
          <c:h val="0.766146993318485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'judges, prisoners'!$D$17:$D$67</c:f>
              <c:numCache>
                <c:formatCode>0.0</c:formatCode>
                <c:ptCount val="51"/>
                <c:pt idx="0">
                  <c:v>2.9122807017543861</c:v>
                </c:pt>
                <c:pt idx="1">
                  <c:v>1.5</c:v>
                </c:pt>
                <c:pt idx="2">
                  <c:v>2.558139534883721</c:v>
                </c:pt>
                <c:pt idx="3">
                  <c:v>5.25</c:v>
                </c:pt>
                <c:pt idx="4">
                  <c:v>2.2173913043478262</c:v>
                </c:pt>
                <c:pt idx="5">
                  <c:v>7.166666666666667</c:v>
                </c:pt>
                <c:pt idx="6">
                  <c:v>2.4626865671641789</c:v>
                </c:pt>
                <c:pt idx="7">
                  <c:v>2.8272727272727272</c:v>
                </c:pt>
                <c:pt idx="8">
                  <c:v>3.4081632653061225</c:v>
                </c:pt>
                <c:pt idx="9">
                  <c:v>12</c:v>
                </c:pt>
                <c:pt idx="10">
                  <c:v>3.1030927835051547</c:v>
                </c:pt>
                <c:pt idx="11">
                  <c:v>3.95</c:v>
                </c:pt>
                <c:pt idx="12">
                  <c:v>2.6520000000000001</c:v>
                </c:pt>
                <c:pt idx="13">
                  <c:v>5.125</c:v>
                </c:pt>
                <c:pt idx="14">
                  <c:v>6.3030303030303028</c:v>
                </c:pt>
                <c:pt idx="15">
                  <c:v>2.4874715261959</c:v>
                </c:pt>
                <c:pt idx="16">
                  <c:v>4.8723404255319149</c:v>
                </c:pt>
                <c:pt idx="17">
                  <c:v>3.955223880597015</c:v>
                </c:pt>
                <c:pt idx="18">
                  <c:v>2.9750000000000001</c:v>
                </c:pt>
                <c:pt idx="19">
                  <c:v>6.2857142857142856</c:v>
                </c:pt>
                <c:pt idx="20">
                  <c:v>4.25</c:v>
                </c:pt>
                <c:pt idx="21">
                  <c:v>3.21505376344086</c:v>
                </c:pt>
                <c:pt idx="22">
                  <c:v>4.9047619047619051</c:v>
                </c:pt>
                <c:pt idx="23">
                  <c:v>2.5987654320987654</c:v>
                </c:pt>
                <c:pt idx="24">
                  <c:v>5.333333333333333</c:v>
                </c:pt>
                <c:pt idx="25">
                  <c:v>4</c:v>
                </c:pt>
                <c:pt idx="26">
                  <c:v>1.9473684210526316</c:v>
                </c:pt>
                <c:pt idx="27">
                  <c:v>2.5760000000000001</c:v>
                </c:pt>
                <c:pt idx="28">
                  <c:v>2.0952380952380953</c:v>
                </c:pt>
                <c:pt idx="29">
                  <c:v>1.52</c:v>
                </c:pt>
                <c:pt idx="30">
                  <c:v>1.967741935483871</c:v>
                </c:pt>
                <c:pt idx="31">
                  <c:v>2.3333333333333335</c:v>
                </c:pt>
                <c:pt idx="32">
                  <c:v>3.9387755102040818</c:v>
                </c:pt>
                <c:pt idx="33">
                  <c:v>5</c:v>
                </c:pt>
                <c:pt idx="34">
                  <c:v>3.1904761904761907</c:v>
                </c:pt>
                <c:pt idx="35">
                  <c:v>3.2790697674418605</c:v>
                </c:pt>
                <c:pt idx="36">
                  <c:v>5.458333333333333</c:v>
                </c:pt>
                <c:pt idx="37">
                  <c:v>2.5675675675675675</c:v>
                </c:pt>
                <c:pt idx="38">
                  <c:v>6.6</c:v>
                </c:pt>
                <c:pt idx="39">
                  <c:v>6.4285714285714288</c:v>
                </c:pt>
                <c:pt idx="40">
                  <c:v>2.2247191011235956</c:v>
                </c:pt>
                <c:pt idx="41">
                  <c:v>5.9047619047619051</c:v>
                </c:pt>
                <c:pt idx="42">
                  <c:v>1.6129032258064515</c:v>
                </c:pt>
                <c:pt idx="43">
                  <c:v>3.3</c:v>
                </c:pt>
                <c:pt idx="44">
                  <c:v>8.0714285714285712</c:v>
                </c:pt>
                <c:pt idx="45">
                  <c:v>3.2380952380952381</c:v>
                </c:pt>
                <c:pt idx="46">
                  <c:v>5.9</c:v>
                </c:pt>
                <c:pt idx="47">
                  <c:v>19</c:v>
                </c:pt>
                <c:pt idx="48">
                  <c:v>5.166666666666667</c:v>
                </c:pt>
                <c:pt idx="49">
                  <c:v>10.333333333333334</c:v>
                </c:pt>
                <c:pt idx="50">
                  <c:v>2.4444444444444446</c:v>
                </c:pt>
              </c:numCache>
            </c:numRef>
          </c:xVal>
          <c:yVal>
            <c:numRef>
              <c:f>'judges, prisoners'!$C$17:$C$67</c:f>
              <c:numCache>
                <c:formatCode>0.0</c:formatCode>
                <c:ptCount val="51"/>
                <c:pt idx="0">
                  <c:v>25.864128083080917</c:v>
                </c:pt>
                <c:pt idx="1">
                  <c:v>16.677570093457945</c:v>
                </c:pt>
                <c:pt idx="2">
                  <c:v>15.770367763505192</c:v>
                </c:pt>
                <c:pt idx="3">
                  <c:v>14.337292161520191</c:v>
                </c:pt>
                <c:pt idx="4">
                  <c:v>13.97367321353949</c:v>
                </c:pt>
                <c:pt idx="5">
                  <c:v>13.401452282157676</c:v>
                </c:pt>
                <c:pt idx="6">
                  <c:v>13.392419825072887</c:v>
                </c:pt>
                <c:pt idx="7">
                  <c:v>12.620161514898356</c:v>
                </c:pt>
                <c:pt idx="8">
                  <c:v>12.275982532751092</c:v>
                </c:pt>
                <c:pt idx="9">
                  <c:v>12.224699828473414</c:v>
                </c:pt>
                <c:pt idx="10">
                  <c:v>12.16790050340539</c:v>
                </c:pt>
                <c:pt idx="11">
                  <c:v>12.021656534954408</c:v>
                </c:pt>
                <c:pt idx="12">
                  <c:v>11.292259632072197</c:v>
                </c:pt>
                <c:pt idx="13">
                  <c:v>11.201219512195122</c:v>
                </c:pt>
                <c:pt idx="14">
                  <c:v>10.86239103362391</c:v>
                </c:pt>
                <c:pt idx="15">
                  <c:v>10.50156753851666</c:v>
                </c:pt>
                <c:pt idx="16">
                  <c:v>10.30811045879539</c:v>
                </c:pt>
                <c:pt idx="17">
                  <c:v>10.096535308119545</c:v>
                </c:pt>
                <c:pt idx="18">
                  <c:v>10.01792504073873</c:v>
                </c:pt>
                <c:pt idx="19">
                  <c:v>9.9628633843051588</c:v>
                </c:pt>
                <c:pt idx="20">
                  <c:v>9.7231887249504521</c:v>
                </c:pt>
                <c:pt idx="21">
                  <c:v>9.6493325917686317</c:v>
                </c:pt>
                <c:pt idx="22">
                  <c:v>9.518518518518519</c:v>
                </c:pt>
                <c:pt idx="23">
                  <c:v>9.3238594327990132</c:v>
                </c:pt>
                <c:pt idx="24">
                  <c:v>9.3053221288515413</c:v>
                </c:pt>
                <c:pt idx="25">
                  <c:v>9.2775423728813564</c:v>
                </c:pt>
                <c:pt idx="26">
                  <c:v>9.2744099953725119</c:v>
                </c:pt>
                <c:pt idx="27">
                  <c:v>9.2532592024539877</c:v>
                </c:pt>
                <c:pt idx="28">
                  <c:v>8.9892393867924536</c:v>
                </c:pt>
                <c:pt idx="29">
                  <c:v>8.9499999999999993</c:v>
                </c:pt>
                <c:pt idx="30">
                  <c:v>8.7647418270699671</c:v>
                </c:pt>
                <c:pt idx="31">
                  <c:v>8.7076622742801373</c:v>
                </c:pt>
                <c:pt idx="32">
                  <c:v>8.4904071127749177</c:v>
                </c:pt>
                <c:pt idx="33">
                  <c:v>8.3890824622531941</c:v>
                </c:pt>
                <c:pt idx="34">
                  <c:v>8.0120785103170604</c:v>
                </c:pt>
                <c:pt idx="35">
                  <c:v>7.9382135661517799</c:v>
                </c:pt>
                <c:pt idx="36">
                  <c:v>7.6286291804483648</c:v>
                </c:pt>
                <c:pt idx="37">
                  <c:v>7.4840107282855373</c:v>
                </c:pt>
                <c:pt idx="38">
                  <c:v>7.4812332439678286</c:v>
                </c:pt>
                <c:pt idx="39">
                  <c:v>7.4372881355932208</c:v>
                </c:pt>
                <c:pt idx="40">
                  <c:v>7.1686023227873452</c:v>
                </c:pt>
                <c:pt idx="41">
                  <c:v>6.9262752646775745</c:v>
                </c:pt>
                <c:pt idx="42">
                  <c:v>6.7710583153347734</c:v>
                </c:pt>
                <c:pt idx="43">
                  <c:v>6.7474600870827288</c:v>
                </c:pt>
                <c:pt idx="44">
                  <c:v>6.6388888888888893</c:v>
                </c:pt>
                <c:pt idx="45">
                  <c:v>6.6298972993533667</c:v>
                </c:pt>
                <c:pt idx="46">
                  <c:v>6.4200351493848862</c:v>
                </c:pt>
                <c:pt idx="47">
                  <c:v>6.209677419354839</c:v>
                </c:pt>
                <c:pt idx="48">
                  <c:v>5.740384615384615</c:v>
                </c:pt>
                <c:pt idx="49">
                  <c:v>5.4581549240949787</c:v>
                </c:pt>
                <c:pt idx="50">
                  <c:v>4.1760948905109485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0240"/>
        <c:axId val="43043456"/>
      </c:scatterChart>
      <c:valAx>
        <c:axId val="427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sex ratio of judges</a:t>
                </a:r>
              </a:p>
            </c:rich>
          </c:tx>
          <c:layout>
            <c:manualLayout>
              <c:xMode val="edge"/>
              <c:yMode val="edge"/>
              <c:x val="0.43354430379746833"/>
              <c:y val="0.904231625835189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43456"/>
        <c:crosses val="autoZero"/>
        <c:crossBetween val="midCat"/>
        <c:majorUnit val="2"/>
      </c:valAx>
      <c:valAx>
        <c:axId val="4304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sex ratio of prisoners</a:t>
                </a:r>
              </a:p>
            </c:rich>
          </c:tx>
          <c:layout>
            <c:manualLayout>
              <c:xMode val="edge"/>
              <c:yMode val="edge"/>
              <c:x val="2.5316455696202531E-2"/>
              <c:y val="0.271714922048997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730240"/>
        <c:crosses val="autoZero"/>
        <c:crossBetween val="midCat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17</xdr:row>
      <xdr:rowOff>66675</xdr:rowOff>
    </xdr:from>
    <xdr:to>
      <xdr:col>9</xdr:col>
      <xdr:colOff>6181725</xdr:colOff>
      <xdr:row>43</xdr:row>
      <xdr:rowOff>133350</xdr:rowOff>
    </xdr:to>
    <xdr:graphicFrame macro="">
      <xdr:nvGraphicFramePr>
        <xdr:cNvPr id="1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sqref="A1:D1"/>
    </sheetView>
  </sheetViews>
  <sheetFormatPr defaultRowHeight="12.75" x14ac:dyDescent="0.2"/>
  <cols>
    <col min="1" max="1" width="5.5703125" customWidth="1"/>
    <col min="2" max="2" width="20.140625" customWidth="1"/>
    <col min="3" max="4" width="10.28515625" style="1" customWidth="1"/>
    <col min="5" max="6" width="9.85546875" customWidth="1"/>
    <col min="7" max="8" width="12.42578125" style="2" customWidth="1"/>
    <col min="9" max="9" width="4.7109375" customWidth="1"/>
    <col min="10" max="10" width="105.85546875" customWidth="1"/>
  </cols>
  <sheetData>
    <row r="1" spans="1:10" x14ac:dyDescent="0.2">
      <c r="A1" s="6" t="s">
        <v>0</v>
      </c>
      <c r="B1" s="6"/>
      <c r="C1" s="6"/>
      <c r="D1" s="6"/>
      <c r="J1" t="s">
        <v>80</v>
      </c>
    </row>
    <row r="2" spans="1:10" x14ac:dyDescent="0.2">
      <c r="J2" t="s">
        <v>81</v>
      </c>
    </row>
    <row r="3" spans="1:10" x14ac:dyDescent="0.2">
      <c r="J3" t="s">
        <v>82</v>
      </c>
    </row>
    <row r="4" spans="1:10" x14ac:dyDescent="0.2">
      <c r="B4" t="s">
        <v>1</v>
      </c>
      <c r="C4" s="1" t="s">
        <v>2</v>
      </c>
      <c r="D4" s="1" t="s">
        <v>3</v>
      </c>
    </row>
    <row r="5" spans="1:10" x14ac:dyDescent="0.2">
      <c r="B5" t="s">
        <v>4</v>
      </c>
      <c r="C5" s="1">
        <f>QUARTILE(C17:C67,1)</f>
        <v>7.4826219861266825</v>
      </c>
      <c r="D5" s="1">
        <f>QUARTILE(D17:D67,1)</f>
        <v>2.5628535512256443</v>
      </c>
    </row>
    <row r="6" spans="1:10" x14ac:dyDescent="0.2">
      <c r="B6" t="s">
        <v>5</v>
      </c>
      <c r="C6" s="1">
        <f>QUARTILE(C17:C67,2)</f>
        <v>9.2775423728813564</v>
      </c>
      <c r="D6" s="1">
        <f>QUARTILE(D17:D67,2)</f>
        <v>3.3</v>
      </c>
    </row>
    <row r="7" spans="1:10" x14ac:dyDescent="0.2">
      <c r="B7" t="s">
        <v>6</v>
      </c>
      <c r="C7" s="1">
        <f>QUARTILE(C17:C67,3)</f>
        <v>11.246739572133659</v>
      </c>
      <c r="D7" s="1">
        <f>QUARTILE(D17:D67,3)</f>
        <v>5.2916666666666661</v>
      </c>
    </row>
    <row r="9" spans="1:10" x14ac:dyDescent="0.2">
      <c r="B9" t="s">
        <v>7</v>
      </c>
      <c r="C9" s="3">
        <f>C7-C5</f>
        <v>3.7641175860069769</v>
      </c>
      <c r="D9" s="3">
        <f>D7-D5</f>
        <v>2.7288131154410218</v>
      </c>
    </row>
    <row r="10" spans="1:10" x14ac:dyDescent="0.2">
      <c r="B10" t="s">
        <v>8</v>
      </c>
      <c r="C10" s="4">
        <f>LN(C7/C5)</f>
        <v>0.40749500736665262</v>
      </c>
      <c r="D10" s="4">
        <f>LN(D7/D5)</f>
        <v>0.72501194995326357</v>
      </c>
    </row>
    <row r="12" spans="1:10" x14ac:dyDescent="0.2">
      <c r="B12" t="s">
        <v>9</v>
      </c>
    </row>
    <row r="13" spans="1:10" x14ac:dyDescent="0.2">
      <c r="B13" t="s">
        <v>10</v>
      </c>
      <c r="C13" s="5">
        <f>CORREL(C17:C67,D17:D67)</f>
        <v>-0.21173797378483109</v>
      </c>
    </row>
    <row r="14" spans="1:10" x14ac:dyDescent="0.2">
      <c r="B14" s="1" t="s">
        <v>11</v>
      </c>
      <c r="C14" s="5">
        <v>-0.13643823922066095</v>
      </c>
    </row>
    <row r="16" spans="1:10" x14ac:dyDescent="0.2">
      <c r="A16" t="s">
        <v>12</v>
      </c>
      <c r="B16" t="s">
        <v>13</v>
      </c>
      <c r="C16" s="1" t="s">
        <v>14</v>
      </c>
      <c r="D16" s="1" t="s">
        <v>15</v>
      </c>
      <c r="E16" t="s">
        <v>16</v>
      </c>
      <c r="F16" t="s">
        <v>17</v>
      </c>
      <c r="G16" s="2" t="s">
        <v>18</v>
      </c>
      <c r="H16" s="2" t="s">
        <v>19</v>
      </c>
      <c r="J16" t="s">
        <v>77</v>
      </c>
    </row>
    <row r="17" spans="1:8" x14ac:dyDescent="0.2">
      <c r="A17">
        <v>23</v>
      </c>
      <c r="B17" t="s">
        <v>20</v>
      </c>
      <c r="C17" s="1">
        <f t="shared" ref="C17:C48" si="0">G17/H17</f>
        <v>25.864128083080917</v>
      </c>
      <c r="D17" s="1">
        <f t="shared" ref="D17:D48" si="1">E17/F17</f>
        <v>2.9122807017543861</v>
      </c>
      <c r="E17" s="2">
        <v>166</v>
      </c>
      <c r="F17" s="2">
        <v>57</v>
      </c>
      <c r="G17" s="2">
        <v>59772</v>
      </c>
      <c r="H17" s="2">
        <v>2311</v>
      </c>
    </row>
    <row r="18" spans="1:8" x14ac:dyDescent="0.2">
      <c r="A18">
        <v>40</v>
      </c>
      <c r="B18" t="s">
        <v>22</v>
      </c>
      <c r="C18" s="1">
        <f t="shared" si="0"/>
        <v>16.677570093457945</v>
      </c>
      <c r="D18" s="1">
        <f t="shared" si="1"/>
        <v>1.5</v>
      </c>
      <c r="E18" s="2">
        <v>15</v>
      </c>
      <c r="F18" s="2">
        <v>10</v>
      </c>
      <c r="G18" s="2">
        <v>3569</v>
      </c>
      <c r="H18" s="2">
        <v>214</v>
      </c>
    </row>
    <row r="19" spans="1:8" x14ac:dyDescent="0.2">
      <c r="A19">
        <v>33</v>
      </c>
      <c r="B19" t="s">
        <v>24</v>
      </c>
      <c r="C19" s="1">
        <f t="shared" si="0"/>
        <v>15.770367763505192</v>
      </c>
      <c r="D19" s="1">
        <f t="shared" si="1"/>
        <v>2.558139534883721</v>
      </c>
      <c r="E19" s="2">
        <v>220</v>
      </c>
      <c r="F19" s="2">
        <v>86</v>
      </c>
      <c r="G19" s="2">
        <v>89623</v>
      </c>
      <c r="H19" s="2">
        <v>5683</v>
      </c>
    </row>
    <row r="20" spans="1:8" x14ac:dyDescent="0.2">
      <c r="A20">
        <v>8</v>
      </c>
      <c r="B20" t="s">
        <v>26</v>
      </c>
      <c r="C20" s="1">
        <f t="shared" si="0"/>
        <v>14.337292161520191</v>
      </c>
      <c r="D20" s="1">
        <f t="shared" si="1"/>
        <v>5.25</v>
      </c>
      <c r="E20" s="2">
        <v>21</v>
      </c>
      <c r="F20" s="2">
        <v>4</v>
      </c>
      <c r="G20" s="2">
        <v>6036</v>
      </c>
      <c r="H20" s="2">
        <v>421</v>
      </c>
    </row>
    <row r="21" spans="1:8" x14ac:dyDescent="0.2">
      <c r="A21">
        <v>21</v>
      </c>
      <c r="B21" t="s">
        <v>27</v>
      </c>
      <c r="C21" s="1">
        <f t="shared" si="0"/>
        <v>13.97367321353949</v>
      </c>
      <c r="D21" s="1">
        <f t="shared" si="1"/>
        <v>2.2173913043478262</v>
      </c>
      <c r="E21" s="2">
        <v>102</v>
      </c>
      <c r="F21" s="2">
        <v>46</v>
      </c>
      <c r="G21" s="2">
        <v>33439</v>
      </c>
      <c r="H21" s="2">
        <v>2393</v>
      </c>
    </row>
    <row r="22" spans="1:8" x14ac:dyDescent="0.2">
      <c r="A22">
        <v>41</v>
      </c>
      <c r="B22" t="s">
        <v>29</v>
      </c>
      <c r="C22" s="1">
        <f t="shared" si="0"/>
        <v>13.401452282157676</v>
      </c>
      <c r="D22" s="1">
        <f t="shared" si="1"/>
        <v>7.166666666666667</v>
      </c>
      <c r="E22" s="2">
        <v>43</v>
      </c>
      <c r="F22" s="2">
        <v>6</v>
      </c>
      <c r="G22" s="2">
        <v>38757</v>
      </c>
      <c r="H22" s="2">
        <v>2892</v>
      </c>
    </row>
    <row r="23" spans="1:8" x14ac:dyDescent="0.2">
      <c r="A23">
        <v>22</v>
      </c>
      <c r="B23" t="s">
        <v>31</v>
      </c>
      <c r="C23" s="1">
        <f t="shared" si="0"/>
        <v>13.392419825072887</v>
      </c>
      <c r="D23" s="1">
        <f t="shared" si="1"/>
        <v>2.4626865671641789</v>
      </c>
      <c r="E23" s="2">
        <v>165</v>
      </c>
      <c r="F23" s="2">
        <v>67</v>
      </c>
      <c r="G23" s="2">
        <v>22968</v>
      </c>
      <c r="H23" s="2">
        <v>1715</v>
      </c>
    </row>
    <row r="24" spans="1:8" x14ac:dyDescent="0.2">
      <c r="A24">
        <v>39</v>
      </c>
      <c r="B24" t="s">
        <v>32</v>
      </c>
      <c r="C24" s="1">
        <f t="shared" si="0"/>
        <v>12.620161514898356</v>
      </c>
      <c r="D24" s="1">
        <f t="shared" si="1"/>
        <v>2.8272727272727272</v>
      </c>
      <c r="E24" s="2">
        <v>311</v>
      </c>
      <c r="F24" s="2">
        <v>110</v>
      </c>
      <c r="G24" s="2">
        <v>90638</v>
      </c>
      <c r="H24" s="2">
        <v>7182</v>
      </c>
    </row>
    <row r="25" spans="1:8" x14ac:dyDescent="0.2">
      <c r="A25">
        <v>19</v>
      </c>
      <c r="B25" t="s">
        <v>33</v>
      </c>
      <c r="C25" s="1">
        <f t="shared" si="0"/>
        <v>12.275982532751092</v>
      </c>
      <c r="D25" s="1">
        <f t="shared" si="1"/>
        <v>3.4081632653061225</v>
      </c>
      <c r="E25" s="2">
        <v>167</v>
      </c>
      <c r="F25" s="2">
        <v>49</v>
      </c>
      <c r="G25" s="2">
        <v>56224</v>
      </c>
      <c r="H25" s="2">
        <v>4580</v>
      </c>
    </row>
    <row r="26" spans="1:8" x14ac:dyDescent="0.2">
      <c r="A26">
        <v>34</v>
      </c>
      <c r="B26" t="s">
        <v>34</v>
      </c>
      <c r="C26" s="1">
        <f t="shared" si="0"/>
        <v>12.224699828473414</v>
      </c>
      <c r="D26" s="1">
        <f t="shared" si="1"/>
        <v>12</v>
      </c>
      <c r="E26" s="2">
        <v>120</v>
      </c>
      <c r="F26" s="2">
        <v>10</v>
      </c>
      <c r="G26" s="2">
        <v>57016</v>
      </c>
      <c r="H26" s="2">
        <v>4664</v>
      </c>
    </row>
    <row r="27" spans="1:8" x14ac:dyDescent="0.2">
      <c r="A27">
        <v>31</v>
      </c>
      <c r="B27" t="s">
        <v>35</v>
      </c>
      <c r="C27" s="1">
        <f t="shared" si="0"/>
        <v>12.16790050340539</v>
      </c>
      <c r="D27" s="1">
        <f t="shared" si="1"/>
        <v>3.1030927835051547</v>
      </c>
      <c r="E27" s="2">
        <v>301</v>
      </c>
      <c r="F27" s="2">
        <v>97</v>
      </c>
      <c r="G27" s="2">
        <v>41091</v>
      </c>
      <c r="H27" s="2">
        <v>3377</v>
      </c>
    </row>
    <row r="28" spans="1:8" x14ac:dyDescent="0.2">
      <c r="A28">
        <v>25</v>
      </c>
      <c r="B28" t="s">
        <v>36</v>
      </c>
      <c r="C28" s="1">
        <f t="shared" si="0"/>
        <v>12.021656534954408</v>
      </c>
      <c r="D28" s="1">
        <f t="shared" si="1"/>
        <v>3.95</v>
      </c>
      <c r="E28" s="2">
        <v>79</v>
      </c>
      <c r="F28" s="2">
        <v>20</v>
      </c>
      <c r="G28" s="2">
        <v>31641</v>
      </c>
      <c r="H28" s="2">
        <v>2632</v>
      </c>
    </row>
    <row r="29" spans="1:8" x14ac:dyDescent="0.2">
      <c r="A29">
        <v>14</v>
      </c>
      <c r="B29" t="s">
        <v>37</v>
      </c>
      <c r="C29" s="1">
        <f t="shared" si="0"/>
        <v>11.292259632072197</v>
      </c>
      <c r="D29" s="1">
        <f t="shared" si="1"/>
        <v>2.6520000000000001</v>
      </c>
      <c r="E29" s="2">
        <v>663</v>
      </c>
      <c r="F29" s="2">
        <v>250</v>
      </c>
      <c r="G29" s="2">
        <v>65066</v>
      </c>
      <c r="H29" s="2">
        <v>5762</v>
      </c>
    </row>
    <row r="30" spans="1:8" x14ac:dyDescent="0.2">
      <c r="A30">
        <v>17</v>
      </c>
      <c r="B30" t="s">
        <v>38</v>
      </c>
      <c r="C30" s="1">
        <f t="shared" si="0"/>
        <v>11.201219512195122</v>
      </c>
      <c r="D30" s="1">
        <f t="shared" si="1"/>
        <v>5.125</v>
      </c>
      <c r="E30" s="2">
        <v>205</v>
      </c>
      <c r="F30" s="2">
        <v>40</v>
      </c>
      <c r="G30" s="2">
        <v>16533</v>
      </c>
      <c r="H30" s="2">
        <v>1476</v>
      </c>
    </row>
    <row r="31" spans="1:8" x14ac:dyDescent="0.2">
      <c r="A31">
        <v>50</v>
      </c>
      <c r="B31" t="s">
        <v>39</v>
      </c>
      <c r="C31" s="1">
        <f t="shared" si="0"/>
        <v>10.86239103362391</v>
      </c>
      <c r="D31" s="1">
        <f t="shared" si="1"/>
        <v>6.3030303030303028</v>
      </c>
      <c r="E31" s="2">
        <v>208</v>
      </c>
      <c r="F31" s="2">
        <v>33</v>
      </c>
      <c r="G31" s="2">
        <v>34890</v>
      </c>
      <c r="H31" s="2">
        <v>3212</v>
      </c>
    </row>
    <row r="32" spans="1:8" x14ac:dyDescent="0.2">
      <c r="A32">
        <v>5</v>
      </c>
      <c r="B32" t="s">
        <v>40</v>
      </c>
      <c r="C32" s="1">
        <f t="shared" si="0"/>
        <v>10.50156753851666</v>
      </c>
      <c r="D32" s="1">
        <f t="shared" si="1"/>
        <v>2.4874715261959</v>
      </c>
      <c r="E32" s="2">
        <v>1092</v>
      </c>
      <c r="F32" s="2">
        <v>439</v>
      </c>
      <c r="G32" s="2">
        <v>234479</v>
      </c>
      <c r="H32" s="2">
        <v>22328</v>
      </c>
    </row>
    <row r="33" spans="1:10" x14ac:dyDescent="0.2">
      <c r="A33">
        <v>11</v>
      </c>
      <c r="B33" t="s">
        <v>41</v>
      </c>
      <c r="C33" s="1">
        <f t="shared" si="0"/>
        <v>10.30811045879539</v>
      </c>
      <c r="D33" s="1">
        <f t="shared" si="1"/>
        <v>4.8723404255319149</v>
      </c>
      <c r="E33" s="2">
        <v>229</v>
      </c>
      <c r="F33" s="2">
        <v>47</v>
      </c>
      <c r="G33" s="2">
        <v>94814</v>
      </c>
      <c r="H33" s="2">
        <v>9198</v>
      </c>
    </row>
    <row r="34" spans="1:10" x14ac:dyDescent="0.2">
      <c r="A34">
        <v>26</v>
      </c>
      <c r="B34" t="s">
        <v>42</v>
      </c>
      <c r="C34" s="1">
        <f t="shared" si="0"/>
        <v>10.096535308119545</v>
      </c>
      <c r="D34" s="1">
        <f t="shared" si="1"/>
        <v>3.955223880597015</v>
      </c>
      <c r="E34" s="2">
        <v>265</v>
      </c>
      <c r="F34" s="2">
        <v>67</v>
      </c>
      <c r="G34" s="2">
        <v>38175</v>
      </c>
      <c r="H34" s="2">
        <v>3781</v>
      </c>
    </row>
    <row r="35" spans="1:10" x14ac:dyDescent="0.2">
      <c r="A35">
        <v>6</v>
      </c>
      <c r="B35" t="s">
        <v>43</v>
      </c>
      <c r="C35" s="1">
        <f t="shared" si="0"/>
        <v>10.01792504073873</v>
      </c>
      <c r="D35" s="1">
        <f t="shared" si="1"/>
        <v>2.9750000000000001</v>
      </c>
      <c r="E35" s="2">
        <v>119</v>
      </c>
      <c r="F35" s="2">
        <v>40</v>
      </c>
      <c r="G35" s="2">
        <v>36886</v>
      </c>
      <c r="H35" s="2">
        <v>3682</v>
      </c>
    </row>
    <row r="36" spans="1:10" x14ac:dyDescent="0.2">
      <c r="A36">
        <v>47</v>
      </c>
      <c r="B36" t="s">
        <v>44</v>
      </c>
      <c r="C36" s="1">
        <f t="shared" si="0"/>
        <v>9.9628633843051588</v>
      </c>
      <c r="D36" s="1">
        <f t="shared" si="1"/>
        <v>6.2857142857142856</v>
      </c>
      <c r="E36" s="2">
        <v>132</v>
      </c>
      <c r="F36" s="2">
        <v>21</v>
      </c>
      <c r="G36" s="2">
        <v>59289</v>
      </c>
      <c r="H36" s="2">
        <v>5951</v>
      </c>
    </row>
    <row r="37" spans="1:10" x14ac:dyDescent="0.2">
      <c r="A37">
        <v>15</v>
      </c>
      <c r="B37" t="s">
        <v>45</v>
      </c>
      <c r="C37" s="1">
        <f t="shared" si="0"/>
        <v>9.7231887249504521</v>
      </c>
      <c r="D37" s="1">
        <f t="shared" si="1"/>
        <v>4.25</v>
      </c>
      <c r="E37" s="2">
        <v>255</v>
      </c>
      <c r="F37" s="2">
        <v>60</v>
      </c>
      <c r="G37" s="2">
        <v>44153</v>
      </c>
      <c r="H37" s="2">
        <v>4541</v>
      </c>
    </row>
    <row r="38" spans="1:10" x14ac:dyDescent="0.2">
      <c r="A38">
        <v>36</v>
      </c>
      <c r="B38" t="s">
        <v>46</v>
      </c>
      <c r="C38" s="1">
        <f t="shared" si="0"/>
        <v>9.6493325917686317</v>
      </c>
      <c r="D38" s="1">
        <f t="shared" si="1"/>
        <v>3.21505376344086</v>
      </c>
      <c r="E38" s="2">
        <v>299</v>
      </c>
      <c r="F38" s="2">
        <v>93</v>
      </c>
      <c r="G38" s="2">
        <v>69398</v>
      </c>
      <c r="H38" s="2">
        <v>7192</v>
      </c>
    </row>
    <row r="39" spans="1:10" x14ac:dyDescent="0.2">
      <c r="A39">
        <v>4</v>
      </c>
      <c r="B39" t="s">
        <v>47</v>
      </c>
      <c r="C39" s="1">
        <f t="shared" si="0"/>
        <v>9.518518518518519</v>
      </c>
      <c r="D39" s="1">
        <f t="shared" si="1"/>
        <v>4.9047619047619051</v>
      </c>
      <c r="E39" s="2">
        <v>103</v>
      </c>
      <c r="F39" s="2">
        <v>21</v>
      </c>
      <c r="G39" s="2">
        <v>23387</v>
      </c>
      <c r="H39" s="2">
        <v>2457</v>
      </c>
    </row>
    <row r="40" spans="1:10" x14ac:dyDescent="0.2">
      <c r="A40">
        <v>10</v>
      </c>
      <c r="B40" t="s">
        <v>48</v>
      </c>
      <c r="C40" s="1">
        <f t="shared" si="0"/>
        <v>9.3238594327990132</v>
      </c>
      <c r="D40" s="1">
        <f t="shared" si="1"/>
        <v>2.5987654320987654</v>
      </c>
      <c r="E40" s="2">
        <v>421</v>
      </c>
      <c r="F40" s="2">
        <v>162</v>
      </c>
      <c r="G40" s="2">
        <v>151233</v>
      </c>
      <c r="H40" s="2">
        <v>16220</v>
      </c>
    </row>
    <row r="41" spans="1:10" x14ac:dyDescent="0.2">
      <c r="A41">
        <v>20</v>
      </c>
      <c r="B41" t="s">
        <v>49</v>
      </c>
      <c r="C41" s="1">
        <f t="shared" si="0"/>
        <v>9.3053221288515413</v>
      </c>
      <c r="D41" s="1">
        <f t="shared" si="1"/>
        <v>5.333333333333333</v>
      </c>
      <c r="E41" s="2">
        <v>16</v>
      </c>
      <c r="F41" s="2">
        <v>3</v>
      </c>
      <c r="G41" s="2">
        <v>3322</v>
      </c>
      <c r="H41" s="2">
        <v>357</v>
      </c>
    </row>
    <row r="42" spans="1:10" x14ac:dyDescent="0.2">
      <c r="A42">
        <v>30</v>
      </c>
      <c r="B42" t="s">
        <v>50</v>
      </c>
      <c r="C42" s="1">
        <f t="shared" si="0"/>
        <v>9.2775423728813564</v>
      </c>
      <c r="D42" s="1">
        <f t="shared" si="1"/>
        <v>4</v>
      </c>
      <c r="E42" s="2">
        <v>20</v>
      </c>
      <c r="F42" s="2">
        <v>5</v>
      </c>
      <c r="G42" s="2">
        <v>4379</v>
      </c>
      <c r="H42" s="2">
        <v>472</v>
      </c>
    </row>
    <row r="43" spans="1:10" x14ac:dyDescent="0.2">
      <c r="A43">
        <v>38</v>
      </c>
      <c r="B43" t="s">
        <v>51</v>
      </c>
      <c r="C43" s="1">
        <f t="shared" si="0"/>
        <v>9.2744099953725119</v>
      </c>
      <c r="D43" s="1">
        <f t="shared" si="1"/>
        <v>1.9473684210526316</v>
      </c>
      <c r="E43" s="2">
        <v>111</v>
      </c>
      <c r="F43" s="2">
        <v>57</v>
      </c>
      <c r="G43" s="2">
        <v>20042</v>
      </c>
      <c r="H43" s="2">
        <v>2161</v>
      </c>
    </row>
    <row r="44" spans="1:10" x14ac:dyDescent="0.2">
      <c r="A44">
        <v>44</v>
      </c>
      <c r="B44" t="s">
        <v>52</v>
      </c>
      <c r="C44" s="1">
        <f t="shared" si="0"/>
        <v>9.2532592024539877</v>
      </c>
      <c r="D44" s="1">
        <f t="shared" si="1"/>
        <v>2.5760000000000001</v>
      </c>
      <c r="E44" s="2">
        <v>322</v>
      </c>
      <c r="F44" s="2">
        <v>125</v>
      </c>
      <c r="G44" s="2">
        <v>241325</v>
      </c>
      <c r="H44" s="2">
        <v>26080</v>
      </c>
    </row>
    <row r="45" spans="1:10" x14ac:dyDescent="0.2">
      <c r="A45">
        <v>3</v>
      </c>
      <c r="B45" t="s">
        <v>53</v>
      </c>
      <c r="C45" s="1">
        <f t="shared" si="0"/>
        <v>8.9892393867924536</v>
      </c>
      <c r="D45" s="1">
        <f t="shared" si="1"/>
        <v>2.0952380952380953</v>
      </c>
      <c r="E45" s="2">
        <v>132</v>
      </c>
      <c r="F45" s="2">
        <v>63</v>
      </c>
      <c r="G45" s="2">
        <v>60983</v>
      </c>
      <c r="H45" s="2">
        <v>6784</v>
      </c>
    </row>
    <row r="46" spans="1:10" x14ac:dyDescent="0.2">
      <c r="A46">
        <v>46</v>
      </c>
      <c r="B46" t="s">
        <v>54</v>
      </c>
      <c r="C46" s="1">
        <f t="shared" si="0"/>
        <v>8.9499999999999993</v>
      </c>
      <c r="D46" s="1">
        <f t="shared" si="1"/>
        <v>1.52</v>
      </c>
      <c r="E46" s="2">
        <v>38</v>
      </c>
      <c r="F46" s="2">
        <v>25</v>
      </c>
      <c r="G46" s="2">
        <v>1432</v>
      </c>
      <c r="H46" s="2">
        <v>160</v>
      </c>
    </row>
    <row r="47" spans="1:10" x14ac:dyDescent="0.2">
      <c r="A47">
        <v>48</v>
      </c>
      <c r="B47" t="s">
        <v>55</v>
      </c>
      <c r="C47" s="1">
        <f t="shared" si="0"/>
        <v>8.7647418270699671</v>
      </c>
      <c r="D47" s="1">
        <f t="shared" si="1"/>
        <v>1.967741935483871</v>
      </c>
      <c r="E47" s="2">
        <v>122</v>
      </c>
      <c r="F47" s="2">
        <v>62</v>
      </c>
      <c r="G47" s="2">
        <v>28687</v>
      </c>
      <c r="H47" s="2">
        <v>3273</v>
      </c>
      <c r="J47" t="s">
        <v>21</v>
      </c>
    </row>
    <row r="48" spans="1:10" x14ac:dyDescent="0.2">
      <c r="A48">
        <v>29</v>
      </c>
      <c r="B48" t="s">
        <v>56</v>
      </c>
      <c r="C48" s="1">
        <f t="shared" si="0"/>
        <v>8.7076622742801373</v>
      </c>
      <c r="D48" s="1">
        <f t="shared" si="1"/>
        <v>2.3333333333333335</v>
      </c>
      <c r="E48" s="2">
        <v>63</v>
      </c>
      <c r="F48" s="2">
        <v>27</v>
      </c>
      <c r="G48" s="2">
        <v>17842</v>
      </c>
      <c r="H48" s="2">
        <v>2049</v>
      </c>
      <c r="J48" t="s">
        <v>23</v>
      </c>
    </row>
    <row r="49" spans="1:10" x14ac:dyDescent="0.2">
      <c r="A49">
        <v>37</v>
      </c>
      <c r="B49" t="s">
        <v>57</v>
      </c>
      <c r="C49" s="1">
        <f t="shared" ref="C49:C67" si="2">G49/H49</f>
        <v>8.4904071127749177</v>
      </c>
      <c r="D49" s="1">
        <f t="shared" ref="D49:D67" si="3">E49/F49</f>
        <v>3.9387755102040818</v>
      </c>
      <c r="E49" s="2">
        <v>193</v>
      </c>
      <c r="F49" s="2">
        <v>49</v>
      </c>
      <c r="G49" s="2">
        <v>36288</v>
      </c>
      <c r="H49" s="2">
        <v>4274</v>
      </c>
      <c r="J49" t="s">
        <v>25</v>
      </c>
    </row>
    <row r="50" spans="1:10" x14ac:dyDescent="0.2">
      <c r="A50">
        <v>28</v>
      </c>
      <c r="B50" t="s">
        <v>58</v>
      </c>
      <c r="C50" s="1">
        <f t="shared" si="2"/>
        <v>8.3890824622531941</v>
      </c>
      <c r="D50" s="1">
        <f t="shared" si="3"/>
        <v>5</v>
      </c>
      <c r="E50" s="2">
        <v>45</v>
      </c>
      <c r="F50" s="2">
        <v>9</v>
      </c>
      <c r="G50" s="2">
        <v>7223</v>
      </c>
      <c r="H50" s="2">
        <v>861</v>
      </c>
    </row>
    <row r="51" spans="1:10" x14ac:dyDescent="0.2">
      <c r="A51">
        <v>32</v>
      </c>
      <c r="B51" t="s">
        <v>59</v>
      </c>
      <c r="C51" s="1">
        <f t="shared" si="2"/>
        <v>8.0120785103170604</v>
      </c>
      <c r="D51" s="1">
        <f t="shared" si="3"/>
        <v>3.1904761904761907</v>
      </c>
      <c r="E51" s="2">
        <v>67</v>
      </c>
      <c r="F51" s="2">
        <v>21</v>
      </c>
      <c r="G51" s="2">
        <v>15920</v>
      </c>
      <c r="H51" s="2">
        <v>1987</v>
      </c>
      <c r="J51" t="s">
        <v>28</v>
      </c>
    </row>
    <row r="52" spans="1:10" x14ac:dyDescent="0.2">
      <c r="A52">
        <v>16</v>
      </c>
      <c r="B52" t="s">
        <v>60</v>
      </c>
      <c r="C52" s="1">
        <f t="shared" si="2"/>
        <v>7.9382135661517799</v>
      </c>
      <c r="D52" s="1">
        <f t="shared" si="3"/>
        <v>3.2790697674418605</v>
      </c>
      <c r="E52" s="2">
        <v>141</v>
      </c>
      <c r="F52" s="2">
        <v>43</v>
      </c>
      <c r="G52" s="2">
        <v>11820</v>
      </c>
      <c r="H52" s="2">
        <v>1489</v>
      </c>
      <c r="J52" t="s">
        <v>30</v>
      </c>
    </row>
    <row r="53" spans="1:10" x14ac:dyDescent="0.2">
      <c r="A53">
        <v>43</v>
      </c>
      <c r="B53" t="s">
        <v>61</v>
      </c>
      <c r="C53" s="1">
        <f t="shared" si="2"/>
        <v>7.6286291804483648</v>
      </c>
      <c r="D53" s="1">
        <f t="shared" si="3"/>
        <v>5.458333333333333</v>
      </c>
      <c r="E53" s="2">
        <v>131</v>
      </c>
      <c r="F53" s="2">
        <v>24</v>
      </c>
      <c r="G53" s="2">
        <v>41515</v>
      </c>
      <c r="H53" s="2">
        <v>5442</v>
      </c>
    </row>
    <row r="54" spans="1:10" x14ac:dyDescent="0.2">
      <c r="A54">
        <v>18</v>
      </c>
      <c r="B54" t="s">
        <v>62</v>
      </c>
      <c r="C54" s="1">
        <f t="shared" si="2"/>
        <v>7.4840107282855373</v>
      </c>
      <c r="D54" s="1">
        <f t="shared" si="3"/>
        <v>2.5675675675675675</v>
      </c>
      <c r="E54" s="2">
        <v>95</v>
      </c>
      <c r="F54" s="2">
        <v>37</v>
      </c>
      <c r="G54" s="2">
        <v>36275</v>
      </c>
      <c r="H54" s="2">
        <v>4847</v>
      </c>
      <c r="J54" t="s">
        <v>78</v>
      </c>
    </row>
    <row r="55" spans="1:10" x14ac:dyDescent="0.2">
      <c r="A55">
        <v>42</v>
      </c>
      <c r="B55" t="s">
        <v>63</v>
      </c>
      <c r="C55" s="1">
        <f t="shared" si="2"/>
        <v>7.4812332439678286</v>
      </c>
      <c r="D55" s="1">
        <f t="shared" si="3"/>
        <v>6.6</v>
      </c>
      <c r="E55" s="2">
        <v>33</v>
      </c>
      <c r="F55" s="2">
        <v>5</v>
      </c>
      <c r="G55" s="2">
        <v>5581</v>
      </c>
      <c r="H55" s="2">
        <v>746</v>
      </c>
      <c r="J55" t="s">
        <v>79</v>
      </c>
    </row>
    <row r="56" spans="1:10" x14ac:dyDescent="0.2">
      <c r="A56">
        <v>35</v>
      </c>
      <c r="B56" t="s">
        <v>64</v>
      </c>
      <c r="C56" s="1">
        <f t="shared" si="2"/>
        <v>7.4372881355932208</v>
      </c>
      <c r="D56" s="1">
        <f t="shared" si="3"/>
        <v>6.4285714285714288</v>
      </c>
      <c r="E56" s="2">
        <v>45</v>
      </c>
      <c r="F56" s="2">
        <v>7</v>
      </c>
      <c r="G56" s="2">
        <v>2194</v>
      </c>
      <c r="H56" s="2">
        <v>295</v>
      </c>
    </row>
    <row r="57" spans="1:10" x14ac:dyDescent="0.2">
      <c r="A57">
        <v>24</v>
      </c>
      <c r="B57" t="s">
        <v>65</v>
      </c>
      <c r="C57" s="1">
        <f t="shared" si="2"/>
        <v>7.1686023227873452</v>
      </c>
      <c r="D57" s="1">
        <f t="shared" si="3"/>
        <v>2.2247191011235956</v>
      </c>
      <c r="E57" s="2">
        <v>198</v>
      </c>
      <c r="F57" s="2">
        <v>89</v>
      </c>
      <c r="G57" s="2">
        <v>17900</v>
      </c>
      <c r="H57" s="2">
        <v>2497</v>
      </c>
    </row>
    <row r="58" spans="1:10" x14ac:dyDescent="0.2">
      <c r="A58">
        <v>1</v>
      </c>
      <c r="B58" t="s">
        <v>66</v>
      </c>
      <c r="C58" s="1">
        <f t="shared" si="2"/>
        <v>6.9262752646775745</v>
      </c>
      <c r="D58" s="1">
        <f t="shared" si="3"/>
        <v>5.9047619047619051</v>
      </c>
      <c r="E58" s="2">
        <v>124</v>
      </c>
      <c r="F58" s="2">
        <v>21</v>
      </c>
      <c r="G58" s="2">
        <v>35982</v>
      </c>
      <c r="H58" s="2">
        <v>5195</v>
      </c>
    </row>
    <row r="59" spans="1:10" x14ac:dyDescent="0.2">
      <c r="A59">
        <v>9</v>
      </c>
      <c r="B59" t="s">
        <v>67</v>
      </c>
      <c r="C59" s="1">
        <f t="shared" si="2"/>
        <v>6.7710583153347734</v>
      </c>
      <c r="D59" s="1">
        <f t="shared" si="3"/>
        <v>1.6129032258064515</v>
      </c>
      <c r="E59" s="2">
        <v>50</v>
      </c>
      <c r="F59" s="2">
        <v>31</v>
      </c>
      <c r="G59" s="2">
        <v>3135</v>
      </c>
      <c r="H59" s="2">
        <v>463</v>
      </c>
    </row>
    <row r="60" spans="1:10" x14ac:dyDescent="0.2">
      <c r="A60">
        <v>27</v>
      </c>
      <c r="B60" t="s">
        <v>68</v>
      </c>
      <c r="C60" s="1">
        <f t="shared" si="2"/>
        <v>6.7474600870827288</v>
      </c>
      <c r="D60" s="1">
        <f t="shared" si="3"/>
        <v>3.3</v>
      </c>
      <c r="E60" s="2">
        <v>33</v>
      </c>
      <c r="F60" s="2">
        <v>10</v>
      </c>
      <c r="G60" s="2">
        <v>4649</v>
      </c>
      <c r="H60" s="2">
        <v>689</v>
      </c>
    </row>
    <row r="61" spans="1:10" x14ac:dyDescent="0.2">
      <c r="A61">
        <v>13</v>
      </c>
      <c r="B61" t="s">
        <v>69</v>
      </c>
      <c r="C61" s="1">
        <f t="shared" si="2"/>
        <v>6.6388888888888893</v>
      </c>
      <c r="D61" s="1">
        <f t="shared" si="3"/>
        <v>8.0714285714285712</v>
      </c>
      <c r="E61" s="2">
        <v>113</v>
      </c>
      <c r="F61" s="2">
        <v>14</v>
      </c>
      <c r="G61" s="2">
        <v>9799</v>
      </c>
      <c r="H61" s="2">
        <v>1476</v>
      </c>
    </row>
    <row r="62" spans="1:10" x14ac:dyDescent="0.2">
      <c r="A62">
        <v>7</v>
      </c>
      <c r="B62" t="s">
        <v>70</v>
      </c>
      <c r="C62" s="1">
        <f t="shared" si="2"/>
        <v>6.6298972993533667</v>
      </c>
      <c r="D62" s="1">
        <f t="shared" si="3"/>
        <v>3.2380952380952381</v>
      </c>
      <c r="E62" s="2">
        <v>204</v>
      </c>
      <c r="F62" s="2">
        <v>63</v>
      </c>
      <c r="G62" s="2">
        <v>17430</v>
      </c>
      <c r="H62" s="2">
        <v>2629</v>
      </c>
    </row>
    <row r="63" spans="1:10" x14ac:dyDescent="0.2">
      <c r="A63">
        <v>45</v>
      </c>
      <c r="B63" t="s">
        <v>71</v>
      </c>
      <c r="C63" s="1">
        <f t="shared" si="2"/>
        <v>6.4200351493848862</v>
      </c>
      <c r="D63" s="1">
        <f t="shared" si="3"/>
        <v>5.9</v>
      </c>
      <c r="E63" s="2">
        <v>59</v>
      </c>
      <c r="F63" s="2">
        <v>10</v>
      </c>
      <c r="G63" s="2">
        <v>10959</v>
      </c>
      <c r="H63" s="2">
        <v>1707</v>
      </c>
    </row>
    <row r="64" spans="1:10" x14ac:dyDescent="0.2">
      <c r="A64">
        <v>51</v>
      </c>
      <c r="B64" t="s">
        <v>72</v>
      </c>
      <c r="C64" s="1">
        <f t="shared" si="2"/>
        <v>6.209677419354839</v>
      </c>
      <c r="D64" s="1">
        <f t="shared" si="3"/>
        <v>19</v>
      </c>
      <c r="E64" s="2">
        <v>19</v>
      </c>
      <c r="F64" s="2">
        <v>1</v>
      </c>
      <c r="G64" s="2">
        <v>3080</v>
      </c>
      <c r="H64" s="2">
        <v>496</v>
      </c>
    </row>
    <row r="65" spans="1:8" x14ac:dyDescent="0.2">
      <c r="A65">
        <v>2</v>
      </c>
      <c r="B65" t="s">
        <v>73</v>
      </c>
      <c r="C65" s="1">
        <f t="shared" si="2"/>
        <v>5.740384615384615</v>
      </c>
      <c r="D65" s="1">
        <f t="shared" si="3"/>
        <v>5.166666666666667</v>
      </c>
      <c r="E65" s="2">
        <v>31</v>
      </c>
      <c r="F65" s="2">
        <v>6</v>
      </c>
      <c r="G65" s="2">
        <v>3582</v>
      </c>
      <c r="H65" s="2">
        <v>624</v>
      </c>
    </row>
    <row r="66" spans="1:8" x14ac:dyDescent="0.2">
      <c r="A66">
        <v>49</v>
      </c>
      <c r="B66" t="s">
        <v>74</v>
      </c>
      <c r="C66" s="1">
        <f t="shared" si="2"/>
        <v>5.4581549240949787</v>
      </c>
      <c r="D66" s="1">
        <f t="shared" si="3"/>
        <v>10.333333333333334</v>
      </c>
      <c r="E66" s="2">
        <v>62</v>
      </c>
      <c r="F66" s="2">
        <v>6</v>
      </c>
      <c r="G66" s="2">
        <v>14022</v>
      </c>
      <c r="H66" s="2">
        <v>2569</v>
      </c>
    </row>
    <row r="67" spans="1:8" x14ac:dyDescent="0.2">
      <c r="A67">
        <v>12</v>
      </c>
      <c r="B67" t="s">
        <v>75</v>
      </c>
      <c r="C67" s="1">
        <f t="shared" si="2"/>
        <v>4.1760948905109485</v>
      </c>
      <c r="D67" s="1">
        <f t="shared" si="3"/>
        <v>2.4444444444444446</v>
      </c>
      <c r="E67" s="2">
        <v>22</v>
      </c>
      <c r="F67" s="2">
        <v>9</v>
      </c>
      <c r="G67" s="2">
        <v>4577</v>
      </c>
      <c r="H67" s="2">
        <v>1096</v>
      </c>
    </row>
    <row r="68" spans="1:8" x14ac:dyDescent="0.2">
      <c r="E68" s="2"/>
      <c r="F68" s="2"/>
    </row>
    <row r="69" spans="1:8" x14ac:dyDescent="0.2">
      <c r="B69" t="s">
        <v>76</v>
      </c>
      <c r="C69" s="1">
        <f>G69/H69</f>
        <v>10.064521805437428</v>
      </c>
      <c r="D69" s="1">
        <f>E69/F69</f>
        <v>3.0824237862250659</v>
      </c>
      <c r="E69" s="2">
        <f>SUM(E17:E67)</f>
        <v>8190</v>
      </c>
      <c r="F69" s="2">
        <f>SUM(F17:F67)</f>
        <v>2657</v>
      </c>
      <c r="G69" s="2">
        <f>SUM(G17:G67)</f>
        <v>2059020</v>
      </c>
      <c r="H69" s="2">
        <f>SUM(H17:H67)</f>
        <v>204582</v>
      </c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judges, prisoners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2014-10-19T21:51:44Z</dcterms:created>
  <dcterms:modified xsi:type="dcterms:W3CDTF">2014-10-19T21:51:52Z</dcterms:modified>
</cp:coreProperties>
</file>