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5" windowWidth="8460" windowHeight="6795"/>
  </bookViews>
  <sheets>
    <sheet name="media-use summary" sheetId="4" r:id="rId1"/>
    <sheet name="media-use frequency" sheetId="11" r:id="rId2"/>
    <sheet name="info sources" sheetId="12" r:id="rId3"/>
    <sheet name="state &amp; fed, 2004" sheetId="9" r:id="rId4"/>
    <sheet name="jails, 2002" sheetId="10" r:id="rId5"/>
  </sheets>
  <calcPr calcId="145621"/>
</workbook>
</file>

<file path=xl/calcChain.xml><?xml version="1.0" encoding="utf-8"?>
<calcChain xmlns="http://schemas.openxmlformats.org/spreadsheetml/2006/main">
  <c r="G62" i="12" l="1"/>
  <c r="F62" i="12"/>
  <c r="E62" i="12"/>
  <c r="C62" i="12"/>
  <c r="B62" i="12"/>
  <c r="G61" i="12"/>
  <c r="G65" i="12" s="1"/>
  <c r="F61" i="12"/>
  <c r="E61" i="12"/>
  <c r="E65" i="12" s="1"/>
  <c r="C61" i="12"/>
  <c r="B61" i="12"/>
  <c r="B65" i="12" s="1"/>
  <c r="G60" i="12"/>
  <c r="F60" i="12"/>
  <c r="E60" i="12"/>
  <c r="C60" i="12"/>
  <c r="B60" i="12"/>
  <c r="G59" i="12"/>
  <c r="G58" i="12" s="1"/>
  <c r="F59" i="12"/>
  <c r="E59" i="12"/>
  <c r="E58" i="12" s="1"/>
  <c r="C59" i="12"/>
  <c r="B59" i="12"/>
  <c r="B58" i="12" s="1"/>
  <c r="G52" i="12"/>
  <c r="F52" i="12"/>
  <c r="E52" i="12"/>
  <c r="D52" i="12"/>
  <c r="C52" i="12"/>
  <c r="B52" i="12"/>
  <c r="G51" i="12"/>
  <c r="G55" i="12" s="1"/>
  <c r="F51" i="12"/>
  <c r="F55" i="12" s="1"/>
  <c r="E51" i="12"/>
  <c r="E55" i="12" s="1"/>
  <c r="D51" i="12"/>
  <c r="D55" i="12" s="1"/>
  <c r="C51" i="12"/>
  <c r="C55" i="12" s="1"/>
  <c r="B51" i="12"/>
  <c r="B55" i="12" s="1"/>
  <c r="G50" i="12"/>
  <c r="F50" i="12"/>
  <c r="E50" i="12"/>
  <c r="D50" i="12"/>
  <c r="C50" i="12"/>
  <c r="B50" i="12"/>
  <c r="G49" i="12"/>
  <c r="F49" i="12"/>
  <c r="E49" i="12"/>
  <c r="D49" i="12"/>
  <c r="C49" i="12"/>
  <c r="B49" i="12"/>
  <c r="G48" i="12"/>
  <c r="F48" i="12"/>
  <c r="E48" i="12"/>
  <c r="D48" i="12"/>
  <c r="C48" i="12"/>
  <c r="B48" i="12"/>
  <c r="G46" i="12"/>
  <c r="F46" i="12"/>
  <c r="E46" i="12"/>
  <c r="D46" i="12"/>
  <c r="A21" i="11"/>
  <c r="P21" i="11"/>
  <c r="F21" i="11" s="1"/>
  <c r="O21" i="11"/>
  <c r="B21" i="11" s="1"/>
  <c r="N21" i="11"/>
  <c r="D21" i="11" s="1"/>
  <c r="L21" i="11"/>
  <c r="G21" i="11" s="1"/>
  <c r="K21" i="11"/>
  <c r="C21" i="11" s="1"/>
  <c r="J21" i="11"/>
  <c r="E21" i="11" s="1"/>
  <c r="A20" i="11"/>
  <c r="P20" i="11"/>
  <c r="F20" i="11" s="1"/>
  <c r="O20" i="11"/>
  <c r="B20" i="11" s="1"/>
  <c r="N20" i="11"/>
  <c r="D20" i="11" s="1"/>
  <c r="L20" i="11"/>
  <c r="G20" i="11" s="1"/>
  <c r="K20" i="11"/>
  <c r="C20" i="11" s="1"/>
  <c r="J20" i="11"/>
  <c r="E20" i="11" s="1"/>
  <c r="A19" i="11"/>
  <c r="P19" i="11"/>
  <c r="F19" i="11" s="1"/>
  <c r="O19" i="11"/>
  <c r="B19" i="11" s="1"/>
  <c r="N19" i="11"/>
  <c r="D19" i="11" s="1"/>
  <c r="L19" i="11"/>
  <c r="G19" i="11" s="1"/>
  <c r="K19" i="11"/>
  <c r="C19" i="11" s="1"/>
  <c r="J19" i="11"/>
  <c r="E19" i="11" s="1"/>
  <c r="A18" i="11"/>
  <c r="P18" i="11"/>
  <c r="F18" i="11" s="1"/>
  <c r="O18" i="11"/>
  <c r="B18" i="11" s="1"/>
  <c r="N18" i="11"/>
  <c r="D18" i="11" s="1"/>
  <c r="L18" i="11"/>
  <c r="G18" i="11" s="1"/>
  <c r="K18" i="11"/>
  <c r="C18" i="11" s="1"/>
  <c r="J18" i="11"/>
  <c r="E18" i="11" s="1"/>
  <c r="A17" i="11"/>
  <c r="P17" i="11"/>
  <c r="O17" i="11"/>
  <c r="N17" i="11"/>
  <c r="L17" i="11"/>
  <c r="G17" i="11" s="1"/>
  <c r="K17" i="11"/>
  <c r="J17" i="11"/>
  <c r="E17" i="11" s="1"/>
  <c r="K60" i="11"/>
  <c r="J60" i="11"/>
  <c r="I60" i="11"/>
  <c r="H60" i="11"/>
  <c r="G60" i="11"/>
  <c r="F60" i="11"/>
  <c r="K59" i="11"/>
  <c r="J59" i="11"/>
  <c r="I59" i="11"/>
  <c r="H59" i="11"/>
  <c r="G59" i="11"/>
  <c r="F59" i="11"/>
  <c r="E59" i="11"/>
  <c r="D59" i="11"/>
  <c r="C59" i="11"/>
  <c r="K58" i="11"/>
  <c r="J58" i="11"/>
  <c r="I58" i="11"/>
  <c r="H58" i="11"/>
  <c r="G58" i="11"/>
  <c r="F58" i="11"/>
  <c r="E58" i="11"/>
  <c r="D58" i="11"/>
  <c r="C58" i="11"/>
  <c r="K57" i="11"/>
  <c r="J57" i="11"/>
  <c r="I57" i="11"/>
  <c r="H57" i="11"/>
  <c r="G57" i="11"/>
  <c r="F57" i="11"/>
  <c r="E57" i="11"/>
  <c r="D57" i="11"/>
  <c r="C57" i="11"/>
  <c r="K56" i="11"/>
  <c r="J56" i="11"/>
  <c r="I56" i="11"/>
  <c r="H56" i="11"/>
  <c r="G56" i="11"/>
  <c r="F56" i="11"/>
  <c r="E56" i="11"/>
  <c r="D56" i="11"/>
  <c r="C56" i="11"/>
  <c r="K55" i="11"/>
  <c r="J55" i="11"/>
  <c r="I55" i="11"/>
  <c r="H55" i="11"/>
  <c r="G55" i="11"/>
  <c r="F55" i="11"/>
  <c r="E55" i="11"/>
  <c r="D55" i="11"/>
  <c r="C55" i="11"/>
  <c r="C58" i="12" l="1"/>
  <c r="F58" i="12"/>
  <c r="C65" i="12"/>
  <c r="F65" i="12"/>
  <c r="C62" i="11"/>
  <c r="E62" i="11"/>
  <c r="G62" i="11"/>
  <c r="I62" i="11"/>
  <c r="K62" i="11"/>
  <c r="K23" i="11"/>
  <c r="N23" i="11"/>
  <c r="P23" i="11"/>
  <c r="O23" i="11"/>
  <c r="C17" i="11"/>
  <c r="D62" i="11"/>
  <c r="F62" i="11"/>
  <c r="H62" i="11"/>
  <c r="J62" i="11"/>
  <c r="B17" i="11"/>
  <c r="D17" i="11"/>
  <c r="F17" i="11"/>
  <c r="J23" i="11"/>
  <c r="L23" i="11"/>
  <c r="C12" i="4"/>
  <c r="C11" i="4"/>
  <c r="E59" i="10"/>
  <c r="C10" i="4" s="1"/>
  <c r="E58" i="10"/>
  <c r="C9" i="4" s="1"/>
  <c r="B12" i="4"/>
  <c r="B11" i="4"/>
  <c r="E65" i="9"/>
  <c r="B10" i="4" s="1"/>
  <c r="E64" i="9"/>
  <c r="B9" i="4" s="1"/>
  <c r="B18" i="4"/>
  <c r="C18" i="4"/>
  <c r="E30" i="4"/>
  <c r="B23" i="4" s="1"/>
  <c r="E33" i="4"/>
  <c r="E36" i="4" s="1"/>
  <c r="C26" i="4" s="1"/>
  <c r="E34" i="4"/>
  <c r="C23" i="4"/>
  <c r="D10" i="4" l="1"/>
  <c r="D9" i="4"/>
  <c r="E37" i="4"/>
  <c r="D11" i="4"/>
  <c r="D12" i="4"/>
  <c r="B26" i="4"/>
  <c r="D17" i="4" l="1"/>
  <c r="D18" i="4"/>
  <c r="B4" i="4" s="1"/>
</calcChain>
</file>

<file path=xl/sharedStrings.xml><?xml version="1.0" encoding="utf-8"?>
<sst xmlns="http://schemas.openxmlformats.org/spreadsheetml/2006/main" count="1613" uniqueCount="281">
  <si>
    <t>.</t>
  </si>
  <si>
    <t>pweight:</t>
  </si>
  <si>
    <t>Number</t>
  </si>
  <si>
    <t>of</t>
  </si>
  <si>
    <t>obs</t>
  </si>
  <si>
    <t>=</t>
  </si>
  <si>
    <t>Strata:</t>
  </si>
  <si>
    <t>&lt;one&gt;</t>
  </si>
  <si>
    <t>strata</t>
  </si>
  <si>
    <t>PSU:</t>
  </si>
  <si>
    <t>PSUs</t>
  </si>
  <si>
    <t>Population</t>
  </si>
  <si>
    <t>size</t>
  </si>
  <si>
    <t>----------------------------------------------------------------------------</t>
  </si>
  <si>
    <t>in</t>
  </si>
  <si>
    <t>Total</t>
  </si>
  <si>
    <t>----------+-----------------------------------------------------------------</t>
  </si>
  <si>
    <t>total</t>
  </si>
  <si>
    <t>once a week</t>
  </si>
  <si>
    <t>never</t>
  </si>
  <si>
    <t>pweight:  v2291                                 Number of obs      =      6982</t>
  </si>
  <si>
    <t>Strata:   &lt;one&gt;                                 Number of strata   =         1</t>
  </si>
  <si>
    <t>PSU:      &lt;observations&gt;                        Number of PSUs     =      6982</t>
  </si>
  <si>
    <t xml:space="preserve">                                                Population size    = 631241.01</t>
  </si>
  <si>
    <t xml:space="preserve">  Key:  weighted counts</t>
  </si>
  <si>
    <t>weighting</t>
  </si>
  <si>
    <t>federal</t>
  </si>
  <si>
    <t>state</t>
  </si>
  <si>
    <t>local jails</t>
  </si>
  <si>
    <t>tv availability</t>
  </si>
  <si>
    <t>fed/state</t>
  </si>
  <si>
    <t>all 2004 (June 30)</t>
  </si>
  <si>
    <t>males 2004 (June 30)</t>
  </si>
  <si>
    <t>females 2004 (June 30)</t>
  </si>
  <si>
    <t>males</t>
  </si>
  <si>
    <t>females</t>
  </si>
  <si>
    <t>tv time/day</t>
  </si>
  <si>
    <t>prisoners</t>
  </si>
  <si>
    <t>pweight:  fw                                    Number of obs      =     18185</t>
  </si>
  <si>
    <t>PSU:      &lt;observations&gt;                        Number of PSUs     =     18185</t>
  </si>
  <si>
    <t xml:space="preserve">                                                Population size    = 1355469.9</t>
  </si>
  <si>
    <t>s10q4a:   |</t>
  </si>
  <si>
    <t>newspaper |</t>
  </si>
  <si>
    <t>s,        |</t>
  </si>
  <si>
    <t>magazines |</t>
  </si>
  <si>
    <t xml:space="preserve">          | </t>
  </si>
  <si>
    <t>------------------------------------</t>
  </si>
  <si>
    <t>----------+-------------------------</t>
  </si>
  <si>
    <t>. table one [pw=fw], c(mean readt p50 readt)</t>
  </si>
  <si>
    <t xml:space="preserve">      one | mean(readt)   med(readt)</t>
  </si>
  <si>
    <t>----------------------------------</t>
  </si>
  <si>
    <t>----------+-----------------------</t>
  </si>
  <si>
    <t>tv time, where tv and reading available</t>
  </si>
  <si>
    <t>reading time, where tv and reading available</t>
  </si>
  <si>
    <t>tva</t>
  </si>
  <si>
    <t>----------------------------------------------------------------</t>
  </si>
  <si>
    <t>reada</t>
  </si>
  <si>
    <t>----------+-----------------------------------------------------</t>
  </si>
  <si>
    <t>books</t>
  </si>
  <si>
    <t>tv &amp; reading available</t>
  </si>
  <si>
    <t>reading/day</t>
  </si>
  <si>
    <t>state/fed</t>
  </si>
  <si>
    <t>jail</t>
  </si>
  <si>
    <t>inmate location</t>
  </si>
  <si>
    <t>weighting factors</t>
  </si>
  <si>
    <t>Population data for computing weights</t>
  </si>
  <si>
    <t>inmate/non-inmate reading time ratio</t>
  </si>
  <si>
    <t>sex ratio</t>
  </si>
  <si>
    <t>total pop.</t>
  </si>
  <si>
    <t>. svytab reada tva, count format(%10.0fc)</t>
  </si>
  <si>
    <t xml:space="preserve">, or      |             s10q3a: television available in this pri            </t>
  </si>
  <si>
    <t>books     |         1          2          7          8          9      Total</t>
  </si>
  <si>
    <t xml:space="preserve">        1 | 1,143,788     97,157          0        109          0  1,241,054</t>
  </si>
  <si>
    <t xml:space="preserve">        2 |    55,350     38,041          0          0          0     93,391</t>
  </si>
  <si>
    <t xml:space="preserve">        7 |       475          0        822          0          0      1,297</t>
  </si>
  <si>
    <t xml:space="preserve">        8 |       191          0          0      5,115          0      5,306</t>
  </si>
  <si>
    <t xml:space="preserve">        9 |         0          0          0          0     14,421     14,421</t>
  </si>
  <si>
    <t xml:space="preserve">    Total | 1,199,804    135,198        822      5,224     14,421  1,355,470</t>
  </si>
  <si>
    <t xml:space="preserve">  Pearson:</t>
  </si>
  <si>
    <t xml:space="preserve">    Uncorrected   chi2(16)        =  4.83e+04</t>
  </si>
  <si>
    <t xml:space="preserve">    Design-based  F(8.95,  1.6e+05)= 4270.0612    P = 0.0000</t>
  </si>
  <si>
    <t xml:space="preserve"> </t>
  </si>
  <si>
    <t xml:space="preserve">        1 |    2.190784            1</t>
  </si>
  <si>
    <t>. table one [pw=fw], c(mean tvt p50 tvt)</t>
  </si>
  <si>
    <t xml:space="preserve">      one |  mean(tvt)    med(tvt)</t>
  </si>
  <si>
    <t xml:space="preserve">        1 |   2.651079           2</t>
  </si>
  <si>
    <t>1 Yes</t>
  </si>
  <si>
    <t>2 No</t>
  </si>
  <si>
    <t>7 Don't know</t>
  </si>
  <si>
    <t>8 Refused</t>
  </si>
  <si>
    <t>9 (M) Blank</t>
  </si>
  <si>
    <t>9 (M) Blank (missing)</t>
  </si>
  <si>
    <t>tv available</t>
  </si>
  <si>
    <t>reading available</t>
  </si>
  <si>
    <t>tv &amp; reading</t>
  </si>
  <si>
    <t>variable definitions</t>
  </si>
  <si>
    <t>gen tva=v2439</t>
  </si>
  <si>
    <t>gen tvp=v2440</t>
  </si>
  <si>
    <t>gen reada=v2443</t>
  </si>
  <si>
    <t>gen readp=v2444</t>
  </si>
  <si>
    <t>gen tvt=v2441</t>
  </si>
  <si>
    <t>replace tvt=. if v2441&gt;24</t>
  </si>
  <si>
    <t>replace tvt=tvt+v2442/60 if v2442&lt;61</t>
  </si>
  <si>
    <t>replace tvt=v2442/60 if tvt==. &amp; v2442&lt;61</t>
  </si>
  <si>
    <t>replace tvt=. if reada&gt;1</t>
  </si>
  <si>
    <t>replace tvt=. if tva&gt;1</t>
  </si>
  <si>
    <t>replace tvt=0 if reada==1 &amp; tva==1 &amp; tvt==. &amp; tvp==2</t>
  </si>
  <si>
    <t>gen readt=v2445</t>
  </si>
  <si>
    <t>replace readt=. if v2445&gt;24</t>
  </si>
  <si>
    <t>replace readt=readt+v2446/60 if v2446&lt;61</t>
  </si>
  <si>
    <t>replace readt=v2446/60 if readt==. &amp; v2446&lt;61</t>
  </si>
  <si>
    <t>replace readt=. if reada&gt;1</t>
  </si>
  <si>
    <t>replace readt=. if tva&gt;1</t>
  </si>
  <si>
    <t>replace readt=0 if reada==1 &amp; tva==1 &amp; readt==. &amp; readp==2</t>
  </si>
  <si>
    <t>U.S. Dept. of Justice, Bureau of Justice Statistics. SURVEY OF INMATES</t>
  </si>
  <si>
    <t>IN STATE AND FEDERAL CORRECTIONAL FACILITIES, 2004</t>
  </si>
  <si>
    <t>[Computer file]. ICPSR04572-v1. Ann Arbor, MI: Inter-university</t>
  </si>
  <si>
    <t>Consortium for Political and Social Research [producer and distributor],</t>
  </si>
  <si>
    <t>2007-02-28.</t>
  </si>
  <si>
    <t>Source:</t>
  </si>
  <si>
    <t>Media use in U.S. state and federal prisons, 2004</t>
  </si>
  <si>
    <t>gen fw=v2927</t>
  </si>
  <si>
    <t>gen one=1</t>
  </si>
  <si>
    <t>. svytab tva reada, count format(%10.0fc)</t>
  </si>
  <si>
    <t xml:space="preserve">          |                        reada                        </t>
  </si>
  <si>
    <t xml:space="preserve">      tva |       1        2        7        8        9    Total</t>
  </si>
  <si>
    <t xml:space="preserve">        1 | 496,239   51,793      345        0        0  548,378</t>
  </si>
  <si>
    <t xml:space="preserve">        2 |  50,313   21,297      156        0        0   71,767</t>
  </si>
  <si>
    <t xml:space="preserve">        7 |     118       18      476        0        0      611</t>
  </si>
  <si>
    <t xml:space="preserve">        8 |      39        0        0    4,716        0    4,755</t>
  </si>
  <si>
    <t xml:space="preserve">        9 |       0        0        0        0    5,730    5,730</t>
  </si>
  <si>
    <t xml:space="preserve">    Total | 546,709   73,108      977    4,716    5,730  631,241</t>
  </si>
  <si>
    <t xml:space="preserve">    Uncorrected   chi2(16)        =  1.68e+04</t>
  </si>
  <si>
    <t xml:space="preserve">    Design-based  F(9.75, 68061.48)= 1493.9071    P = 0.0000</t>
  </si>
  <si>
    <t xml:space="preserve">        </t>
  </si>
  <si>
    <t>7 (M) Don't Know</t>
  </si>
  <si>
    <t>8 (M) Refused</t>
  </si>
  <si>
    <t xml:space="preserve">        1 |   2.604195           2</t>
  </si>
  <si>
    <t xml:space="preserve">        1 |    2.562658          1.5</t>
  </si>
  <si>
    <t>gen fw=v2264</t>
  </si>
  <si>
    <t>gen tva=v2060</t>
  </si>
  <si>
    <t>gen tvp=v2061</t>
  </si>
  <si>
    <t>gen reada=v2064</t>
  </si>
  <si>
    <t>gen readp=v2065</t>
  </si>
  <si>
    <t>gen tvt=v2062</t>
  </si>
  <si>
    <t>replace tvt=. if v2062&gt;24</t>
  </si>
  <si>
    <t>replace tvt=tvt+v2063/60 if v2063&lt;61</t>
  </si>
  <si>
    <t>replace tvt=v2063/60 if tvt==. &amp; v2063&lt;61</t>
  </si>
  <si>
    <t>gen readt=v2066</t>
  </si>
  <si>
    <t>replace readt=. if v2066&gt;24</t>
  </si>
  <si>
    <t>replace readt=readt+v2067/60 if v2067&lt;61</t>
  </si>
  <si>
    <t>replace readt=v2067/60 if readt==. &amp; v2067&lt;61</t>
  </si>
  <si>
    <t>IN LOCAL JAILS, 2002 [UNITED STATES] [Computer file]. Conducted</t>
  </si>
  <si>
    <t>by U.S. Dept. of Commerce, Bureau of the Census. ICPSR04359-v1.</t>
  </si>
  <si>
    <t>Ann Arbor, MI: Inter-university Consortium for Political and Social</t>
  </si>
  <si>
    <t>Research [producer and distributor], 2006-03-17.</t>
  </si>
  <si>
    <t>tabulated from:</t>
  </si>
  <si>
    <t>variable definitions:</t>
  </si>
  <si>
    <t>Jail inmates use of media, U.S. 2002</t>
  </si>
  <si>
    <t>see sheets "state &amp; fed, 2004" and "jails, 2002"</t>
  </si>
  <si>
    <t>BJS national prisoners statistics</t>
  </si>
  <si>
    <t>from Table 1</t>
  </si>
  <si>
    <t xml:space="preserve">U.S. Bureau of Labor Statistics. (2005). "Site American Time Use Survey -- 2004 Results." "Item American Time Use Survey -- 2004 Results."American Time Use Survey -- 2004 Results.  available at </t>
  </si>
  <si>
    <t xml:space="preserve"> http://www.bls.gov/news.release/archives/atus_09202005.pdf</t>
  </si>
  <si>
    <t>svyprop</t>
  </si>
  <si>
    <t>drdengpr,</t>
  </si>
  <si>
    <t>subpop(free)</t>
  </si>
  <si>
    <t>nolabel</t>
  </si>
  <si>
    <t>drdengbk,</t>
  </si>
  <si>
    <t>drdengln,</t>
  </si>
  <si>
    <t>dsppaper,</t>
  </si>
  <si>
    <t>dotpaper,</t>
  </si>
  <si>
    <t>dspbook,</t>
  </si>
  <si>
    <t>dotbook,</t>
  </si>
  <si>
    <t>dspnotes,</t>
  </si>
  <si>
    <t>dotnotes,</t>
  </si>
  <si>
    <t>------------------------------------------------------------------------------</t>
  </si>
  <si>
    <t>weight</t>
  </si>
  <si>
    <t>varunit</t>
  </si>
  <si>
    <t>Subpop.:</t>
  </si>
  <si>
    <t>freepop==1</t>
  </si>
  <si>
    <t>Subpop.</t>
  </si>
  <si>
    <t>no.</t>
  </si>
  <si>
    <t>Survey</t>
  </si>
  <si>
    <t>proportions</t>
  </si>
  <si>
    <t>estimation</t>
  </si>
  <si>
    <t>+------------------------------------------+</t>
  </si>
  <si>
    <t>+-------------------------------------------+</t>
  </si>
  <si>
    <t>drdengpr</t>
  </si>
  <si>
    <t>Obs</t>
  </si>
  <si>
    <t>Est.</t>
  </si>
  <si>
    <t>Prop.</t>
  </si>
  <si>
    <t>Std.</t>
  </si>
  <si>
    <t>Err.</t>
  </si>
  <si>
    <t>drdengbk</t>
  </si>
  <si>
    <t>drdengln</t>
  </si>
  <si>
    <t>dsppaper</t>
  </si>
  <si>
    <t>dotpaper</t>
  </si>
  <si>
    <t>dspbook</t>
  </si>
  <si>
    <t>dotbook</t>
  </si>
  <si>
    <t>dspnotes</t>
  </si>
  <si>
    <t>dotnotes</t>
  </si>
  <si>
    <t>------------------------------------------</t>
  </si>
  <si>
    <t>-------------------------------------------</t>
  </si>
  <si>
    <t>English</t>
  </si>
  <si>
    <t>Spanish</t>
  </si>
  <si>
    <t>Other languages</t>
  </si>
  <si>
    <t>newspapers or magazines</t>
  </si>
  <si>
    <t>letters or notes</t>
  </si>
  <si>
    <t>every day</t>
  </si>
  <si>
    <t>a few times a week</t>
  </si>
  <si>
    <t>less than once a week</t>
  </si>
  <si>
    <t>not applicable</t>
  </si>
  <si>
    <t>subpop(freeeng)</t>
  </si>
  <si>
    <t>freeeng==1</t>
  </si>
  <si>
    <t>free</t>
  </si>
  <si>
    <t>prison</t>
  </si>
  <si>
    <t>English, first lang learned to read and write</t>
  </si>
  <si>
    <t>newspapers</t>
  </si>
  <si>
    <t>subpop(prisoneng)</t>
  </si>
  <si>
    <t>prisoneng==1</t>
  </si>
  <si>
    <t>+-----------------------------------------+</t>
  </si>
  <si>
    <t>-----------------------------------------</t>
  </si>
  <si>
    <t>For prisoners for which English was the first language they learned to read and write</t>
  </si>
  <si>
    <t>non-prisoners</t>
  </si>
  <si>
    <t>Frequency of reading: prisoners vs. non-prisoners, U.S. 2003</t>
  </si>
  <si>
    <t>2003 National Assessment of Adult Literacy</t>
  </si>
  <si>
    <t>Public-Use Data File</t>
  </si>
  <si>
    <t>Institute of Education Statistics, National Center for Education Statistics</t>
  </si>
  <si>
    <t>U.S. Dept. of Education</t>
  </si>
  <si>
    <t>NCES 2007-464</t>
  </si>
  <si>
    <t>dbq1390,</t>
  </si>
  <si>
    <t>subpop(freepop)</t>
  </si>
  <si>
    <t>dbq1395,</t>
  </si>
  <si>
    <t>dbq1400,</t>
  </si>
  <si>
    <t>dbq1405,</t>
  </si>
  <si>
    <t>dbq1410,</t>
  </si>
  <si>
    <t>dbq1415,</t>
  </si>
  <si>
    <t>Note:</t>
  </si>
  <si>
    <t>subpop()</t>
  </si>
  <si>
    <t>subpopulation</t>
  </si>
  <si>
    <t>is</t>
  </si>
  <si>
    <t>same</t>
  </si>
  <si>
    <t>as</t>
  </si>
  <si>
    <t>full</t>
  </si>
  <si>
    <t>population</t>
  </si>
  <si>
    <t>indicates</t>
  </si>
  <si>
    <t>observation</t>
  </si>
  <si>
    <t>not</t>
  </si>
  <si>
    <t>dbq1390</t>
  </si>
  <si>
    <t>dbq1395</t>
  </si>
  <si>
    <t>dbq1405</t>
  </si>
  <si>
    <t>dbq1410</t>
  </si>
  <si>
    <t>dbq1415</t>
  </si>
  <si>
    <t>dbq1400</t>
  </si>
  <si>
    <t>newspaper</t>
  </si>
  <si>
    <t>magazines</t>
  </si>
  <si>
    <t>internet</t>
  </si>
  <si>
    <t>radio and tv</t>
  </si>
  <si>
    <t>books and brochures</t>
  </si>
  <si>
    <t>family, friends, coworkers</t>
  </si>
  <si>
    <t>a lot or some</t>
  </si>
  <si>
    <t>a lot</t>
  </si>
  <si>
    <t>some</t>
  </si>
  <si>
    <t>a little</t>
  </si>
  <si>
    <t>none</t>
  </si>
  <si>
    <t>a little or none</t>
  </si>
  <si>
    <t>subpop(prison)</t>
  </si>
  <si>
    <t>prisonpop==1</t>
  </si>
  <si>
    <t>+----------------------------------------+</t>
  </si>
  <si>
    <t>----------------------------------------</t>
  </si>
  <si>
    <t>information source</t>
  </si>
  <si>
    <t>Sources of information about current events, public affairs, and government: prisoners vs. non-prisoners, U.S. 2003</t>
  </si>
  <si>
    <t>prisoners are a sample of persons in state and federal prisons</t>
  </si>
  <si>
    <t>non-prisoners are a sample of the U.S. non-institutional population ages 15 &amp; older</t>
  </si>
  <si>
    <t>inmates</t>
  </si>
  <si>
    <t>non-inmates: general U.S. population ages 15 &amp; older</t>
  </si>
  <si>
    <t>Repository:</t>
  </si>
  <si>
    <t>http://acrosswalls.org/datasets/</t>
  </si>
  <si>
    <t>Version: 1.0</t>
  </si>
  <si>
    <t>Time spent with media: inmates vs. non-inmates, U.S. about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</si>
</sst>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%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166" fontId="3" fillId="0" borderId="0" xfId="1" applyNumberFormat="1" applyFont="1"/>
    <xf numFmtId="3" fontId="4" fillId="0" borderId="0" xfId="0" applyNumberFormat="1" applyFont="1"/>
    <xf numFmtId="0" fontId="4" fillId="0" borderId="0" xfId="2"/>
    <xf numFmtId="11" fontId="4" fillId="0" borderId="0" xfId="2" applyNumberFormat="1"/>
    <xf numFmtId="166" fontId="4" fillId="0" borderId="0" xfId="2" applyNumberFormat="1"/>
    <xf numFmtId="9" fontId="4" fillId="0" borderId="0" xfId="2" applyNumberFormat="1"/>
    <xf numFmtId="0" fontId="4" fillId="0" borderId="0" xfId="0" applyFont="1" applyAlignment="1">
      <alignment horizontal="left"/>
    </xf>
    <xf numFmtId="0" fontId="4" fillId="0" borderId="0" xfId="2" applyAlignment="1">
      <alignment horizontal="left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D1"/>
    </sheetView>
  </sheetViews>
  <sheetFormatPr defaultRowHeight="12.75" x14ac:dyDescent="0.2"/>
  <cols>
    <col min="1" max="1" width="34.42578125" customWidth="1"/>
    <col min="2" max="5" width="9.140625" style="1"/>
    <col min="6" max="6" width="3" style="1" customWidth="1"/>
    <col min="7" max="7" width="43.85546875" style="1" customWidth="1"/>
  </cols>
  <sheetData>
    <row r="1" spans="1:7" x14ac:dyDescent="0.2">
      <c r="A1" s="15" t="s">
        <v>280</v>
      </c>
      <c r="B1" s="15"/>
      <c r="C1" s="15"/>
      <c r="D1" s="15"/>
      <c r="G1" s="1" t="s">
        <v>277</v>
      </c>
    </row>
    <row r="2" spans="1:7" x14ac:dyDescent="0.2">
      <c r="G2" s="1" t="s">
        <v>278</v>
      </c>
    </row>
    <row r="3" spans="1:7" x14ac:dyDescent="0.2">
      <c r="G3" s="1" t="s">
        <v>279</v>
      </c>
    </row>
    <row r="4" spans="1:7" x14ac:dyDescent="0.2">
      <c r="A4" t="s">
        <v>66</v>
      </c>
      <c r="B4" s="3">
        <f>D12/D18</f>
        <v>7.0095079549468569</v>
      </c>
    </row>
    <row r="7" spans="1:7" x14ac:dyDescent="0.2">
      <c r="A7" s="8" t="s">
        <v>275</v>
      </c>
      <c r="B7" s="1" t="s">
        <v>63</v>
      </c>
    </row>
    <row r="8" spans="1:7" x14ac:dyDescent="0.2">
      <c r="B8" s="1" t="s">
        <v>61</v>
      </c>
      <c r="C8" s="1" t="s">
        <v>62</v>
      </c>
      <c r="D8" s="1" t="s">
        <v>17</v>
      </c>
    </row>
    <row r="9" spans="1:7" x14ac:dyDescent="0.2">
      <c r="A9" t="s">
        <v>29</v>
      </c>
      <c r="B9" s="4">
        <f>'state &amp; fed, 2004'!E64</f>
        <v>0.89872824160563058</v>
      </c>
      <c r="C9" s="4">
        <f>'jails, 2002'!E58</f>
        <v>0.88204905641503861</v>
      </c>
      <c r="D9" s="4">
        <f>SUMPRODUCT(B9:C9,B$23:C$23)</f>
        <v>0.89312251525061792</v>
      </c>
      <c r="G9" s="10" t="s">
        <v>159</v>
      </c>
    </row>
    <row r="10" spans="1:7" x14ac:dyDescent="0.2">
      <c r="A10" t="s">
        <v>59</v>
      </c>
      <c r="B10" s="4">
        <f>'state &amp; fed, 2004'!E65</f>
        <v>0.85719638831598632</v>
      </c>
      <c r="C10" s="4">
        <f>'jails, 2002'!E59</f>
        <v>0.80084790895387981</v>
      </c>
      <c r="D10" s="4">
        <f>SUMPRODUCT(B10:C10,B$23:C$23)</f>
        <v>0.83825816368357331</v>
      </c>
    </row>
    <row r="11" spans="1:7" x14ac:dyDescent="0.2">
      <c r="A11" t="s">
        <v>52</v>
      </c>
      <c r="B11" s="3">
        <f>'state &amp; fed, 2004'!B77</f>
        <v>2.6510790000000002</v>
      </c>
      <c r="C11" s="3">
        <f>'jails, 2002'!B70</f>
        <v>2.6041949999999998</v>
      </c>
      <c r="D11" s="2">
        <f>SUMPRODUCT(B11:C11,B$23:C$23)</f>
        <v>2.6353217030202494</v>
      </c>
    </row>
    <row r="12" spans="1:7" x14ac:dyDescent="0.2">
      <c r="A12" t="s">
        <v>53</v>
      </c>
      <c r="B12" s="3">
        <f>'state &amp; fed, 2004'!B86</f>
        <v>2.1907839999999998</v>
      </c>
      <c r="C12" s="3">
        <f>'jails, 2002'!B79</f>
        <v>2.5626579999999999</v>
      </c>
      <c r="D12" s="2">
        <f>SUMPRODUCT(B12:C12,B$23:C$23)</f>
        <v>2.315767556374194</v>
      </c>
    </row>
    <row r="13" spans="1:7" x14ac:dyDescent="0.2">
      <c r="B13" s="3"/>
      <c r="C13" s="3"/>
      <c r="D13" s="2"/>
      <c r="E13" s="3"/>
    </row>
    <row r="14" spans="1:7" x14ac:dyDescent="0.2">
      <c r="B14" s="3"/>
      <c r="C14" s="3"/>
      <c r="D14" s="2"/>
      <c r="E14" s="3"/>
    </row>
    <row r="15" spans="1:7" x14ac:dyDescent="0.2">
      <c r="A15" s="8" t="s">
        <v>276</v>
      </c>
    </row>
    <row r="16" spans="1:7" x14ac:dyDescent="0.2">
      <c r="A16" s="1"/>
      <c r="B16" t="s">
        <v>34</v>
      </c>
      <c r="C16" t="s">
        <v>35</v>
      </c>
      <c r="D16" s="1" t="s">
        <v>17</v>
      </c>
    </row>
    <row r="17" spans="1:7" x14ac:dyDescent="0.2">
      <c r="A17" s="1" t="s">
        <v>36</v>
      </c>
      <c r="B17">
        <v>2.85</v>
      </c>
      <c r="C17">
        <v>2.44</v>
      </c>
      <c r="D17" s="5">
        <f>SUMPRODUCT(B17:C17,B$26:C$26)</f>
        <v>2.8145514176172801</v>
      </c>
      <c r="G17" s="10" t="s">
        <v>161</v>
      </c>
    </row>
    <row r="18" spans="1:7" x14ac:dyDescent="0.2">
      <c r="A18" s="1" t="s">
        <v>60</v>
      </c>
      <c r="B18">
        <f>(0.3*5+0.37*2)/7</f>
        <v>0.32</v>
      </c>
      <c r="C18">
        <f>(0.42*5+0.49*2)/7</f>
        <v>0.44</v>
      </c>
      <c r="D18" s="5">
        <f>SUMPRODUCT(B18:C18,B$26:C$26)</f>
        <v>0.33037519484372296</v>
      </c>
      <c r="G18" s="10" t="s">
        <v>162</v>
      </c>
    </row>
    <row r="19" spans="1:7" x14ac:dyDescent="0.2">
      <c r="G19" s="10" t="s">
        <v>163</v>
      </c>
    </row>
    <row r="21" spans="1:7" x14ac:dyDescent="0.2">
      <c r="B21" t="s">
        <v>64</v>
      </c>
      <c r="C21"/>
      <c r="D21"/>
      <c r="F21"/>
    </row>
    <row r="22" spans="1:7" x14ac:dyDescent="0.2">
      <c r="B22" s="1" t="s">
        <v>61</v>
      </c>
      <c r="C22" s="1" t="s">
        <v>62</v>
      </c>
      <c r="D22"/>
      <c r="E22"/>
      <c r="F22"/>
    </row>
    <row r="23" spans="1:7" x14ac:dyDescent="0.2">
      <c r="B23" s="4">
        <f>(B30+C30)/E30</f>
        <v>0.66390886059742216</v>
      </c>
      <c r="C23" s="4">
        <f>D30/E30</f>
        <v>0.33609113940257784</v>
      </c>
      <c r="D23"/>
      <c r="E23"/>
      <c r="F23"/>
    </row>
    <row r="24" spans="1:7" x14ac:dyDescent="0.2">
      <c r="B24"/>
      <c r="C24"/>
      <c r="D24"/>
      <c r="E24"/>
      <c r="F24"/>
    </row>
    <row r="25" spans="1:7" x14ac:dyDescent="0.2">
      <c r="B25" t="s">
        <v>34</v>
      </c>
      <c r="C25" t="s">
        <v>35</v>
      </c>
      <c r="D25"/>
      <c r="E25"/>
      <c r="F25"/>
    </row>
    <row r="26" spans="1:7" x14ac:dyDescent="0.2">
      <c r="B26" s="4">
        <f>E33/(E33+E34)</f>
        <v>0.9135400429689754</v>
      </c>
      <c r="C26" s="4">
        <f>E34/E36</f>
        <v>8.6459957031024617E-2</v>
      </c>
      <c r="D26"/>
      <c r="E26"/>
      <c r="F26"/>
    </row>
    <row r="28" spans="1:7" x14ac:dyDescent="0.2">
      <c r="A28" t="s">
        <v>65</v>
      </c>
    </row>
    <row r="29" spans="1:7" x14ac:dyDescent="0.2">
      <c r="A29" t="s">
        <v>25</v>
      </c>
      <c r="B29" t="s">
        <v>26</v>
      </c>
      <c r="C29" t="s">
        <v>27</v>
      </c>
      <c r="D29" t="s">
        <v>28</v>
      </c>
      <c r="E29" t="s">
        <v>17</v>
      </c>
      <c r="F29"/>
    </row>
    <row r="30" spans="1:7" x14ac:dyDescent="0.2">
      <c r="A30" t="s">
        <v>31</v>
      </c>
      <c r="B30" s="1">
        <v>169370</v>
      </c>
      <c r="C30" s="1">
        <v>1241034</v>
      </c>
      <c r="D30" s="1">
        <v>713990</v>
      </c>
      <c r="E30" s="1">
        <f>SUM(B30:D30)</f>
        <v>2124394</v>
      </c>
      <c r="F30"/>
      <c r="G30" s="10" t="s">
        <v>160</v>
      </c>
    </row>
    <row r="31" spans="1:7" x14ac:dyDescent="0.2">
      <c r="F31"/>
    </row>
    <row r="32" spans="1:7" x14ac:dyDescent="0.2">
      <c r="B32" s="1" t="s">
        <v>30</v>
      </c>
      <c r="C32"/>
      <c r="D32" t="s">
        <v>28</v>
      </c>
      <c r="E32" t="s">
        <v>17</v>
      </c>
      <c r="F32"/>
    </row>
    <row r="33" spans="1:6" x14ac:dyDescent="0.2">
      <c r="A33" s="1" t="s">
        <v>32</v>
      </c>
      <c r="B33" s="1">
        <v>1390906</v>
      </c>
      <c r="C33"/>
      <c r="D33" s="1">
        <v>619908</v>
      </c>
      <c r="E33" s="1">
        <f>B33+D33</f>
        <v>2010814</v>
      </c>
      <c r="F33"/>
    </row>
    <row r="34" spans="1:6" x14ac:dyDescent="0.2">
      <c r="A34" t="s">
        <v>33</v>
      </c>
      <c r="B34" s="1">
        <v>103310</v>
      </c>
      <c r="C34"/>
      <c r="D34" s="1">
        <v>86999</v>
      </c>
      <c r="E34" s="1">
        <f>B34+D34</f>
        <v>190309</v>
      </c>
    </row>
    <row r="35" spans="1:6" x14ac:dyDescent="0.2">
      <c r="B35"/>
      <c r="C35"/>
      <c r="D35"/>
      <c r="F35"/>
    </row>
    <row r="36" spans="1:6" x14ac:dyDescent="0.2">
      <c r="D36" s="1" t="s">
        <v>68</v>
      </c>
      <c r="E36" s="1">
        <f>SUM(E33:E34)</f>
        <v>2201123</v>
      </c>
    </row>
    <row r="37" spans="1:6" x14ac:dyDescent="0.2">
      <c r="D37" s="1" t="s">
        <v>67</v>
      </c>
      <c r="E37">
        <f>E33/E34</f>
        <v>10.56604784849902</v>
      </c>
    </row>
  </sheetData>
  <mergeCells count="1">
    <mergeCell ref="A1:D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4"/>
  <sheetViews>
    <sheetView workbookViewId="0">
      <selection activeCell="G24" sqref="G24"/>
    </sheetView>
  </sheetViews>
  <sheetFormatPr defaultRowHeight="12.75" x14ac:dyDescent="0.2"/>
  <cols>
    <col min="1" max="1" width="21.140625" style="11" customWidth="1"/>
    <col min="2" max="8" width="9.140625" style="11"/>
    <col min="9" max="9" width="21.28515625" style="11" customWidth="1"/>
    <col min="10" max="11" width="9.140625" style="11"/>
    <col min="12" max="12" width="12.28515625" style="11" customWidth="1"/>
    <col min="13" max="16384" width="9.140625" style="11"/>
  </cols>
  <sheetData>
    <row r="1" spans="1:16" x14ac:dyDescent="0.2">
      <c r="A1" s="16" t="s">
        <v>225</v>
      </c>
      <c r="B1" s="16"/>
      <c r="C1" s="16"/>
      <c r="D1" s="16"/>
      <c r="E1" s="16"/>
      <c r="I1" s="11" t="s">
        <v>277</v>
      </c>
    </row>
    <row r="2" spans="1:16" x14ac:dyDescent="0.2">
      <c r="I2" s="11" t="s">
        <v>278</v>
      </c>
    </row>
    <row r="3" spans="1:16" x14ac:dyDescent="0.2">
      <c r="A3" s="11" t="s">
        <v>156</v>
      </c>
      <c r="I3" s="11" t="s">
        <v>279</v>
      </c>
    </row>
    <row r="4" spans="1:16" x14ac:dyDescent="0.2">
      <c r="A4" s="11" t="s">
        <v>226</v>
      </c>
    </row>
    <row r="5" spans="1:16" x14ac:dyDescent="0.2">
      <c r="A5" s="11" t="s">
        <v>227</v>
      </c>
    </row>
    <row r="6" spans="1:16" x14ac:dyDescent="0.2">
      <c r="A6" s="11" t="s">
        <v>228</v>
      </c>
    </row>
    <row r="7" spans="1:16" x14ac:dyDescent="0.2">
      <c r="A7" s="11" t="s">
        <v>229</v>
      </c>
    </row>
    <row r="8" spans="1:16" x14ac:dyDescent="0.2">
      <c r="A8" s="11" t="s">
        <v>230</v>
      </c>
    </row>
    <row r="10" spans="1:16" x14ac:dyDescent="0.2">
      <c r="A10" s="11" t="s">
        <v>273</v>
      </c>
    </row>
    <row r="11" spans="1:16" x14ac:dyDescent="0.2">
      <c r="A11" s="11" t="s">
        <v>274</v>
      </c>
    </row>
    <row r="13" spans="1:16" x14ac:dyDescent="0.2">
      <c r="A13" s="11" t="s">
        <v>223</v>
      </c>
    </row>
    <row r="14" spans="1:16" x14ac:dyDescent="0.2">
      <c r="J14" s="11" t="s">
        <v>215</v>
      </c>
      <c r="N14" s="11" t="s">
        <v>216</v>
      </c>
    </row>
    <row r="15" spans="1:16" x14ac:dyDescent="0.2">
      <c r="B15" s="11" t="s">
        <v>58</v>
      </c>
      <c r="D15" s="11" t="s">
        <v>218</v>
      </c>
      <c r="F15" s="11" t="s">
        <v>208</v>
      </c>
      <c r="J15" s="11" t="s">
        <v>217</v>
      </c>
      <c r="N15" s="11" t="s">
        <v>217</v>
      </c>
    </row>
    <row r="16" spans="1:16" x14ac:dyDescent="0.2">
      <c r="B16" s="11" t="s">
        <v>37</v>
      </c>
      <c r="C16" s="11" t="s">
        <v>224</v>
      </c>
      <c r="D16" s="11" t="s">
        <v>37</v>
      </c>
      <c r="E16" s="11" t="s">
        <v>224</v>
      </c>
      <c r="F16" s="11" t="s">
        <v>37</v>
      </c>
      <c r="G16" s="11" t="s">
        <v>224</v>
      </c>
      <c r="J16" s="11" t="s">
        <v>207</v>
      </c>
      <c r="K16" s="11" t="s">
        <v>58</v>
      </c>
      <c r="L16" s="11" t="s">
        <v>208</v>
      </c>
      <c r="N16" s="11" t="s">
        <v>207</v>
      </c>
      <c r="O16" s="11" t="s">
        <v>58</v>
      </c>
      <c r="P16" s="11" t="s">
        <v>208</v>
      </c>
    </row>
    <row r="17" spans="1:23" x14ac:dyDescent="0.2">
      <c r="A17" s="11" t="str">
        <f>I17</f>
        <v>every day</v>
      </c>
      <c r="B17" s="14">
        <f>O17</f>
        <v>0.52807800000000005</v>
      </c>
      <c r="C17" s="14">
        <f>K17</f>
        <v>0.33389200000000002</v>
      </c>
      <c r="D17" s="14">
        <f>N17</f>
        <v>0.44421500000000003</v>
      </c>
      <c r="E17" s="14">
        <f>J17</f>
        <v>0.51422199999999996</v>
      </c>
      <c r="F17" s="14">
        <f>P17</f>
        <v>0.33729599999999998</v>
      </c>
      <c r="G17" s="14">
        <f>L17</f>
        <v>0.53188899999999995</v>
      </c>
      <c r="I17" s="11" t="s">
        <v>209</v>
      </c>
      <c r="J17" s="13">
        <f>D43</f>
        <v>0.51422199999999996</v>
      </c>
      <c r="K17" s="13">
        <f>L43</f>
        <v>0.33389200000000002</v>
      </c>
      <c r="L17" s="13">
        <f>T43</f>
        <v>0.53188899999999995</v>
      </c>
      <c r="N17" s="13">
        <f>D109</f>
        <v>0.44421500000000003</v>
      </c>
      <c r="O17" s="13">
        <f>L109</f>
        <v>0.52807800000000005</v>
      </c>
      <c r="P17" s="13">
        <f>T109</f>
        <v>0.33729599999999998</v>
      </c>
    </row>
    <row r="18" spans="1:23" x14ac:dyDescent="0.2">
      <c r="A18" s="11" t="str">
        <f>I18</f>
        <v>a few times a week</v>
      </c>
      <c r="B18" s="14">
        <f>O18</f>
        <v>0.219496</v>
      </c>
      <c r="C18" s="14">
        <f>K18</f>
        <v>0.20519100000000001</v>
      </c>
      <c r="D18" s="14">
        <f>N18</f>
        <v>0.27953499999999998</v>
      </c>
      <c r="E18" s="14">
        <f>J18</f>
        <v>0.25124400000000002</v>
      </c>
      <c r="F18" s="14">
        <f>P18</f>
        <v>0.33972599999999997</v>
      </c>
      <c r="G18" s="14">
        <f>L18</f>
        <v>0.19841300000000001</v>
      </c>
      <c r="I18" s="11" t="s">
        <v>210</v>
      </c>
      <c r="J18" s="13">
        <f>D44</f>
        <v>0.25124400000000002</v>
      </c>
      <c r="K18" s="13">
        <f>L44</f>
        <v>0.20519100000000001</v>
      </c>
      <c r="L18" s="13">
        <f>T44</f>
        <v>0.19841300000000001</v>
      </c>
      <c r="N18" s="13">
        <f>D110</f>
        <v>0.27953499999999998</v>
      </c>
      <c r="O18" s="13">
        <f>L110</f>
        <v>0.219496</v>
      </c>
      <c r="P18" s="13">
        <f>T110</f>
        <v>0.33972599999999997</v>
      </c>
    </row>
    <row r="19" spans="1:23" x14ac:dyDescent="0.2">
      <c r="A19" s="11" t="str">
        <f>I19</f>
        <v>once a week</v>
      </c>
      <c r="B19" s="14">
        <f>O19</f>
        <v>8.5722999999999994E-2</v>
      </c>
      <c r="C19" s="14">
        <f>K19</f>
        <v>0.105355</v>
      </c>
      <c r="D19" s="14">
        <f>N19</f>
        <v>9.7318000000000002E-2</v>
      </c>
      <c r="E19" s="14">
        <f>J19</f>
        <v>0.113534</v>
      </c>
      <c r="F19" s="14">
        <f>P19</f>
        <v>0.13020899999999999</v>
      </c>
      <c r="G19" s="14">
        <f>L19</f>
        <v>9.5195000000000002E-2</v>
      </c>
      <c r="I19" s="11" t="s">
        <v>18</v>
      </c>
      <c r="J19" s="13">
        <f>D45</f>
        <v>0.113534</v>
      </c>
      <c r="K19" s="13">
        <f>L45</f>
        <v>0.105355</v>
      </c>
      <c r="L19" s="13">
        <f>T45</f>
        <v>9.5195000000000002E-2</v>
      </c>
      <c r="N19" s="13">
        <f>D111</f>
        <v>9.7318000000000002E-2</v>
      </c>
      <c r="O19" s="13">
        <f>L111</f>
        <v>8.5722999999999994E-2</v>
      </c>
      <c r="P19" s="13">
        <f>T111</f>
        <v>0.13020899999999999</v>
      </c>
    </row>
    <row r="20" spans="1:23" x14ac:dyDescent="0.2">
      <c r="A20" s="11" t="str">
        <f>I20</f>
        <v>less than once a week</v>
      </c>
      <c r="B20" s="14">
        <f>O20</f>
        <v>0.110156</v>
      </c>
      <c r="C20" s="14">
        <f>K20</f>
        <v>0.25615100000000002</v>
      </c>
      <c r="D20" s="14">
        <f>N20</f>
        <v>0.101642</v>
      </c>
      <c r="E20" s="14">
        <f>J20</f>
        <v>8.7318999999999994E-2</v>
      </c>
      <c r="F20" s="14">
        <f>P20</f>
        <v>0.14102600000000001</v>
      </c>
      <c r="G20" s="14">
        <f>L20</f>
        <v>0.12542500000000001</v>
      </c>
      <c r="I20" s="11" t="s">
        <v>211</v>
      </c>
      <c r="J20" s="13">
        <f>D46</f>
        <v>8.7318999999999994E-2</v>
      </c>
      <c r="K20" s="13">
        <f>L46</f>
        <v>0.25615100000000002</v>
      </c>
      <c r="L20" s="13">
        <f>T46</f>
        <v>0.12542500000000001</v>
      </c>
      <c r="N20" s="13">
        <f>D112</f>
        <v>0.101642</v>
      </c>
      <c r="O20" s="13">
        <f>L112</f>
        <v>0.110156</v>
      </c>
      <c r="P20" s="13">
        <f>T112</f>
        <v>0.14102600000000001</v>
      </c>
    </row>
    <row r="21" spans="1:23" x14ac:dyDescent="0.2">
      <c r="A21" s="11" t="str">
        <f>I21</f>
        <v>never</v>
      </c>
      <c r="B21" s="14">
        <f>O21</f>
        <v>5.6547E-2</v>
      </c>
      <c r="C21" s="14">
        <f>K21</f>
        <v>9.9409999999999998E-2</v>
      </c>
      <c r="D21" s="14">
        <f>N21</f>
        <v>7.7289999999999998E-2</v>
      </c>
      <c r="E21" s="14">
        <f>J21</f>
        <v>3.3681999999999997E-2</v>
      </c>
      <c r="F21" s="14">
        <f>P21</f>
        <v>5.1742999999999997E-2</v>
      </c>
      <c r="G21" s="14">
        <f>L21</f>
        <v>4.9077000000000003E-2</v>
      </c>
      <c r="I21" s="11" t="s">
        <v>19</v>
      </c>
      <c r="J21" s="13">
        <f>D47</f>
        <v>3.3681999999999997E-2</v>
      </c>
      <c r="K21" s="13">
        <f>L47</f>
        <v>9.9409999999999998E-2</v>
      </c>
      <c r="L21" s="13">
        <f>T47</f>
        <v>4.9077000000000003E-2</v>
      </c>
      <c r="N21" s="13">
        <f>D113</f>
        <v>7.7289999999999998E-2</v>
      </c>
      <c r="O21" s="13">
        <f>L113</f>
        <v>5.6547E-2</v>
      </c>
      <c r="P21" s="13">
        <f>T113</f>
        <v>5.1742999999999997E-2</v>
      </c>
    </row>
    <row r="22" spans="1:23" x14ac:dyDescent="0.2">
      <c r="J22" s="13"/>
      <c r="K22" s="13"/>
      <c r="L22" s="13"/>
    </row>
    <row r="23" spans="1:23" x14ac:dyDescent="0.2">
      <c r="J23" s="13">
        <f>SUM(J17:J21)</f>
        <v>1.0000010000000001</v>
      </c>
      <c r="K23" s="13">
        <f>SUM(K17:K21)</f>
        <v>0.99999899999999997</v>
      </c>
      <c r="L23" s="13">
        <f>SUM(L17:L21)</f>
        <v>0.99999900000000008</v>
      </c>
      <c r="N23" s="13">
        <f>SUM(N17:N21)</f>
        <v>1</v>
      </c>
      <c r="O23" s="13">
        <f>SUM(O17:O21)</f>
        <v>1</v>
      </c>
      <c r="P23" s="13">
        <f>SUM(P17:P21)</f>
        <v>1</v>
      </c>
    </row>
    <row r="27" spans="1:23" x14ac:dyDescent="0.2">
      <c r="A27" s="11" t="s">
        <v>164</v>
      </c>
      <c r="B27" s="11" t="s">
        <v>165</v>
      </c>
      <c r="C27" s="11" t="s">
        <v>213</v>
      </c>
      <c r="D27" s="11" t="s">
        <v>167</v>
      </c>
      <c r="I27" s="11" t="s">
        <v>164</v>
      </c>
      <c r="J27" s="11" t="s">
        <v>168</v>
      </c>
      <c r="K27" s="11" t="s">
        <v>213</v>
      </c>
      <c r="L27" s="11" t="s">
        <v>167</v>
      </c>
      <c r="Q27" s="11" t="s">
        <v>164</v>
      </c>
      <c r="R27" s="11" t="s">
        <v>169</v>
      </c>
      <c r="S27" s="11" t="s">
        <v>213</v>
      </c>
      <c r="T27" s="11" t="s">
        <v>167</v>
      </c>
    </row>
    <row r="29" spans="1:23" x14ac:dyDescent="0.2">
      <c r="A29" s="11" t="s">
        <v>176</v>
      </c>
      <c r="I29" s="11" t="s">
        <v>176</v>
      </c>
      <c r="Q29" s="11" t="s">
        <v>176</v>
      </c>
    </row>
    <row r="30" spans="1:23" x14ac:dyDescent="0.2">
      <c r="A30" s="11" t="s">
        <v>1</v>
      </c>
      <c r="B30" s="11" t="s">
        <v>177</v>
      </c>
      <c r="C30" s="11" t="s">
        <v>2</v>
      </c>
      <c r="D30" s="11" t="s">
        <v>3</v>
      </c>
      <c r="E30" s="11" t="s">
        <v>4</v>
      </c>
      <c r="F30" s="11" t="s">
        <v>5</v>
      </c>
      <c r="G30" s="11">
        <v>19245</v>
      </c>
      <c r="I30" s="11" t="s">
        <v>1</v>
      </c>
      <c r="J30" s="11" t="s">
        <v>177</v>
      </c>
      <c r="K30" s="11" t="s">
        <v>2</v>
      </c>
      <c r="L30" s="11" t="s">
        <v>3</v>
      </c>
      <c r="M30" s="11" t="s">
        <v>4</v>
      </c>
      <c r="N30" s="11" t="s">
        <v>5</v>
      </c>
      <c r="O30" s="11">
        <v>19245</v>
      </c>
      <c r="Q30" s="11" t="s">
        <v>1</v>
      </c>
      <c r="R30" s="11" t="s">
        <v>177</v>
      </c>
      <c r="S30" s="11" t="s">
        <v>2</v>
      </c>
      <c r="T30" s="11" t="s">
        <v>3</v>
      </c>
      <c r="U30" s="11" t="s">
        <v>4</v>
      </c>
      <c r="V30" s="11" t="s">
        <v>5</v>
      </c>
      <c r="W30" s="11">
        <v>19243</v>
      </c>
    </row>
    <row r="31" spans="1:23" x14ac:dyDescent="0.2">
      <c r="A31" s="11" t="s">
        <v>6</v>
      </c>
      <c r="B31" s="11" t="s">
        <v>7</v>
      </c>
      <c r="C31" s="11" t="s">
        <v>2</v>
      </c>
      <c r="D31" s="11" t="s">
        <v>3</v>
      </c>
      <c r="E31" s="11" t="s">
        <v>8</v>
      </c>
      <c r="F31" s="11" t="s">
        <v>5</v>
      </c>
      <c r="G31" s="11">
        <v>1</v>
      </c>
      <c r="I31" s="11" t="s">
        <v>6</v>
      </c>
      <c r="J31" s="11" t="s">
        <v>7</v>
      </c>
      <c r="K31" s="11" t="s">
        <v>2</v>
      </c>
      <c r="L31" s="11" t="s">
        <v>3</v>
      </c>
      <c r="M31" s="11" t="s">
        <v>8</v>
      </c>
      <c r="N31" s="11" t="s">
        <v>5</v>
      </c>
      <c r="O31" s="11">
        <v>1</v>
      </c>
      <c r="Q31" s="11" t="s">
        <v>6</v>
      </c>
      <c r="R31" s="11" t="s">
        <v>7</v>
      </c>
      <c r="S31" s="11" t="s">
        <v>2</v>
      </c>
      <c r="T31" s="11" t="s">
        <v>3</v>
      </c>
      <c r="U31" s="11" t="s">
        <v>8</v>
      </c>
      <c r="V31" s="11" t="s">
        <v>5</v>
      </c>
      <c r="W31" s="11">
        <v>1</v>
      </c>
    </row>
    <row r="32" spans="1:23" x14ac:dyDescent="0.2">
      <c r="A32" s="11" t="s">
        <v>9</v>
      </c>
      <c r="B32" s="11" t="s">
        <v>178</v>
      </c>
      <c r="C32" s="11" t="s">
        <v>2</v>
      </c>
      <c r="D32" s="11" t="s">
        <v>3</v>
      </c>
      <c r="E32" s="11" t="s">
        <v>10</v>
      </c>
      <c r="F32" s="11" t="s">
        <v>5</v>
      </c>
      <c r="G32" s="11">
        <v>3</v>
      </c>
      <c r="I32" s="11" t="s">
        <v>9</v>
      </c>
      <c r="J32" s="11" t="s">
        <v>178</v>
      </c>
      <c r="K32" s="11" t="s">
        <v>2</v>
      </c>
      <c r="L32" s="11" t="s">
        <v>3</v>
      </c>
      <c r="M32" s="11" t="s">
        <v>10</v>
      </c>
      <c r="N32" s="11" t="s">
        <v>5</v>
      </c>
      <c r="O32" s="11">
        <v>3</v>
      </c>
      <c r="Q32" s="11" t="s">
        <v>9</v>
      </c>
      <c r="R32" s="11" t="s">
        <v>178</v>
      </c>
      <c r="S32" s="11" t="s">
        <v>2</v>
      </c>
      <c r="T32" s="11" t="s">
        <v>3</v>
      </c>
      <c r="U32" s="11" t="s">
        <v>10</v>
      </c>
      <c r="V32" s="11" t="s">
        <v>5</v>
      </c>
      <c r="W32" s="11">
        <v>3</v>
      </c>
    </row>
    <row r="33" spans="1:24" x14ac:dyDescent="0.2">
      <c r="B33" s="11" t="s">
        <v>11</v>
      </c>
      <c r="C33" s="11" t="s">
        <v>12</v>
      </c>
      <c r="D33" s="11" t="s">
        <v>5</v>
      </c>
      <c r="E33" s="12">
        <v>215800000</v>
      </c>
      <c r="J33" s="11" t="s">
        <v>11</v>
      </c>
      <c r="K33" s="11" t="s">
        <v>12</v>
      </c>
      <c r="L33" s="11" t="s">
        <v>5</v>
      </c>
      <c r="M33" s="12">
        <v>215800000</v>
      </c>
      <c r="R33" s="11" t="s">
        <v>11</v>
      </c>
      <c r="S33" s="11" t="s">
        <v>12</v>
      </c>
      <c r="T33" s="11" t="s">
        <v>5</v>
      </c>
      <c r="U33" s="12">
        <v>215800000</v>
      </c>
    </row>
    <row r="34" spans="1:24" x14ac:dyDescent="0.2">
      <c r="A34" s="11" t="s">
        <v>179</v>
      </c>
      <c r="B34" s="11" t="s">
        <v>214</v>
      </c>
      <c r="C34" s="11" t="s">
        <v>181</v>
      </c>
      <c r="D34" s="11" t="s">
        <v>182</v>
      </c>
      <c r="E34" s="11" t="s">
        <v>3</v>
      </c>
      <c r="F34" s="11" t="s">
        <v>4</v>
      </c>
      <c r="G34" s="11" t="s">
        <v>5</v>
      </c>
      <c r="H34" s="11">
        <v>15554</v>
      </c>
      <c r="I34" s="11" t="s">
        <v>179</v>
      </c>
      <c r="J34" s="11" t="s">
        <v>214</v>
      </c>
      <c r="K34" s="11" t="s">
        <v>181</v>
      </c>
      <c r="L34" s="11" t="s">
        <v>182</v>
      </c>
      <c r="M34" s="11" t="s">
        <v>3</v>
      </c>
      <c r="N34" s="11" t="s">
        <v>4</v>
      </c>
      <c r="O34" s="11" t="s">
        <v>5</v>
      </c>
      <c r="P34" s="11">
        <v>15553</v>
      </c>
      <c r="Q34" s="11" t="s">
        <v>179</v>
      </c>
      <c r="R34" s="11" t="s">
        <v>214</v>
      </c>
      <c r="S34" s="11" t="s">
        <v>181</v>
      </c>
      <c r="T34" s="11" t="s">
        <v>182</v>
      </c>
      <c r="U34" s="11" t="s">
        <v>3</v>
      </c>
      <c r="V34" s="11" t="s">
        <v>4</v>
      </c>
      <c r="W34" s="11" t="s">
        <v>5</v>
      </c>
      <c r="X34" s="11">
        <v>15551</v>
      </c>
    </row>
    <row r="35" spans="1:24" x14ac:dyDescent="0.2">
      <c r="B35" s="11" t="s">
        <v>181</v>
      </c>
      <c r="C35" s="11" t="s">
        <v>12</v>
      </c>
      <c r="D35" s="11" t="s">
        <v>5</v>
      </c>
      <c r="E35" s="12">
        <v>189100000</v>
      </c>
      <c r="J35" s="11" t="s">
        <v>181</v>
      </c>
      <c r="K35" s="11" t="s">
        <v>12</v>
      </c>
      <c r="L35" s="11" t="s">
        <v>5</v>
      </c>
      <c r="M35" s="12">
        <v>189100000</v>
      </c>
      <c r="R35" s="11" t="s">
        <v>181</v>
      </c>
      <c r="S35" s="11" t="s">
        <v>12</v>
      </c>
      <c r="T35" s="11" t="s">
        <v>5</v>
      </c>
      <c r="U35" s="12">
        <v>189100000</v>
      </c>
    </row>
    <row r="36" spans="1:24" x14ac:dyDescent="0.2">
      <c r="A36" s="11" t="s">
        <v>176</v>
      </c>
      <c r="I36" s="11" t="s">
        <v>176</v>
      </c>
      <c r="Q36" s="11" t="s">
        <v>176</v>
      </c>
    </row>
    <row r="38" spans="1:24" x14ac:dyDescent="0.2">
      <c r="A38" s="11" t="s">
        <v>183</v>
      </c>
      <c r="B38" s="11" t="s">
        <v>184</v>
      </c>
      <c r="C38" s="11" t="s">
        <v>185</v>
      </c>
      <c r="I38" s="11" t="s">
        <v>183</v>
      </c>
      <c r="J38" s="11" t="s">
        <v>184</v>
      </c>
      <c r="K38" s="11" t="s">
        <v>185</v>
      </c>
      <c r="Q38" s="11" t="s">
        <v>183</v>
      </c>
      <c r="R38" s="11" t="s">
        <v>184</v>
      </c>
      <c r="S38" s="11" t="s">
        <v>185</v>
      </c>
    </row>
    <row r="40" spans="1:24" x14ac:dyDescent="0.2">
      <c r="B40" s="11" t="s">
        <v>186</v>
      </c>
      <c r="J40" s="11" t="s">
        <v>186</v>
      </c>
      <c r="R40" s="11" t="s">
        <v>186</v>
      </c>
    </row>
    <row r="41" spans="1:24" x14ac:dyDescent="0.2">
      <c r="B41" s="11" t="s">
        <v>188</v>
      </c>
      <c r="C41" s="11" t="s">
        <v>189</v>
      </c>
      <c r="D41" s="11" t="s">
        <v>190</v>
      </c>
      <c r="E41" s="11" t="s">
        <v>191</v>
      </c>
      <c r="F41" s="11" t="s">
        <v>192</v>
      </c>
      <c r="G41" s="11" t="s">
        <v>193</v>
      </c>
      <c r="J41" s="11" t="s">
        <v>194</v>
      </c>
      <c r="K41" s="11" t="s">
        <v>189</v>
      </c>
      <c r="L41" s="11" t="s">
        <v>190</v>
      </c>
      <c r="M41" s="11" t="s">
        <v>191</v>
      </c>
      <c r="N41" s="11" t="s">
        <v>192</v>
      </c>
      <c r="O41" s="11" t="s">
        <v>193</v>
      </c>
      <c r="R41" s="11" t="s">
        <v>195</v>
      </c>
      <c r="S41" s="11" t="s">
        <v>189</v>
      </c>
      <c r="T41" s="11" t="s">
        <v>190</v>
      </c>
      <c r="U41" s="11" t="s">
        <v>191</v>
      </c>
      <c r="V41" s="11" t="s">
        <v>192</v>
      </c>
      <c r="W41" s="11" t="s">
        <v>193</v>
      </c>
    </row>
    <row r="42" spans="1:24" x14ac:dyDescent="0.2">
      <c r="B42" s="11" t="s">
        <v>202</v>
      </c>
      <c r="J42" s="11" t="s">
        <v>202</v>
      </c>
      <c r="R42" s="11" t="s">
        <v>202</v>
      </c>
    </row>
    <row r="43" spans="1:24" x14ac:dyDescent="0.2">
      <c r="B43" s="11">
        <v>1</v>
      </c>
      <c r="C43" s="11">
        <v>7680</v>
      </c>
      <c r="D43" s="11">
        <v>0.51422199999999996</v>
      </c>
      <c r="E43" s="11">
        <v>5.0470000000000003E-3</v>
      </c>
      <c r="J43" s="11">
        <v>1</v>
      </c>
      <c r="K43" s="11">
        <v>5275</v>
      </c>
      <c r="L43" s="11">
        <v>0.33389200000000002</v>
      </c>
      <c r="M43" s="11">
        <v>4.3920000000000001E-3</v>
      </c>
      <c r="R43" s="11">
        <v>1</v>
      </c>
      <c r="S43" s="11">
        <v>8174</v>
      </c>
      <c r="T43" s="11">
        <v>0.53188899999999995</v>
      </c>
      <c r="U43" s="11">
        <v>5.0159999999999996E-3</v>
      </c>
    </row>
    <row r="44" spans="1:24" x14ac:dyDescent="0.2">
      <c r="B44" s="11">
        <v>2</v>
      </c>
      <c r="C44" s="11">
        <v>4041</v>
      </c>
      <c r="D44" s="11">
        <v>0.25124400000000002</v>
      </c>
      <c r="E44" s="11">
        <v>7.9439999999999997E-3</v>
      </c>
      <c r="J44" s="11">
        <v>2</v>
      </c>
      <c r="K44" s="11">
        <v>3205</v>
      </c>
      <c r="L44" s="11">
        <v>0.20519100000000001</v>
      </c>
      <c r="M44" s="11">
        <v>5.1009999999999996E-3</v>
      </c>
      <c r="R44" s="11">
        <v>2</v>
      </c>
      <c r="S44" s="11">
        <v>3125</v>
      </c>
      <c r="T44" s="11">
        <v>0.19841300000000001</v>
      </c>
      <c r="U44" s="11">
        <v>2.3259999999999999E-3</v>
      </c>
    </row>
    <row r="45" spans="1:24" x14ac:dyDescent="0.2">
      <c r="B45" s="11">
        <v>3</v>
      </c>
      <c r="C45" s="11">
        <v>1863</v>
      </c>
      <c r="D45" s="11">
        <v>0.113534</v>
      </c>
      <c r="E45" s="11">
        <v>4.6080000000000001E-3</v>
      </c>
      <c r="J45" s="11">
        <v>3</v>
      </c>
      <c r="K45" s="11">
        <v>1642</v>
      </c>
      <c r="L45" s="11">
        <v>0.105355</v>
      </c>
      <c r="M45" s="11">
        <v>2.3050000000000002E-3</v>
      </c>
      <c r="R45" s="11">
        <v>3</v>
      </c>
      <c r="S45" s="11">
        <v>1436</v>
      </c>
      <c r="T45" s="11">
        <v>9.5195000000000002E-2</v>
      </c>
      <c r="U45" s="11">
        <v>8.5850000000000006E-3</v>
      </c>
    </row>
    <row r="46" spans="1:24" x14ac:dyDescent="0.2">
      <c r="B46" s="11">
        <v>4</v>
      </c>
      <c r="C46" s="11">
        <v>1370</v>
      </c>
      <c r="D46" s="11">
        <v>8.7318999999999994E-2</v>
      </c>
      <c r="E46" s="11">
        <v>2.2409999999999999E-3</v>
      </c>
      <c r="J46" s="11">
        <v>4</v>
      </c>
      <c r="K46" s="11">
        <v>3843</v>
      </c>
      <c r="L46" s="11">
        <v>0.25615100000000002</v>
      </c>
      <c r="M46" s="11">
        <v>2.6770000000000001E-3</v>
      </c>
      <c r="R46" s="11">
        <v>4</v>
      </c>
      <c r="S46" s="11">
        <v>1976</v>
      </c>
      <c r="T46" s="11">
        <v>0.12542500000000001</v>
      </c>
      <c r="U46" s="11">
        <v>1.5989999999999999E-3</v>
      </c>
    </row>
    <row r="47" spans="1:24" x14ac:dyDescent="0.2">
      <c r="B47" s="11">
        <v>5</v>
      </c>
      <c r="C47" s="11">
        <v>600</v>
      </c>
      <c r="D47" s="11">
        <v>3.3681999999999997E-2</v>
      </c>
      <c r="E47" s="11">
        <v>5.3399999999999997E-4</v>
      </c>
      <c r="J47" s="11">
        <v>5</v>
      </c>
      <c r="K47" s="11">
        <v>1588</v>
      </c>
      <c r="L47" s="11">
        <v>9.9409999999999998E-2</v>
      </c>
      <c r="M47" s="11">
        <v>1.1069999999999999E-3</v>
      </c>
      <c r="R47" s="11">
        <v>5</v>
      </c>
      <c r="S47" s="11">
        <v>840</v>
      </c>
      <c r="T47" s="11">
        <v>4.9077000000000003E-2</v>
      </c>
      <c r="U47" s="11">
        <v>2.8470000000000001E-3</v>
      </c>
    </row>
    <row r="48" spans="1:24" x14ac:dyDescent="0.2">
      <c r="B48" s="11" t="s">
        <v>186</v>
      </c>
      <c r="J48" s="11" t="s">
        <v>186</v>
      </c>
      <c r="R48" s="11" t="s">
        <v>186</v>
      </c>
    </row>
    <row r="52" spans="2:49" x14ac:dyDescent="0.2">
      <c r="Y52" s="11" t="s">
        <v>0</v>
      </c>
      <c r="AO52" s="11" t="s">
        <v>0</v>
      </c>
      <c r="AW52" s="11" t="s">
        <v>0</v>
      </c>
    </row>
    <row r="53" spans="2:49" x14ac:dyDescent="0.2">
      <c r="C53" s="11" t="s">
        <v>204</v>
      </c>
      <c r="F53" s="11" t="s">
        <v>205</v>
      </c>
      <c r="I53" s="11" t="s">
        <v>206</v>
      </c>
    </row>
    <row r="54" spans="2:49" x14ac:dyDescent="0.2">
      <c r="C54" s="11" t="s">
        <v>207</v>
      </c>
      <c r="D54" s="11" t="s">
        <v>58</v>
      </c>
      <c r="E54" s="11" t="s">
        <v>208</v>
      </c>
      <c r="F54" s="11" t="s">
        <v>207</v>
      </c>
      <c r="G54" s="11" t="s">
        <v>58</v>
      </c>
      <c r="H54" s="11" t="s">
        <v>208</v>
      </c>
      <c r="I54" s="11" t="s">
        <v>207</v>
      </c>
      <c r="J54" s="11" t="s">
        <v>58</v>
      </c>
      <c r="K54" s="11" t="s">
        <v>208</v>
      </c>
    </row>
    <row r="55" spans="2:49" x14ac:dyDescent="0.2">
      <c r="B55" s="11" t="s">
        <v>209</v>
      </c>
      <c r="C55" s="13">
        <f>D83</f>
        <v>0.48419499999999999</v>
      </c>
      <c r="D55" s="13">
        <f>L83</f>
        <v>0.31512600000000002</v>
      </c>
      <c r="E55" s="13">
        <f>T83</f>
        <v>0.50726499999999997</v>
      </c>
      <c r="F55" s="13">
        <f t="shared" ref="F55:F60" si="0">AB83</f>
        <v>1.2213E-2</v>
      </c>
      <c r="G55" s="13">
        <f t="shared" ref="G55:G60" si="1">AR83</f>
        <v>9.1470000000000006E-3</v>
      </c>
      <c r="H55" s="13">
        <f t="shared" ref="H55:H60" si="2">BH83</f>
        <v>1.1022000000000001E-2</v>
      </c>
      <c r="I55" s="13">
        <f t="shared" ref="I55:I60" si="3">AJ83</f>
        <v>4.6579999999999998E-3</v>
      </c>
      <c r="J55" s="13">
        <f t="shared" ref="J55:J60" si="4">AZ83</f>
        <v>3.1979999999999999E-3</v>
      </c>
      <c r="K55" s="13">
        <f t="shared" ref="K55:K60" si="5">BP83</f>
        <v>2.846E-3</v>
      </c>
    </row>
    <row r="56" spans="2:49" x14ac:dyDescent="0.2">
      <c r="B56" s="11" t="s">
        <v>210</v>
      </c>
      <c r="C56" s="13">
        <f>D84</f>
        <v>0.24784400000000001</v>
      </c>
      <c r="D56" s="13">
        <f>L84</f>
        <v>0.20008899999999999</v>
      </c>
      <c r="E56" s="13">
        <f>T84</f>
        <v>0.19653799999999999</v>
      </c>
      <c r="F56" s="13">
        <f t="shared" si="0"/>
        <v>1.9623999999999999E-2</v>
      </c>
      <c r="G56" s="13">
        <f t="shared" si="1"/>
        <v>1.5236E-2</v>
      </c>
      <c r="H56" s="13">
        <f t="shared" si="2"/>
        <v>2.1410999999999999E-2</v>
      </c>
      <c r="I56" s="13">
        <f t="shared" si="3"/>
        <v>8.2950000000000003E-3</v>
      </c>
      <c r="J56" s="13">
        <f t="shared" si="4"/>
        <v>5.5129999999999997E-3</v>
      </c>
      <c r="K56" s="13">
        <f t="shared" si="5"/>
        <v>6.2789999999999999E-3</v>
      </c>
    </row>
    <row r="57" spans="2:49" x14ac:dyDescent="0.2">
      <c r="B57" s="11" t="s">
        <v>18</v>
      </c>
      <c r="C57" s="13">
        <f>D85</f>
        <v>0.11584899999999999</v>
      </c>
      <c r="D57" s="13">
        <f>L85</f>
        <v>0.104231</v>
      </c>
      <c r="E57" s="13">
        <f>T85</f>
        <v>9.5517000000000005E-2</v>
      </c>
      <c r="F57" s="13">
        <f t="shared" si="0"/>
        <v>1.6018999999999999E-2</v>
      </c>
      <c r="G57" s="13">
        <f t="shared" si="1"/>
        <v>1.2624E-2</v>
      </c>
      <c r="H57" s="13">
        <f t="shared" si="2"/>
        <v>1.2743000000000001E-2</v>
      </c>
      <c r="I57" s="13">
        <f t="shared" si="3"/>
        <v>6.94E-3</v>
      </c>
      <c r="J57" s="13">
        <f t="shared" si="4"/>
        <v>4.3860000000000001E-3</v>
      </c>
      <c r="K57" s="13">
        <f t="shared" si="5"/>
        <v>5.8710000000000004E-3</v>
      </c>
    </row>
    <row r="58" spans="2:49" x14ac:dyDescent="0.2">
      <c r="B58" s="11" t="s">
        <v>211</v>
      </c>
      <c r="C58" s="13">
        <f>D86</f>
        <v>9.1189999999999993E-2</v>
      </c>
      <c r="D58" s="13">
        <f>L86</f>
        <v>0.25091799999999997</v>
      </c>
      <c r="E58" s="13">
        <f>T86</f>
        <v>0.12665199999999999</v>
      </c>
      <c r="F58" s="13">
        <f t="shared" si="0"/>
        <v>2.5817E-2</v>
      </c>
      <c r="G58" s="13">
        <f t="shared" si="1"/>
        <v>2.5538999999999999E-2</v>
      </c>
      <c r="H58" s="13">
        <f t="shared" si="2"/>
        <v>2.7795E-2</v>
      </c>
      <c r="I58" s="13">
        <f t="shared" si="3"/>
        <v>2.214E-2</v>
      </c>
      <c r="J58" s="13">
        <f t="shared" si="4"/>
        <v>2.2665000000000001E-2</v>
      </c>
      <c r="K58" s="13">
        <f t="shared" si="5"/>
        <v>2.7321999999999999E-2</v>
      </c>
    </row>
    <row r="59" spans="2:49" x14ac:dyDescent="0.2">
      <c r="B59" s="11" t="s">
        <v>19</v>
      </c>
      <c r="C59" s="13">
        <f>D87</f>
        <v>6.0921999999999997E-2</v>
      </c>
      <c r="D59" s="13">
        <f>L87</f>
        <v>0.129635</v>
      </c>
      <c r="E59" s="13">
        <f>T87</f>
        <v>7.4027999999999997E-2</v>
      </c>
      <c r="F59" s="13">
        <f t="shared" si="0"/>
        <v>3.5597999999999998E-2</v>
      </c>
      <c r="G59" s="13">
        <f t="shared" si="1"/>
        <v>4.6725000000000003E-2</v>
      </c>
      <c r="H59" s="13">
        <f t="shared" si="2"/>
        <v>3.6299999999999999E-2</v>
      </c>
      <c r="I59" s="13">
        <f t="shared" si="3"/>
        <v>4.6575999999999999E-2</v>
      </c>
      <c r="J59" s="13">
        <f t="shared" si="4"/>
        <v>5.2846999999999998E-2</v>
      </c>
      <c r="K59" s="13">
        <f t="shared" si="5"/>
        <v>4.6289999999999998E-2</v>
      </c>
    </row>
    <row r="60" spans="2:49" x14ac:dyDescent="0.2">
      <c r="B60" s="11" t="s">
        <v>212</v>
      </c>
      <c r="C60" s="13"/>
      <c r="D60" s="13"/>
      <c r="E60" s="13"/>
      <c r="F60" s="13">
        <f t="shared" si="0"/>
        <v>0.89072899999999999</v>
      </c>
      <c r="G60" s="13">
        <f t="shared" si="1"/>
        <v>0.89072899999999999</v>
      </c>
      <c r="H60" s="13">
        <f t="shared" si="2"/>
        <v>0.89072899999999999</v>
      </c>
      <c r="I60" s="13">
        <f t="shared" si="3"/>
        <v>0.91139199999999998</v>
      </c>
      <c r="J60" s="13">
        <f t="shared" si="4"/>
        <v>0.91139199999999998</v>
      </c>
      <c r="K60" s="13">
        <f t="shared" si="5"/>
        <v>0.91139199999999998</v>
      </c>
    </row>
    <row r="62" spans="2:49" x14ac:dyDescent="0.2">
      <c r="C62" s="13">
        <f>SUM(C55:C60)</f>
        <v>1</v>
      </c>
      <c r="D62" s="13">
        <f t="shared" ref="D62:K62" si="6">SUM(D55:D60)</f>
        <v>0.99999899999999986</v>
      </c>
      <c r="E62" s="13">
        <f t="shared" si="6"/>
        <v>0.99999999999999989</v>
      </c>
      <c r="F62" s="13">
        <f t="shared" si="6"/>
        <v>1</v>
      </c>
      <c r="G62" s="13">
        <f t="shared" si="6"/>
        <v>1</v>
      </c>
      <c r="H62" s="13">
        <f t="shared" si="6"/>
        <v>1</v>
      </c>
      <c r="I62" s="13">
        <f t="shared" si="6"/>
        <v>1.0000009999999999</v>
      </c>
      <c r="J62" s="13">
        <f t="shared" si="6"/>
        <v>1.0000009999999999</v>
      </c>
      <c r="K62" s="13">
        <f t="shared" si="6"/>
        <v>1</v>
      </c>
    </row>
    <row r="67" spans="1:72" x14ac:dyDescent="0.2">
      <c r="A67" s="11" t="s">
        <v>164</v>
      </c>
      <c r="B67" s="11" t="s">
        <v>165</v>
      </c>
      <c r="C67" s="11" t="s">
        <v>166</v>
      </c>
      <c r="D67" s="11" t="s">
        <v>167</v>
      </c>
      <c r="I67" s="11" t="s">
        <v>164</v>
      </c>
      <c r="J67" s="11" t="s">
        <v>168</v>
      </c>
      <c r="K67" s="11" t="s">
        <v>166</v>
      </c>
      <c r="L67" s="11" t="s">
        <v>167</v>
      </c>
      <c r="Q67" s="11" t="s">
        <v>164</v>
      </c>
      <c r="R67" s="11" t="s">
        <v>169</v>
      </c>
      <c r="S67" s="11" t="s">
        <v>166</v>
      </c>
      <c r="T67" s="11" t="s">
        <v>167</v>
      </c>
      <c r="Y67" s="11" t="s">
        <v>164</v>
      </c>
      <c r="Z67" s="11" t="s">
        <v>170</v>
      </c>
      <c r="AA67" s="11" t="s">
        <v>166</v>
      </c>
      <c r="AB67" s="11" t="s">
        <v>167</v>
      </c>
      <c r="AG67" s="11" t="s">
        <v>164</v>
      </c>
      <c r="AH67" s="11" t="s">
        <v>171</v>
      </c>
      <c r="AI67" s="11" t="s">
        <v>166</v>
      </c>
      <c r="AJ67" s="11" t="s">
        <v>167</v>
      </c>
      <c r="AO67" s="11" t="s">
        <v>164</v>
      </c>
      <c r="AP67" s="11" t="s">
        <v>172</v>
      </c>
      <c r="AQ67" s="11" t="s">
        <v>166</v>
      </c>
      <c r="AR67" s="11" t="s">
        <v>167</v>
      </c>
      <c r="AW67" s="11" t="s">
        <v>164</v>
      </c>
      <c r="AX67" s="11" t="s">
        <v>173</v>
      </c>
      <c r="AY67" s="11" t="s">
        <v>166</v>
      </c>
      <c r="AZ67" s="11" t="s">
        <v>167</v>
      </c>
      <c r="BE67" s="11" t="s">
        <v>164</v>
      </c>
      <c r="BF67" s="11" t="s">
        <v>174</v>
      </c>
      <c r="BG67" s="11" t="s">
        <v>166</v>
      </c>
      <c r="BH67" s="11" t="s">
        <v>167</v>
      </c>
      <c r="BM67" s="11" t="s">
        <v>164</v>
      </c>
      <c r="BN67" s="11" t="s">
        <v>175</v>
      </c>
      <c r="BO67" s="11" t="s">
        <v>166</v>
      </c>
      <c r="BP67" s="11" t="s">
        <v>167</v>
      </c>
    </row>
    <row r="69" spans="1:72" x14ac:dyDescent="0.2">
      <c r="A69" s="11" t="s">
        <v>176</v>
      </c>
      <c r="I69" s="11" t="s">
        <v>176</v>
      </c>
      <c r="Q69" s="11" t="s">
        <v>176</v>
      </c>
      <c r="Y69" s="11" t="s">
        <v>176</v>
      </c>
      <c r="AG69" s="11" t="s">
        <v>176</v>
      </c>
      <c r="AO69" s="11" t="s">
        <v>176</v>
      </c>
      <c r="AW69" s="11" t="s">
        <v>176</v>
      </c>
      <c r="BE69" s="11" t="s">
        <v>176</v>
      </c>
      <c r="BM69" s="11" t="s">
        <v>176</v>
      </c>
    </row>
    <row r="70" spans="1:72" x14ac:dyDescent="0.2">
      <c r="A70" s="11" t="s">
        <v>1</v>
      </c>
      <c r="B70" s="11" t="s">
        <v>177</v>
      </c>
      <c r="C70" s="11" t="s">
        <v>2</v>
      </c>
      <c r="D70" s="11" t="s">
        <v>3</v>
      </c>
      <c r="E70" s="11" t="s">
        <v>4</v>
      </c>
      <c r="F70" s="11" t="s">
        <v>5</v>
      </c>
      <c r="G70" s="11">
        <v>19245</v>
      </c>
      <c r="I70" s="11" t="s">
        <v>1</v>
      </c>
      <c r="J70" s="11" t="s">
        <v>177</v>
      </c>
      <c r="K70" s="11" t="s">
        <v>2</v>
      </c>
      <c r="L70" s="11" t="s">
        <v>3</v>
      </c>
      <c r="M70" s="11" t="s">
        <v>4</v>
      </c>
      <c r="N70" s="11" t="s">
        <v>5</v>
      </c>
      <c r="O70" s="11">
        <v>19245</v>
      </c>
      <c r="Q70" s="11" t="s">
        <v>1</v>
      </c>
      <c r="R70" s="11" t="s">
        <v>177</v>
      </c>
      <c r="S70" s="11" t="s">
        <v>2</v>
      </c>
      <c r="T70" s="11" t="s">
        <v>3</v>
      </c>
      <c r="U70" s="11" t="s">
        <v>4</v>
      </c>
      <c r="V70" s="11" t="s">
        <v>5</v>
      </c>
      <c r="W70" s="11">
        <v>19243</v>
      </c>
      <c r="Y70" s="11" t="s">
        <v>1</v>
      </c>
      <c r="Z70" s="11" t="s">
        <v>177</v>
      </c>
      <c r="AA70" s="11" t="s">
        <v>2</v>
      </c>
      <c r="AB70" s="11" t="s">
        <v>3</v>
      </c>
      <c r="AC70" s="11" t="s">
        <v>4</v>
      </c>
      <c r="AD70" s="11" t="s">
        <v>5</v>
      </c>
      <c r="AE70" s="11">
        <v>19258</v>
      </c>
      <c r="AG70" s="11" t="s">
        <v>1</v>
      </c>
      <c r="AH70" s="11" t="s">
        <v>177</v>
      </c>
      <c r="AI70" s="11" t="s">
        <v>2</v>
      </c>
      <c r="AJ70" s="11" t="s">
        <v>3</v>
      </c>
      <c r="AK70" s="11" t="s">
        <v>4</v>
      </c>
      <c r="AL70" s="11" t="s">
        <v>5</v>
      </c>
      <c r="AM70" s="11">
        <v>19254</v>
      </c>
      <c r="AO70" s="11" t="s">
        <v>1</v>
      </c>
      <c r="AP70" s="11" t="s">
        <v>177</v>
      </c>
      <c r="AQ70" s="11" t="s">
        <v>2</v>
      </c>
      <c r="AR70" s="11" t="s">
        <v>3</v>
      </c>
      <c r="AS70" s="11" t="s">
        <v>4</v>
      </c>
      <c r="AT70" s="11" t="s">
        <v>5</v>
      </c>
      <c r="AU70" s="11">
        <v>19258</v>
      </c>
      <c r="AW70" s="11" t="s">
        <v>1</v>
      </c>
      <c r="AX70" s="11" t="s">
        <v>177</v>
      </c>
      <c r="AY70" s="11" t="s">
        <v>2</v>
      </c>
      <c r="AZ70" s="11" t="s">
        <v>3</v>
      </c>
      <c r="BA70" s="11" t="s">
        <v>4</v>
      </c>
      <c r="BB70" s="11" t="s">
        <v>5</v>
      </c>
      <c r="BC70" s="11">
        <v>19254</v>
      </c>
      <c r="BE70" s="11" t="s">
        <v>1</v>
      </c>
      <c r="BF70" s="11" t="s">
        <v>177</v>
      </c>
      <c r="BG70" s="11" t="s">
        <v>2</v>
      </c>
      <c r="BH70" s="11" t="s">
        <v>3</v>
      </c>
      <c r="BI70" s="11" t="s">
        <v>4</v>
      </c>
      <c r="BJ70" s="11" t="s">
        <v>5</v>
      </c>
      <c r="BK70" s="11">
        <v>19258</v>
      </c>
      <c r="BM70" s="11" t="s">
        <v>1</v>
      </c>
      <c r="BN70" s="11" t="s">
        <v>177</v>
      </c>
      <c r="BO70" s="11" t="s">
        <v>2</v>
      </c>
      <c r="BP70" s="11" t="s">
        <v>3</v>
      </c>
      <c r="BQ70" s="11" t="s">
        <v>4</v>
      </c>
      <c r="BR70" s="11" t="s">
        <v>5</v>
      </c>
      <c r="BS70" s="11">
        <v>19254</v>
      </c>
    </row>
    <row r="71" spans="1:72" x14ac:dyDescent="0.2">
      <c r="A71" s="11" t="s">
        <v>6</v>
      </c>
      <c r="B71" s="11" t="s">
        <v>7</v>
      </c>
      <c r="C71" s="11" t="s">
        <v>2</v>
      </c>
      <c r="D71" s="11" t="s">
        <v>3</v>
      </c>
      <c r="E71" s="11" t="s">
        <v>8</v>
      </c>
      <c r="F71" s="11" t="s">
        <v>5</v>
      </c>
      <c r="G71" s="11">
        <v>1</v>
      </c>
      <c r="I71" s="11" t="s">
        <v>6</v>
      </c>
      <c r="J71" s="11" t="s">
        <v>7</v>
      </c>
      <c r="K71" s="11" t="s">
        <v>2</v>
      </c>
      <c r="L71" s="11" t="s">
        <v>3</v>
      </c>
      <c r="M71" s="11" t="s">
        <v>8</v>
      </c>
      <c r="N71" s="11" t="s">
        <v>5</v>
      </c>
      <c r="O71" s="11">
        <v>1</v>
      </c>
      <c r="Q71" s="11" t="s">
        <v>6</v>
      </c>
      <c r="R71" s="11" t="s">
        <v>7</v>
      </c>
      <c r="S71" s="11" t="s">
        <v>2</v>
      </c>
      <c r="T71" s="11" t="s">
        <v>3</v>
      </c>
      <c r="U71" s="11" t="s">
        <v>8</v>
      </c>
      <c r="V71" s="11" t="s">
        <v>5</v>
      </c>
      <c r="W71" s="11">
        <v>1</v>
      </c>
      <c r="Y71" s="11" t="s">
        <v>6</v>
      </c>
      <c r="Z71" s="11" t="s">
        <v>7</v>
      </c>
      <c r="AA71" s="11" t="s">
        <v>2</v>
      </c>
      <c r="AB71" s="11" t="s">
        <v>3</v>
      </c>
      <c r="AC71" s="11" t="s">
        <v>8</v>
      </c>
      <c r="AD71" s="11" t="s">
        <v>5</v>
      </c>
      <c r="AE71" s="11">
        <v>1</v>
      </c>
      <c r="AG71" s="11" t="s">
        <v>6</v>
      </c>
      <c r="AH71" s="11" t="s">
        <v>7</v>
      </c>
      <c r="AI71" s="11" t="s">
        <v>2</v>
      </c>
      <c r="AJ71" s="11" t="s">
        <v>3</v>
      </c>
      <c r="AK71" s="11" t="s">
        <v>8</v>
      </c>
      <c r="AL71" s="11" t="s">
        <v>5</v>
      </c>
      <c r="AM71" s="11">
        <v>1</v>
      </c>
      <c r="AO71" s="11" t="s">
        <v>6</v>
      </c>
      <c r="AP71" s="11" t="s">
        <v>7</v>
      </c>
      <c r="AQ71" s="11" t="s">
        <v>2</v>
      </c>
      <c r="AR71" s="11" t="s">
        <v>3</v>
      </c>
      <c r="AS71" s="11" t="s">
        <v>8</v>
      </c>
      <c r="AT71" s="11" t="s">
        <v>5</v>
      </c>
      <c r="AU71" s="11">
        <v>1</v>
      </c>
      <c r="AW71" s="11" t="s">
        <v>6</v>
      </c>
      <c r="AX71" s="11" t="s">
        <v>7</v>
      </c>
      <c r="AY71" s="11" t="s">
        <v>2</v>
      </c>
      <c r="AZ71" s="11" t="s">
        <v>3</v>
      </c>
      <c r="BA71" s="11" t="s">
        <v>8</v>
      </c>
      <c r="BB71" s="11" t="s">
        <v>5</v>
      </c>
      <c r="BC71" s="11">
        <v>1</v>
      </c>
      <c r="BE71" s="11" t="s">
        <v>6</v>
      </c>
      <c r="BF71" s="11" t="s">
        <v>7</v>
      </c>
      <c r="BG71" s="11" t="s">
        <v>2</v>
      </c>
      <c r="BH71" s="11" t="s">
        <v>3</v>
      </c>
      <c r="BI71" s="11" t="s">
        <v>8</v>
      </c>
      <c r="BJ71" s="11" t="s">
        <v>5</v>
      </c>
      <c r="BK71" s="11">
        <v>1</v>
      </c>
      <c r="BM71" s="11" t="s">
        <v>6</v>
      </c>
      <c r="BN71" s="11" t="s">
        <v>7</v>
      </c>
      <c r="BO71" s="11" t="s">
        <v>2</v>
      </c>
      <c r="BP71" s="11" t="s">
        <v>3</v>
      </c>
      <c r="BQ71" s="11" t="s">
        <v>8</v>
      </c>
      <c r="BR71" s="11" t="s">
        <v>5</v>
      </c>
      <c r="BS71" s="11">
        <v>1</v>
      </c>
    </row>
    <row r="72" spans="1:72" x14ac:dyDescent="0.2">
      <c r="A72" s="11" t="s">
        <v>9</v>
      </c>
      <c r="B72" s="11" t="s">
        <v>178</v>
      </c>
      <c r="C72" s="11" t="s">
        <v>2</v>
      </c>
      <c r="D72" s="11" t="s">
        <v>3</v>
      </c>
      <c r="E72" s="11" t="s">
        <v>10</v>
      </c>
      <c r="F72" s="11" t="s">
        <v>5</v>
      </c>
      <c r="G72" s="11">
        <v>3</v>
      </c>
      <c r="I72" s="11" t="s">
        <v>9</v>
      </c>
      <c r="J72" s="11" t="s">
        <v>178</v>
      </c>
      <c r="K72" s="11" t="s">
        <v>2</v>
      </c>
      <c r="L72" s="11" t="s">
        <v>3</v>
      </c>
      <c r="M72" s="11" t="s">
        <v>10</v>
      </c>
      <c r="N72" s="11" t="s">
        <v>5</v>
      </c>
      <c r="O72" s="11">
        <v>3</v>
      </c>
      <c r="Q72" s="11" t="s">
        <v>9</v>
      </c>
      <c r="R72" s="11" t="s">
        <v>178</v>
      </c>
      <c r="S72" s="11" t="s">
        <v>2</v>
      </c>
      <c r="T72" s="11" t="s">
        <v>3</v>
      </c>
      <c r="U72" s="11" t="s">
        <v>10</v>
      </c>
      <c r="V72" s="11" t="s">
        <v>5</v>
      </c>
      <c r="W72" s="11">
        <v>3</v>
      </c>
      <c r="Y72" s="11" t="s">
        <v>9</v>
      </c>
      <c r="Z72" s="11" t="s">
        <v>178</v>
      </c>
      <c r="AA72" s="11" t="s">
        <v>2</v>
      </c>
      <c r="AB72" s="11" t="s">
        <v>3</v>
      </c>
      <c r="AC72" s="11" t="s">
        <v>10</v>
      </c>
      <c r="AD72" s="11" t="s">
        <v>5</v>
      </c>
      <c r="AE72" s="11">
        <v>3</v>
      </c>
      <c r="AG72" s="11" t="s">
        <v>9</v>
      </c>
      <c r="AH72" s="11" t="s">
        <v>178</v>
      </c>
      <c r="AI72" s="11" t="s">
        <v>2</v>
      </c>
      <c r="AJ72" s="11" t="s">
        <v>3</v>
      </c>
      <c r="AK72" s="11" t="s">
        <v>10</v>
      </c>
      <c r="AL72" s="11" t="s">
        <v>5</v>
      </c>
      <c r="AM72" s="11">
        <v>3</v>
      </c>
      <c r="AO72" s="11" t="s">
        <v>9</v>
      </c>
      <c r="AP72" s="11" t="s">
        <v>178</v>
      </c>
      <c r="AQ72" s="11" t="s">
        <v>2</v>
      </c>
      <c r="AR72" s="11" t="s">
        <v>3</v>
      </c>
      <c r="AS72" s="11" t="s">
        <v>10</v>
      </c>
      <c r="AT72" s="11" t="s">
        <v>5</v>
      </c>
      <c r="AU72" s="11">
        <v>3</v>
      </c>
      <c r="AW72" s="11" t="s">
        <v>9</v>
      </c>
      <c r="AX72" s="11" t="s">
        <v>178</v>
      </c>
      <c r="AY72" s="11" t="s">
        <v>2</v>
      </c>
      <c r="AZ72" s="11" t="s">
        <v>3</v>
      </c>
      <c r="BA72" s="11" t="s">
        <v>10</v>
      </c>
      <c r="BB72" s="11" t="s">
        <v>5</v>
      </c>
      <c r="BC72" s="11">
        <v>3</v>
      </c>
      <c r="BE72" s="11" t="s">
        <v>9</v>
      </c>
      <c r="BF72" s="11" t="s">
        <v>178</v>
      </c>
      <c r="BG72" s="11" t="s">
        <v>2</v>
      </c>
      <c r="BH72" s="11" t="s">
        <v>3</v>
      </c>
      <c r="BI72" s="11" t="s">
        <v>10</v>
      </c>
      <c r="BJ72" s="11" t="s">
        <v>5</v>
      </c>
      <c r="BK72" s="11">
        <v>3</v>
      </c>
      <c r="BM72" s="11" t="s">
        <v>9</v>
      </c>
      <c r="BN72" s="11" t="s">
        <v>178</v>
      </c>
      <c r="BO72" s="11" t="s">
        <v>2</v>
      </c>
      <c r="BP72" s="11" t="s">
        <v>3</v>
      </c>
      <c r="BQ72" s="11" t="s">
        <v>10</v>
      </c>
      <c r="BR72" s="11" t="s">
        <v>5</v>
      </c>
      <c r="BS72" s="11">
        <v>3</v>
      </c>
    </row>
    <row r="73" spans="1:72" x14ac:dyDescent="0.2">
      <c r="B73" s="11" t="s">
        <v>11</v>
      </c>
      <c r="C73" s="11" t="s">
        <v>12</v>
      </c>
      <c r="D73" s="11" t="s">
        <v>5</v>
      </c>
      <c r="E73" s="12">
        <v>215800000</v>
      </c>
      <c r="J73" s="11" t="s">
        <v>11</v>
      </c>
      <c r="K73" s="11" t="s">
        <v>12</v>
      </c>
      <c r="L73" s="11" t="s">
        <v>5</v>
      </c>
      <c r="M73" s="12">
        <v>215800000</v>
      </c>
      <c r="R73" s="11" t="s">
        <v>11</v>
      </c>
      <c r="S73" s="11" t="s">
        <v>12</v>
      </c>
      <c r="T73" s="11" t="s">
        <v>5</v>
      </c>
      <c r="U73" s="12">
        <v>215800000</v>
      </c>
      <c r="Z73" s="11" t="s">
        <v>11</v>
      </c>
      <c r="AA73" s="11" t="s">
        <v>12</v>
      </c>
      <c r="AB73" s="11" t="s">
        <v>5</v>
      </c>
      <c r="AC73" s="12">
        <v>215900000</v>
      </c>
      <c r="AH73" s="11" t="s">
        <v>11</v>
      </c>
      <c r="AI73" s="11" t="s">
        <v>12</v>
      </c>
      <c r="AJ73" s="11" t="s">
        <v>5</v>
      </c>
      <c r="AK73" s="12">
        <v>215900000</v>
      </c>
      <c r="AP73" s="11" t="s">
        <v>11</v>
      </c>
      <c r="AQ73" s="11" t="s">
        <v>12</v>
      </c>
      <c r="AR73" s="11" t="s">
        <v>5</v>
      </c>
      <c r="AS73" s="12">
        <v>215900000</v>
      </c>
      <c r="AX73" s="11" t="s">
        <v>11</v>
      </c>
      <c r="AY73" s="11" t="s">
        <v>12</v>
      </c>
      <c r="AZ73" s="11" t="s">
        <v>5</v>
      </c>
      <c r="BA73" s="12">
        <v>215900000</v>
      </c>
      <c r="BF73" s="11" t="s">
        <v>11</v>
      </c>
      <c r="BG73" s="11" t="s">
        <v>12</v>
      </c>
      <c r="BH73" s="11" t="s">
        <v>5</v>
      </c>
      <c r="BI73" s="12">
        <v>215900000</v>
      </c>
      <c r="BN73" s="11" t="s">
        <v>11</v>
      </c>
      <c r="BO73" s="11" t="s">
        <v>12</v>
      </c>
      <c r="BP73" s="11" t="s">
        <v>5</v>
      </c>
      <c r="BQ73" s="12">
        <v>215900000</v>
      </c>
    </row>
    <row r="74" spans="1:72" x14ac:dyDescent="0.2">
      <c r="A74" s="11" t="s">
        <v>179</v>
      </c>
      <c r="B74" s="11" t="s">
        <v>180</v>
      </c>
      <c r="C74" s="11" t="s">
        <v>181</v>
      </c>
      <c r="D74" s="11" t="s">
        <v>182</v>
      </c>
      <c r="E74" s="11" t="s">
        <v>3</v>
      </c>
      <c r="F74" s="11" t="s">
        <v>4</v>
      </c>
      <c r="G74" s="11" t="s">
        <v>5</v>
      </c>
      <c r="H74" s="11">
        <v>18090</v>
      </c>
      <c r="I74" s="11" t="s">
        <v>179</v>
      </c>
      <c r="J74" s="11" t="s">
        <v>180</v>
      </c>
      <c r="K74" s="11" t="s">
        <v>181</v>
      </c>
      <c r="L74" s="11" t="s">
        <v>182</v>
      </c>
      <c r="M74" s="11" t="s">
        <v>3</v>
      </c>
      <c r="N74" s="11" t="s">
        <v>4</v>
      </c>
      <c r="O74" s="11" t="s">
        <v>5</v>
      </c>
      <c r="P74" s="11">
        <v>18090</v>
      </c>
      <c r="Q74" s="11" t="s">
        <v>179</v>
      </c>
      <c r="R74" s="11" t="s">
        <v>180</v>
      </c>
      <c r="S74" s="11" t="s">
        <v>181</v>
      </c>
      <c r="T74" s="11" t="s">
        <v>182</v>
      </c>
      <c r="U74" s="11" t="s">
        <v>3</v>
      </c>
      <c r="V74" s="11" t="s">
        <v>4</v>
      </c>
      <c r="W74" s="11" t="s">
        <v>5</v>
      </c>
      <c r="X74" s="11">
        <v>18088</v>
      </c>
      <c r="Y74" s="11" t="s">
        <v>179</v>
      </c>
      <c r="Z74" s="11" t="s">
        <v>180</v>
      </c>
      <c r="AA74" s="11" t="s">
        <v>181</v>
      </c>
      <c r="AB74" s="11" t="s">
        <v>182</v>
      </c>
      <c r="AC74" s="11" t="s">
        <v>3</v>
      </c>
      <c r="AD74" s="11" t="s">
        <v>4</v>
      </c>
      <c r="AE74" s="11" t="s">
        <v>5</v>
      </c>
      <c r="AF74" s="11">
        <v>18102</v>
      </c>
      <c r="AG74" s="11" t="s">
        <v>179</v>
      </c>
      <c r="AH74" s="11" t="s">
        <v>180</v>
      </c>
      <c r="AI74" s="11" t="s">
        <v>181</v>
      </c>
      <c r="AJ74" s="11" t="s">
        <v>182</v>
      </c>
      <c r="AK74" s="11" t="s">
        <v>3</v>
      </c>
      <c r="AL74" s="11" t="s">
        <v>4</v>
      </c>
      <c r="AM74" s="11" t="s">
        <v>5</v>
      </c>
      <c r="AN74" s="11">
        <v>18098</v>
      </c>
      <c r="AO74" s="11" t="s">
        <v>179</v>
      </c>
      <c r="AP74" s="11" t="s">
        <v>180</v>
      </c>
      <c r="AQ74" s="11" t="s">
        <v>181</v>
      </c>
      <c r="AR74" s="11" t="s">
        <v>182</v>
      </c>
      <c r="AS74" s="11" t="s">
        <v>3</v>
      </c>
      <c r="AT74" s="11" t="s">
        <v>4</v>
      </c>
      <c r="AU74" s="11" t="s">
        <v>5</v>
      </c>
      <c r="AV74" s="11">
        <v>18102</v>
      </c>
      <c r="AW74" s="11" t="s">
        <v>179</v>
      </c>
      <c r="AX74" s="11" t="s">
        <v>180</v>
      </c>
      <c r="AY74" s="11" t="s">
        <v>181</v>
      </c>
      <c r="AZ74" s="11" t="s">
        <v>182</v>
      </c>
      <c r="BA74" s="11" t="s">
        <v>3</v>
      </c>
      <c r="BB74" s="11" t="s">
        <v>4</v>
      </c>
      <c r="BC74" s="11" t="s">
        <v>5</v>
      </c>
      <c r="BD74" s="11">
        <v>18098</v>
      </c>
      <c r="BE74" s="11" t="s">
        <v>179</v>
      </c>
      <c r="BF74" s="11" t="s">
        <v>180</v>
      </c>
      <c r="BG74" s="11" t="s">
        <v>181</v>
      </c>
      <c r="BH74" s="11" t="s">
        <v>182</v>
      </c>
      <c r="BI74" s="11" t="s">
        <v>3</v>
      </c>
      <c r="BJ74" s="11" t="s">
        <v>4</v>
      </c>
      <c r="BK74" s="11" t="s">
        <v>5</v>
      </c>
      <c r="BL74" s="11">
        <v>18102</v>
      </c>
      <c r="BM74" s="11" t="s">
        <v>179</v>
      </c>
      <c r="BN74" s="11" t="s">
        <v>180</v>
      </c>
      <c r="BO74" s="11" t="s">
        <v>181</v>
      </c>
      <c r="BP74" s="11" t="s">
        <v>182</v>
      </c>
      <c r="BQ74" s="11" t="s">
        <v>3</v>
      </c>
      <c r="BR74" s="11" t="s">
        <v>4</v>
      </c>
      <c r="BS74" s="11" t="s">
        <v>5</v>
      </c>
      <c r="BT74" s="11">
        <v>18098</v>
      </c>
    </row>
    <row r="75" spans="1:72" x14ac:dyDescent="0.2">
      <c r="B75" s="11" t="s">
        <v>181</v>
      </c>
      <c r="C75" s="11" t="s">
        <v>12</v>
      </c>
      <c r="D75" s="11" t="s">
        <v>5</v>
      </c>
      <c r="E75" s="12">
        <v>214500000</v>
      </c>
      <c r="J75" s="11" t="s">
        <v>181</v>
      </c>
      <c r="K75" s="11" t="s">
        <v>12</v>
      </c>
      <c r="L75" s="11" t="s">
        <v>5</v>
      </c>
      <c r="M75" s="12">
        <v>214500000</v>
      </c>
      <c r="R75" s="11" t="s">
        <v>181</v>
      </c>
      <c r="S75" s="11" t="s">
        <v>12</v>
      </c>
      <c r="T75" s="11" t="s">
        <v>5</v>
      </c>
      <c r="U75" s="12">
        <v>214500000</v>
      </c>
      <c r="Z75" s="11" t="s">
        <v>181</v>
      </c>
      <c r="AA75" s="11" t="s">
        <v>12</v>
      </c>
      <c r="AB75" s="11" t="s">
        <v>5</v>
      </c>
      <c r="AC75" s="12">
        <v>214600000</v>
      </c>
      <c r="AH75" s="11" t="s">
        <v>181</v>
      </c>
      <c r="AI75" s="11" t="s">
        <v>12</v>
      </c>
      <c r="AJ75" s="11" t="s">
        <v>5</v>
      </c>
      <c r="AK75" s="12">
        <v>214500000</v>
      </c>
      <c r="AP75" s="11" t="s">
        <v>181</v>
      </c>
      <c r="AQ75" s="11" t="s">
        <v>12</v>
      </c>
      <c r="AR75" s="11" t="s">
        <v>5</v>
      </c>
      <c r="AS75" s="12">
        <v>214600000</v>
      </c>
      <c r="AX75" s="11" t="s">
        <v>181</v>
      </c>
      <c r="AY75" s="11" t="s">
        <v>12</v>
      </c>
      <c r="AZ75" s="11" t="s">
        <v>5</v>
      </c>
      <c r="BA75" s="12">
        <v>214500000</v>
      </c>
      <c r="BF75" s="11" t="s">
        <v>181</v>
      </c>
      <c r="BG75" s="11" t="s">
        <v>12</v>
      </c>
      <c r="BH75" s="11" t="s">
        <v>5</v>
      </c>
      <c r="BI75" s="12">
        <v>214600000</v>
      </c>
      <c r="BN75" s="11" t="s">
        <v>181</v>
      </c>
      <c r="BO75" s="11" t="s">
        <v>12</v>
      </c>
      <c r="BP75" s="11" t="s">
        <v>5</v>
      </c>
      <c r="BQ75" s="12">
        <v>214500000</v>
      </c>
    </row>
    <row r="76" spans="1:72" x14ac:dyDescent="0.2">
      <c r="A76" s="11" t="s">
        <v>176</v>
      </c>
      <c r="I76" s="11" t="s">
        <v>176</v>
      </c>
      <c r="Q76" s="11" t="s">
        <v>176</v>
      </c>
      <c r="Y76" s="11" t="s">
        <v>176</v>
      </c>
      <c r="AG76" s="11" t="s">
        <v>176</v>
      </c>
      <c r="AO76" s="11" t="s">
        <v>176</v>
      </c>
      <c r="AW76" s="11" t="s">
        <v>176</v>
      </c>
      <c r="BE76" s="11" t="s">
        <v>176</v>
      </c>
      <c r="BM76" s="11" t="s">
        <v>176</v>
      </c>
    </row>
    <row r="78" spans="1:72" x14ac:dyDescent="0.2">
      <c r="A78" s="11" t="s">
        <v>183</v>
      </c>
      <c r="B78" s="11" t="s">
        <v>184</v>
      </c>
      <c r="C78" s="11" t="s">
        <v>185</v>
      </c>
      <c r="I78" s="11" t="s">
        <v>183</v>
      </c>
      <c r="J78" s="11" t="s">
        <v>184</v>
      </c>
      <c r="K78" s="11" t="s">
        <v>185</v>
      </c>
      <c r="Q78" s="11" t="s">
        <v>183</v>
      </c>
      <c r="R78" s="11" t="s">
        <v>184</v>
      </c>
      <c r="S78" s="11" t="s">
        <v>185</v>
      </c>
      <c r="Y78" s="11" t="s">
        <v>183</v>
      </c>
      <c r="Z78" s="11" t="s">
        <v>184</v>
      </c>
      <c r="AA78" s="11" t="s">
        <v>185</v>
      </c>
      <c r="AG78" s="11" t="s">
        <v>183</v>
      </c>
      <c r="AH78" s="11" t="s">
        <v>184</v>
      </c>
      <c r="AI78" s="11" t="s">
        <v>185</v>
      </c>
      <c r="AO78" s="11" t="s">
        <v>183</v>
      </c>
      <c r="AP78" s="11" t="s">
        <v>184</v>
      </c>
      <c r="AQ78" s="11" t="s">
        <v>185</v>
      </c>
      <c r="AW78" s="11" t="s">
        <v>183</v>
      </c>
      <c r="AX78" s="11" t="s">
        <v>184</v>
      </c>
      <c r="AY78" s="11" t="s">
        <v>185</v>
      </c>
      <c r="BE78" s="11" t="s">
        <v>183</v>
      </c>
      <c r="BF78" s="11" t="s">
        <v>184</v>
      </c>
      <c r="BG78" s="11" t="s">
        <v>185</v>
      </c>
      <c r="BM78" s="11" t="s">
        <v>183</v>
      </c>
      <c r="BN78" s="11" t="s">
        <v>184</v>
      </c>
      <c r="BO78" s="11" t="s">
        <v>185</v>
      </c>
    </row>
    <row r="80" spans="1:72" x14ac:dyDescent="0.2">
      <c r="B80" s="11" t="s">
        <v>186</v>
      </c>
      <c r="J80" s="11" t="s">
        <v>186</v>
      </c>
      <c r="R80" s="11" t="s">
        <v>186</v>
      </c>
      <c r="Z80" s="11" t="s">
        <v>187</v>
      </c>
      <c r="AH80" s="11" t="s">
        <v>187</v>
      </c>
      <c r="AP80" s="11" t="s">
        <v>186</v>
      </c>
      <c r="AX80" s="11" t="s">
        <v>186</v>
      </c>
      <c r="BF80" s="11" t="s">
        <v>187</v>
      </c>
      <c r="BN80" s="11" t="s">
        <v>187</v>
      </c>
    </row>
    <row r="81" spans="1:71" x14ac:dyDescent="0.2">
      <c r="B81" s="11" t="s">
        <v>188</v>
      </c>
      <c r="C81" s="11" t="s">
        <v>189</v>
      </c>
      <c r="D81" s="11" t="s">
        <v>190</v>
      </c>
      <c r="E81" s="11" t="s">
        <v>191</v>
      </c>
      <c r="F81" s="11" t="s">
        <v>192</v>
      </c>
      <c r="G81" s="11" t="s">
        <v>193</v>
      </c>
      <c r="J81" s="11" t="s">
        <v>194</v>
      </c>
      <c r="K81" s="11" t="s">
        <v>189</v>
      </c>
      <c r="L81" s="11" t="s">
        <v>190</v>
      </c>
      <c r="M81" s="11" t="s">
        <v>191</v>
      </c>
      <c r="N81" s="11" t="s">
        <v>192</v>
      </c>
      <c r="O81" s="11" t="s">
        <v>193</v>
      </c>
      <c r="R81" s="11" t="s">
        <v>195</v>
      </c>
      <c r="S81" s="11" t="s">
        <v>189</v>
      </c>
      <c r="T81" s="11" t="s">
        <v>190</v>
      </c>
      <c r="U81" s="11" t="s">
        <v>191</v>
      </c>
      <c r="V81" s="11" t="s">
        <v>192</v>
      </c>
      <c r="W81" s="11" t="s">
        <v>193</v>
      </c>
      <c r="Z81" s="11" t="s">
        <v>196</v>
      </c>
      <c r="AA81" s="11" t="s">
        <v>189</v>
      </c>
      <c r="AB81" s="11" t="s">
        <v>190</v>
      </c>
      <c r="AC81" s="11" t="s">
        <v>191</v>
      </c>
      <c r="AD81" s="11" t="s">
        <v>192</v>
      </c>
      <c r="AE81" s="11" t="s">
        <v>193</v>
      </c>
      <c r="AH81" s="11" t="s">
        <v>197</v>
      </c>
      <c r="AI81" s="11" t="s">
        <v>189</v>
      </c>
      <c r="AJ81" s="11" t="s">
        <v>190</v>
      </c>
      <c r="AK81" s="11" t="s">
        <v>191</v>
      </c>
      <c r="AL81" s="11" t="s">
        <v>192</v>
      </c>
      <c r="AM81" s="11" t="s">
        <v>193</v>
      </c>
      <c r="AP81" s="11" t="s">
        <v>198</v>
      </c>
      <c r="AQ81" s="11" t="s">
        <v>189</v>
      </c>
      <c r="AR81" s="11" t="s">
        <v>190</v>
      </c>
      <c r="AS81" s="11" t="s">
        <v>191</v>
      </c>
      <c r="AT81" s="11" t="s">
        <v>192</v>
      </c>
      <c r="AU81" s="11" t="s">
        <v>193</v>
      </c>
      <c r="AX81" s="11" t="s">
        <v>199</v>
      </c>
      <c r="AY81" s="11" t="s">
        <v>189</v>
      </c>
      <c r="AZ81" s="11" t="s">
        <v>190</v>
      </c>
      <c r="BA81" s="11" t="s">
        <v>191</v>
      </c>
      <c r="BB81" s="11" t="s">
        <v>192</v>
      </c>
      <c r="BC81" s="11" t="s">
        <v>193</v>
      </c>
      <c r="BF81" s="11" t="s">
        <v>200</v>
      </c>
      <c r="BG81" s="11" t="s">
        <v>189</v>
      </c>
      <c r="BH81" s="11" t="s">
        <v>190</v>
      </c>
      <c r="BI81" s="11" t="s">
        <v>191</v>
      </c>
      <c r="BJ81" s="11" t="s">
        <v>192</v>
      </c>
      <c r="BK81" s="11" t="s">
        <v>193</v>
      </c>
      <c r="BN81" s="11" t="s">
        <v>201</v>
      </c>
      <c r="BO81" s="11" t="s">
        <v>189</v>
      </c>
      <c r="BP81" s="11" t="s">
        <v>190</v>
      </c>
      <c r="BQ81" s="11" t="s">
        <v>191</v>
      </c>
      <c r="BR81" s="11" t="s">
        <v>192</v>
      </c>
      <c r="BS81" s="11" t="s">
        <v>193</v>
      </c>
    </row>
    <row r="82" spans="1:71" x14ac:dyDescent="0.2">
      <c r="B82" s="11" t="s">
        <v>202</v>
      </c>
      <c r="J82" s="11" t="s">
        <v>202</v>
      </c>
      <c r="R82" s="11" t="s">
        <v>202</v>
      </c>
      <c r="Z82" s="11" t="s">
        <v>203</v>
      </c>
      <c r="AH82" s="11" t="s">
        <v>203</v>
      </c>
      <c r="AP82" s="11" t="s">
        <v>202</v>
      </c>
      <c r="AX82" s="11" t="s">
        <v>202</v>
      </c>
      <c r="BF82" s="11" t="s">
        <v>203</v>
      </c>
      <c r="BN82" s="11" t="s">
        <v>203</v>
      </c>
    </row>
    <row r="83" spans="1:71" x14ac:dyDescent="0.2">
      <c r="B83" s="11">
        <v>1</v>
      </c>
      <c r="C83" s="11">
        <v>8227</v>
      </c>
      <c r="D83" s="11">
        <v>0.48419499999999999</v>
      </c>
      <c r="E83" s="11">
        <v>6.0499999999999998E-3</v>
      </c>
      <c r="J83" s="11">
        <v>1</v>
      </c>
      <c r="K83" s="11">
        <v>5675</v>
      </c>
      <c r="L83" s="11">
        <v>0.31512600000000002</v>
      </c>
      <c r="M83" s="11">
        <v>3.3909999999999999E-3</v>
      </c>
      <c r="R83" s="11">
        <v>1</v>
      </c>
      <c r="S83" s="11">
        <v>8913</v>
      </c>
      <c r="T83" s="11">
        <v>0.50726499999999997</v>
      </c>
      <c r="U83" s="11">
        <v>5.5970000000000004E-3</v>
      </c>
      <c r="Z83" s="11">
        <v>1</v>
      </c>
      <c r="AA83" s="11">
        <v>296</v>
      </c>
      <c r="AB83" s="11">
        <v>1.2213E-2</v>
      </c>
      <c r="AC83" s="11">
        <v>1.9000000000000001E-4</v>
      </c>
      <c r="AH83" s="11">
        <v>1</v>
      </c>
      <c r="AI83" s="11">
        <v>64</v>
      </c>
      <c r="AJ83" s="11">
        <v>4.6579999999999998E-3</v>
      </c>
      <c r="AK83" s="11">
        <v>7.9299999999999998E-4</v>
      </c>
      <c r="AP83" s="11">
        <v>1</v>
      </c>
      <c r="AQ83" s="11">
        <v>248</v>
      </c>
      <c r="AR83" s="11">
        <v>9.1470000000000006E-3</v>
      </c>
      <c r="AS83" s="11">
        <v>1.74E-4</v>
      </c>
      <c r="AX83" s="11">
        <v>1</v>
      </c>
      <c r="AY83" s="11">
        <v>49</v>
      </c>
      <c r="AZ83" s="11">
        <v>3.1979999999999999E-3</v>
      </c>
      <c r="BA83" s="11">
        <v>2.0000000000000001E-4</v>
      </c>
      <c r="BF83" s="11">
        <v>1</v>
      </c>
      <c r="BG83" s="11">
        <v>289</v>
      </c>
      <c r="BH83" s="11">
        <v>1.1022000000000001E-2</v>
      </c>
      <c r="BI83" s="11">
        <v>1.95E-4</v>
      </c>
      <c r="BN83" s="11">
        <v>1</v>
      </c>
      <c r="BO83" s="11">
        <v>41</v>
      </c>
      <c r="BP83" s="11">
        <v>2.846E-3</v>
      </c>
      <c r="BQ83" s="11">
        <v>5.4500000000000002E-4</v>
      </c>
    </row>
    <row r="84" spans="1:71" x14ac:dyDescent="0.2">
      <c r="B84" s="11">
        <v>2</v>
      </c>
      <c r="C84" s="11">
        <v>4564</v>
      </c>
      <c r="D84" s="11">
        <v>0.24784400000000001</v>
      </c>
      <c r="E84" s="11">
        <v>9.8639999999999995E-3</v>
      </c>
      <c r="J84" s="11">
        <v>2</v>
      </c>
      <c r="K84" s="11">
        <v>3581</v>
      </c>
      <c r="L84" s="11">
        <v>0.20008899999999999</v>
      </c>
      <c r="M84" s="11">
        <v>3.9300000000000003E-3</v>
      </c>
      <c r="R84" s="11">
        <v>2</v>
      </c>
      <c r="S84" s="11">
        <v>3576</v>
      </c>
      <c r="T84" s="11">
        <v>0.19653799999999999</v>
      </c>
      <c r="U84" s="11">
        <v>2.1380000000000001E-3</v>
      </c>
      <c r="Z84" s="11">
        <v>2</v>
      </c>
      <c r="AA84" s="11">
        <v>531</v>
      </c>
      <c r="AB84" s="11">
        <v>1.9623999999999999E-2</v>
      </c>
      <c r="AC84" s="11">
        <v>6.29E-4</v>
      </c>
      <c r="AH84" s="11">
        <v>2</v>
      </c>
      <c r="AI84" s="11">
        <v>116</v>
      </c>
      <c r="AJ84" s="11">
        <v>8.2950000000000003E-3</v>
      </c>
      <c r="AK84" s="11">
        <v>1.6699999999999999E-4</v>
      </c>
      <c r="AP84" s="11">
        <v>2</v>
      </c>
      <c r="AQ84" s="11">
        <v>396</v>
      </c>
      <c r="AR84" s="11">
        <v>1.5236E-2</v>
      </c>
      <c r="AS84" s="11">
        <v>9.3199999999999999E-4</v>
      </c>
      <c r="AX84" s="11">
        <v>2</v>
      </c>
      <c r="AY84" s="11">
        <v>90</v>
      </c>
      <c r="AZ84" s="11">
        <v>5.5129999999999997E-3</v>
      </c>
      <c r="BA84" s="11">
        <v>4.08E-4</v>
      </c>
      <c r="BF84" s="11">
        <v>2</v>
      </c>
      <c r="BG84" s="11">
        <v>533</v>
      </c>
      <c r="BH84" s="11">
        <v>2.1410999999999999E-2</v>
      </c>
      <c r="BI84" s="11">
        <v>6.4700000000000001E-4</v>
      </c>
      <c r="BN84" s="11">
        <v>2</v>
      </c>
      <c r="BO84" s="11">
        <v>93</v>
      </c>
      <c r="BP84" s="11">
        <v>6.2789999999999999E-3</v>
      </c>
      <c r="BQ84" s="11">
        <v>1.0039999999999999E-3</v>
      </c>
    </row>
    <row r="85" spans="1:71" x14ac:dyDescent="0.2">
      <c r="B85" s="11">
        <v>3</v>
      </c>
      <c r="C85" s="11">
        <v>2202</v>
      </c>
      <c r="D85" s="11">
        <v>0.11584899999999999</v>
      </c>
      <c r="E85" s="11">
        <v>4.2129999999999997E-3</v>
      </c>
      <c r="J85" s="11">
        <v>3</v>
      </c>
      <c r="K85" s="11">
        <v>1865</v>
      </c>
      <c r="L85" s="11">
        <v>0.104231</v>
      </c>
      <c r="M85" s="11">
        <v>2.7550000000000001E-3</v>
      </c>
      <c r="R85" s="11">
        <v>3</v>
      </c>
      <c r="S85" s="11">
        <v>1662</v>
      </c>
      <c r="T85" s="11">
        <v>9.5517000000000005E-2</v>
      </c>
      <c r="U85" s="11">
        <v>6.5389999999999997E-3</v>
      </c>
      <c r="Z85" s="11">
        <v>3</v>
      </c>
      <c r="AA85" s="11">
        <v>412</v>
      </c>
      <c r="AB85" s="11">
        <v>1.6018999999999999E-2</v>
      </c>
      <c r="AC85" s="11">
        <v>4.0200000000000001E-4</v>
      </c>
      <c r="AH85" s="11">
        <v>3</v>
      </c>
      <c r="AI85" s="11">
        <v>109</v>
      </c>
      <c r="AJ85" s="11">
        <v>6.94E-3</v>
      </c>
      <c r="AK85" s="11">
        <v>1.95E-4</v>
      </c>
      <c r="AP85" s="11">
        <v>3</v>
      </c>
      <c r="AQ85" s="11">
        <v>307</v>
      </c>
      <c r="AR85" s="11">
        <v>1.2624E-2</v>
      </c>
      <c r="AS85" s="11">
        <v>3.6600000000000001E-4</v>
      </c>
      <c r="AX85" s="11">
        <v>3</v>
      </c>
      <c r="AY85" s="11">
        <v>72</v>
      </c>
      <c r="AZ85" s="11">
        <v>4.3860000000000001E-3</v>
      </c>
      <c r="BA85" s="11">
        <v>5.9599999999999996E-4</v>
      </c>
      <c r="BF85" s="11">
        <v>3</v>
      </c>
      <c r="BG85" s="11">
        <v>327</v>
      </c>
      <c r="BH85" s="11">
        <v>1.2743000000000001E-2</v>
      </c>
      <c r="BI85" s="11">
        <v>4.46E-4</v>
      </c>
      <c r="BN85" s="11">
        <v>3</v>
      </c>
      <c r="BO85" s="11">
        <v>87</v>
      </c>
      <c r="BP85" s="11">
        <v>5.8710000000000004E-3</v>
      </c>
      <c r="BQ85" s="11">
        <v>3.9599999999999998E-4</v>
      </c>
    </row>
    <row r="86" spans="1:71" x14ac:dyDescent="0.2">
      <c r="B86" s="11">
        <v>4</v>
      </c>
      <c r="C86" s="11">
        <v>1695</v>
      </c>
      <c r="D86" s="11">
        <v>9.1189999999999993E-2</v>
      </c>
      <c r="E86" s="11">
        <v>7.2199999999999999E-4</v>
      </c>
      <c r="J86" s="11">
        <v>4</v>
      </c>
      <c r="K86" s="11">
        <v>4325</v>
      </c>
      <c r="L86" s="11">
        <v>0.25091799999999997</v>
      </c>
      <c r="M86" s="11">
        <v>1.529E-3</v>
      </c>
      <c r="R86" s="11">
        <v>4</v>
      </c>
      <c r="S86" s="11">
        <v>2311</v>
      </c>
      <c r="T86" s="11">
        <v>0.12665199999999999</v>
      </c>
      <c r="U86" s="11">
        <v>3.542E-3</v>
      </c>
      <c r="Z86" s="11">
        <v>4</v>
      </c>
      <c r="AA86" s="11">
        <v>630</v>
      </c>
      <c r="AB86" s="11">
        <v>2.5817E-2</v>
      </c>
      <c r="AC86" s="11">
        <v>8.0400000000000003E-4</v>
      </c>
      <c r="AH86" s="11">
        <v>4</v>
      </c>
      <c r="AI86" s="11">
        <v>310</v>
      </c>
      <c r="AJ86" s="11">
        <v>2.214E-2</v>
      </c>
      <c r="AK86" s="11">
        <v>2.3609999999999998E-3</v>
      </c>
      <c r="AP86" s="11">
        <v>4</v>
      </c>
      <c r="AQ86" s="11">
        <v>619</v>
      </c>
      <c r="AR86" s="11">
        <v>2.5538999999999999E-2</v>
      </c>
      <c r="AS86" s="11">
        <v>1.1360000000000001E-3</v>
      </c>
      <c r="AX86" s="11">
        <v>4</v>
      </c>
      <c r="AY86" s="11">
        <v>315</v>
      </c>
      <c r="AZ86" s="11">
        <v>2.2665000000000001E-2</v>
      </c>
      <c r="BA86" s="11">
        <v>2.0209999999999998E-3</v>
      </c>
      <c r="BF86" s="11">
        <v>4</v>
      </c>
      <c r="BG86" s="11">
        <v>696</v>
      </c>
      <c r="BH86" s="11">
        <v>2.7795E-2</v>
      </c>
      <c r="BI86" s="11">
        <v>7.8700000000000005E-4</v>
      </c>
      <c r="BN86" s="11">
        <v>4</v>
      </c>
      <c r="BO86" s="11">
        <v>386</v>
      </c>
      <c r="BP86" s="11">
        <v>2.7321999999999999E-2</v>
      </c>
      <c r="BQ86" s="11">
        <v>8.9999999999999998E-4</v>
      </c>
    </row>
    <row r="87" spans="1:71" x14ac:dyDescent="0.2">
      <c r="B87" s="11">
        <v>5</v>
      </c>
      <c r="C87" s="11">
        <v>1402</v>
      </c>
      <c r="D87" s="11">
        <v>6.0921999999999997E-2</v>
      </c>
      <c r="E87" s="11">
        <v>3.2400000000000001E-4</v>
      </c>
      <c r="J87" s="11">
        <v>5</v>
      </c>
      <c r="K87" s="11">
        <v>2644</v>
      </c>
      <c r="L87" s="11">
        <v>0.129635</v>
      </c>
      <c r="M87" s="11">
        <v>7.0200000000000004E-4</v>
      </c>
      <c r="R87" s="11">
        <v>5</v>
      </c>
      <c r="S87" s="11">
        <v>1626</v>
      </c>
      <c r="T87" s="11">
        <v>7.4027999999999997E-2</v>
      </c>
      <c r="U87" s="11">
        <v>2.3479999999999998E-3</v>
      </c>
      <c r="Z87" s="11">
        <v>5</v>
      </c>
      <c r="AA87" s="11">
        <v>846</v>
      </c>
      <c r="AB87" s="11">
        <v>3.5597999999999998E-2</v>
      </c>
      <c r="AC87" s="11">
        <v>1.6119999999999999E-3</v>
      </c>
      <c r="AH87" s="11">
        <v>5</v>
      </c>
      <c r="AI87" s="11">
        <v>700</v>
      </c>
      <c r="AJ87" s="11">
        <v>4.6575999999999999E-2</v>
      </c>
      <c r="AK87" s="11">
        <v>4.0610000000000004E-3</v>
      </c>
      <c r="AP87" s="11">
        <v>5</v>
      </c>
      <c r="AQ87" s="11">
        <v>1145</v>
      </c>
      <c r="AR87" s="11">
        <v>4.6725000000000003E-2</v>
      </c>
      <c r="AS87" s="11">
        <v>2.513E-3</v>
      </c>
      <c r="AX87" s="11">
        <v>5</v>
      </c>
      <c r="AY87" s="11">
        <v>773</v>
      </c>
      <c r="AZ87" s="11">
        <v>5.2846999999999998E-2</v>
      </c>
      <c r="BA87" s="11">
        <v>5.1539999999999997E-3</v>
      </c>
      <c r="BF87" s="11">
        <v>5</v>
      </c>
      <c r="BG87" s="11">
        <v>870</v>
      </c>
      <c r="BH87" s="11">
        <v>3.6299999999999999E-2</v>
      </c>
      <c r="BI87" s="11">
        <v>2.477E-3</v>
      </c>
      <c r="BN87" s="11">
        <v>5</v>
      </c>
      <c r="BO87" s="11">
        <v>692</v>
      </c>
      <c r="BP87" s="11">
        <v>4.6289999999999998E-2</v>
      </c>
      <c r="BQ87" s="11">
        <v>5.1349999999999998E-3</v>
      </c>
    </row>
    <row r="88" spans="1:71" x14ac:dyDescent="0.2">
      <c r="Z88" s="11">
        <v>98</v>
      </c>
      <c r="AA88" s="11">
        <v>15387</v>
      </c>
      <c r="AB88" s="11">
        <v>0.89072899999999999</v>
      </c>
      <c r="AC88" s="11">
        <v>3.2590000000000002E-3</v>
      </c>
      <c r="AH88" s="11">
        <v>98</v>
      </c>
      <c r="AI88" s="11">
        <v>16799</v>
      </c>
      <c r="AJ88" s="11">
        <v>0.91139199999999998</v>
      </c>
      <c r="AK88" s="11">
        <v>7.1879999999999999E-3</v>
      </c>
      <c r="AP88" s="11">
        <v>98</v>
      </c>
      <c r="AQ88" s="11">
        <v>15387</v>
      </c>
      <c r="AR88" s="11">
        <v>0.89072899999999999</v>
      </c>
      <c r="AS88" s="11">
        <v>3.2590000000000002E-3</v>
      </c>
      <c r="AX88" s="11">
        <v>98</v>
      </c>
      <c r="AY88" s="11">
        <v>16799</v>
      </c>
      <c r="AZ88" s="11">
        <v>0.91139199999999998</v>
      </c>
      <c r="BA88" s="11">
        <v>7.1879999999999999E-3</v>
      </c>
      <c r="BF88" s="11">
        <v>98</v>
      </c>
      <c r="BG88" s="11">
        <v>15387</v>
      </c>
      <c r="BH88" s="11">
        <v>0.89072899999999999</v>
      </c>
      <c r="BI88" s="11">
        <v>3.2590000000000002E-3</v>
      </c>
      <c r="BN88" s="11">
        <v>98</v>
      </c>
      <c r="BO88" s="11">
        <v>16799</v>
      </c>
      <c r="BP88" s="11">
        <v>0.91139199999999998</v>
      </c>
      <c r="BQ88" s="11">
        <v>7.1879999999999999E-3</v>
      </c>
    </row>
    <row r="89" spans="1:71" x14ac:dyDescent="0.2">
      <c r="Z89" s="11" t="s">
        <v>187</v>
      </c>
      <c r="AH89" s="11" t="s">
        <v>187</v>
      </c>
      <c r="AP89" s="11" t="s">
        <v>186</v>
      </c>
      <c r="AX89" s="11" t="s">
        <v>186</v>
      </c>
      <c r="BF89" s="11" t="s">
        <v>187</v>
      </c>
      <c r="BN89" s="11" t="s">
        <v>187</v>
      </c>
    </row>
    <row r="93" spans="1:71" x14ac:dyDescent="0.2">
      <c r="A93" s="11" t="s">
        <v>164</v>
      </c>
      <c r="B93" s="11" t="s">
        <v>165</v>
      </c>
      <c r="C93" s="11" t="s">
        <v>219</v>
      </c>
      <c r="D93" s="11" t="s">
        <v>167</v>
      </c>
      <c r="I93" s="11" t="s">
        <v>164</v>
      </c>
      <c r="J93" s="11" t="s">
        <v>168</v>
      </c>
      <c r="K93" s="11" t="s">
        <v>219</v>
      </c>
      <c r="L93" s="11" t="s">
        <v>167</v>
      </c>
      <c r="Q93" s="11" t="s">
        <v>164</v>
      </c>
      <c r="R93" s="11" t="s">
        <v>169</v>
      </c>
      <c r="S93" s="11" t="s">
        <v>219</v>
      </c>
      <c r="T93" s="11" t="s">
        <v>167</v>
      </c>
    </row>
    <row r="95" spans="1:71" x14ac:dyDescent="0.2">
      <c r="A95" s="11" t="s">
        <v>176</v>
      </c>
      <c r="I95" s="11" t="s">
        <v>176</v>
      </c>
      <c r="Q95" s="11" t="s">
        <v>176</v>
      </c>
    </row>
    <row r="96" spans="1:71" x14ac:dyDescent="0.2">
      <c r="A96" s="11" t="s">
        <v>1</v>
      </c>
      <c r="B96" s="11" t="s">
        <v>177</v>
      </c>
      <c r="C96" s="11" t="s">
        <v>2</v>
      </c>
      <c r="D96" s="11" t="s">
        <v>3</v>
      </c>
      <c r="E96" s="11" t="s">
        <v>4</v>
      </c>
      <c r="F96" s="11" t="s">
        <v>5</v>
      </c>
      <c r="G96" s="11">
        <v>19245</v>
      </c>
      <c r="I96" s="11" t="s">
        <v>1</v>
      </c>
      <c r="J96" s="11" t="s">
        <v>177</v>
      </c>
      <c r="K96" s="11" t="s">
        <v>2</v>
      </c>
      <c r="L96" s="11" t="s">
        <v>3</v>
      </c>
      <c r="M96" s="11" t="s">
        <v>4</v>
      </c>
      <c r="N96" s="11" t="s">
        <v>5</v>
      </c>
      <c r="O96" s="11">
        <v>19245</v>
      </c>
      <c r="Q96" s="11" t="s">
        <v>1</v>
      </c>
      <c r="R96" s="11" t="s">
        <v>177</v>
      </c>
      <c r="S96" s="11" t="s">
        <v>2</v>
      </c>
      <c r="T96" s="11" t="s">
        <v>3</v>
      </c>
      <c r="U96" s="11" t="s">
        <v>4</v>
      </c>
      <c r="V96" s="11" t="s">
        <v>5</v>
      </c>
      <c r="W96" s="11">
        <v>19243</v>
      </c>
    </row>
    <row r="97" spans="1:24" x14ac:dyDescent="0.2">
      <c r="A97" s="11" t="s">
        <v>6</v>
      </c>
      <c r="B97" s="11" t="s">
        <v>7</v>
      </c>
      <c r="C97" s="11" t="s">
        <v>2</v>
      </c>
      <c r="D97" s="11" t="s">
        <v>3</v>
      </c>
      <c r="E97" s="11" t="s">
        <v>8</v>
      </c>
      <c r="F97" s="11" t="s">
        <v>5</v>
      </c>
      <c r="G97" s="11">
        <v>1</v>
      </c>
      <c r="I97" s="11" t="s">
        <v>6</v>
      </c>
      <c r="J97" s="11" t="s">
        <v>7</v>
      </c>
      <c r="K97" s="11" t="s">
        <v>2</v>
      </c>
      <c r="L97" s="11" t="s">
        <v>3</v>
      </c>
      <c r="M97" s="11" t="s">
        <v>8</v>
      </c>
      <c r="N97" s="11" t="s">
        <v>5</v>
      </c>
      <c r="O97" s="11">
        <v>1</v>
      </c>
      <c r="Q97" s="11" t="s">
        <v>6</v>
      </c>
      <c r="R97" s="11" t="s">
        <v>7</v>
      </c>
      <c r="S97" s="11" t="s">
        <v>2</v>
      </c>
      <c r="T97" s="11" t="s">
        <v>3</v>
      </c>
      <c r="U97" s="11" t="s">
        <v>8</v>
      </c>
      <c r="V97" s="11" t="s">
        <v>5</v>
      </c>
      <c r="W97" s="11">
        <v>1</v>
      </c>
    </row>
    <row r="98" spans="1:24" x14ac:dyDescent="0.2">
      <c r="A98" s="11" t="s">
        <v>9</v>
      </c>
      <c r="B98" s="11" t="s">
        <v>178</v>
      </c>
      <c r="C98" s="11" t="s">
        <v>2</v>
      </c>
      <c r="D98" s="11" t="s">
        <v>3</v>
      </c>
      <c r="E98" s="11" t="s">
        <v>10</v>
      </c>
      <c r="F98" s="11" t="s">
        <v>5</v>
      </c>
      <c r="G98" s="11">
        <v>3</v>
      </c>
      <c r="I98" s="11" t="s">
        <v>9</v>
      </c>
      <c r="J98" s="11" t="s">
        <v>178</v>
      </c>
      <c r="K98" s="11" t="s">
        <v>2</v>
      </c>
      <c r="L98" s="11" t="s">
        <v>3</v>
      </c>
      <c r="M98" s="11" t="s">
        <v>10</v>
      </c>
      <c r="N98" s="11" t="s">
        <v>5</v>
      </c>
      <c r="O98" s="11">
        <v>3</v>
      </c>
      <c r="Q98" s="11" t="s">
        <v>9</v>
      </c>
      <c r="R98" s="11" t="s">
        <v>178</v>
      </c>
      <c r="S98" s="11" t="s">
        <v>2</v>
      </c>
      <c r="T98" s="11" t="s">
        <v>3</v>
      </c>
      <c r="U98" s="11" t="s">
        <v>10</v>
      </c>
      <c r="V98" s="11" t="s">
        <v>5</v>
      </c>
      <c r="W98" s="11">
        <v>3</v>
      </c>
    </row>
    <row r="99" spans="1:24" x14ac:dyDescent="0.2">
      <c r="B99" s="11" t="s">
        <v>11</v>
      </c>
      <c r="C99" s="11" t="s">
        <v>12</v>
      </c>
      <c r="D99" s="11" t="s">
        <v>5</v>
      </c>
      <c r="E99" s="12">
        <v>215800000</v>
      </c>
      <c r="J99" s="11" t="s">
        <v>11</v>
      </c>
      <c r="K99" s="11" t="s">
        <v>12</v>
      </c>
      <c r="L99" s="11" t="s">
        <v>5</v>
      </c>
      <c r="M99" s="12">
        <v>215800000</v>
      </c>
      <c r="R99" s="11" t="s">
        <v>11</v>
      </c>
      <c r="S99" s="11" t="s">
        <v>12</v>
      </c>
      <c r="T99" s="11" t="s">
        <v>5</v>
      </c>
      <c r="U99" s="12">
        <v>215800000</v>
      </c>
    </row>
    <row r="100" spans="1:24" x14ac:dyDescent="0.2">
      <c r="A100" s="11" t="s">
        <v>179</v>
      </c>
      <c r="B100" s="11" t="s">
        <v>220</v>
      </c>
      <c r="C100" s="11" t="s">
        <v>181</v>
      </c>
      <c r="D100" s="11" t="s">
        <v>182</v>
      </c>
      <c r="E100" s="11" t="s">
        <v>3</v>
      </c>
      <c r="F100" s="11" t="s">
        <v>4</v>
      </c>
      <c r="G100" s="11" t="s">
        <v>5</v>
      </c>
      <c r="H100" s="11">
        <v>1060</v>
      </c>
      <c r="I100" s="11" t="s">
        <v>179</v>
      </c>
      <c r="J100" s="11" t="s">
        <v>220</v>
      </c>
      <c r="K100" s="11" t="s">
        <v>181</v>
      </c>
      <c r="L100" s="11" t="s">
        <v>182</v>
      </c>
      <c r="M100" s="11" t="s">
        <v>3</v>
      </c>
      <c r="N100" s="11" t="s">
        <v>4</v>
      </c>
      <c r="O100" s="11" t="s">
        <v>5</v>
      </c>
      <c r="P100" s="11">
        <v>1060</v>
      </c>
      <c r="Q100" s="11" t="s">
        <v>179</v>
      </c>
      <c r="R100" s="11" t="s">
        <v>220</v>
      </c>
      <c r="S100" s="11" t="s">
        <v>181</v>
      </c>
      <c r="T100" s="11" t="s">
        <v>182</v>
      </c>
      <c r="U100" s="11" t="s">
        <v>3</v>
      </c>
      <c r="V100" s="11" t="s">
        <v>4</v>
      </c>
      <c r="W100" s="11" t="s">
        <v>5</v>
      </c>
      <c r="X100" s="11">
        <v>1060</v>
      </c>
    </row>
    <row r="101" spans="1:24" x14ac:dyDescent="0.2">
      <c r="B101" s="11" t="s">
        <v>181</v>
      </c>
      <c r="C101" s="11" t="s">
        <v>12</v>
      </c>
      <c r="D101" s="11" t="s">
        <v>5</v>
      </c>
      <c r="E101" s="11">
        <v>1253313.5</v>
      </c>
      <c r="J101" s="11" t="s">
        <v>181</v>
      </c>
      <c r="K101" s="11" t="s">
        <v>12</v>
      </c>
      <c r="L101" s="11" t="s">
        <v>5</v>
      </c>
      <c r="M101" s="11">
        <v>1253313.5</v>
      </c>
      <c r="R101" s="11" t="s">
        <v>181</v>
      </c>
      <c r="S101" s="11" t="s">
        <v>12</v>
      </c>
      <c r="T101" s="11" t="s">
        <v>5</v>
      </c>
      <c r="U101" s="11">
        <v>1253313.5</v>
      </c>
    </row>
    <row r="102" spans="1:24" x14ac:dyDescent="0.2">
      <c r="A102" s="11" t="s">
        <v>176</v>
      </c>
      <c r="I102" s="11" t="s">
        <v>176</v>
      </c>
      <c r="Q102" s="11" t="s">
        <v>176</v>
      </c>
    </row>
    <row r="104" spans="1:24" x14ac:dyDescent="0.2">
      <c r="A104" s="11" t="s">
        <v>183</v>
      </c>
      <c r="B104" s="11" t="s">
        <v>184</v>
      </c>
      <c r="C104" s="11" t="s">
        <v>185</v>
      </c>
      <c r="I104" s="11" t="s">
        <v>183</v>
      </c>
      <c r="J104" s="11" t="s">
        <v>184</v>
      </c>
      <c r="K104" s="11" t="s">
        <v>185</v>
      </c>
      <c r="Q104" s="11" t="s">
        <v>183</v>
      </c>
      <c r="R104" s="11" t="s">
        <v>184</v>
      </c>
      <c r="S104" s="11" t="s">
        <v>185</v>
      </c>
    </row>
    <row r="106" spans="1:24" x14ac:dyDescent="0.2">
      <c r="B106" s="11" t="s">
        <v>221</v>
      </c>
      <c r="J106" s="11" t="s">
        <v>221</v>
      </c>
      <c r="R106" s="11" t="s">
        <v>221</v>
      </c>
    </row>
    <row r="107" spans="1:24" x14ac:dyDescent="0.2">
      <c r="B107" s="11" t="s">
        <v>188</v>
      </c>
      <c r="C107" s="11" t="s">
        <v>189</v>
      </c>
      <c r="D107" s="11" t="s">
        <v>190</v>
      </c>
      <c r="E107" s="11" t="s">
        <v>191</v>
      </c>
      <c r="F107" s="11" t="s">
        <v>192</v>
      </c>
      <c r="G107" s="11" t="s">
        <v>193</v>
      </c>
      <c r="J107" s="11" t="s">
        <v>194</v>
      </c>
      <c r="K107" s="11" t="s">
        <v>189</v>
      </c>
      <c r="L107" s="11" t="s">
        <v>190</v>
      </c>
      <c r="M107" s="11" t="s">
        <v>191</v>
      </c>
      <c r="N107" s="11" t="s">
        <v>192</v>
      </c>
      <c r="O107" s="11" t="s">
        <v>193</v>
      </c>
      <c r="R107" s="11" t="s">
        <v>195</v>
      </c>
      <c r="S107" s="11" t="s">
        <v>189</v>
      </c>
      <c r="T107" s="11" t="s">
        <v>190</v>
      </c>
      <c r="U107" s="11" t="s">
        <v>191</v>
      </c>
      <c r="V107" s="11" t="s">
        <v>192</v>
      </c>
      <c r="W107" s="11" t="s">
        <v>193</v>
      </c>
    </row>
    <row r="108" spans="1:24" x14ac:dyDescent="0.2">
      <c r="B108" s="11" t="s">
        <v>222</v>
      </c>
      <c r="J108" s="11" t="s">
        <v>222</v>
      </c>
      <c r="R108" s="11" t="s">
        <v>222</v>
      </c>
    </row>
    <row r="109" spans="1:24" x14ac:dyDescent="0.2">
      <c r="B109" s="11">
        <v>1</v>
      </c>
      <c r="C109" s="11">
        <v>476</v>
      </c>
      <c r="D109" s="11">
        <v>0.44421500000000003</v>
      </c>
      <c r="E109" s="11">
        <v>1.8825000000000001E-2</v>
      </c>
      <c r="J109" s="11">
        <v>1</v>
      </c>
      <c r="K109" s="11">
        <v>563</v>
      </c>
      <c r="L109" s="11">
        <v>0.52807800000000005</v>
      </c>
      <c r="M109" s="11">
        <v>1.0159E-2</v>
      </c>
      <c r="R109" s="11">
        <v>1</v>
      </c>
      <c r="S109" s="11">
        <v>355</v>
      </c>
      <c r="T109" s="11">
        <v>0.33729599999999998</v>
      </c>
      <c r="U109" s="11">
        <v>1.3750999999999999E-2</v>
      </c>
    </row>
    <row r="110" spans="1:24" x14ac:dyDescent="0.2">
      <c r="B110" s="11">
        <v>2</v>
      </c>
      <c r="C110" s="11">
        <v>295</v>
      </c>
      <c r="D110" s="11">
        <v>0.27953499999999998</v>
      </c>
      <c r="E110" s="11">
        <v>1.1025999999999999E-2</v>
      </c>
      <c r="J110" s="11">
        <v>2</v>
      </c>
      <c r="K110" s="11">
        <v>228</v>
      </c>
      <c r="L110" s="11">
        <v>0.219496</v>
      </c>
      <c r="M110" s="11">
        <v>1.3200000000000001E-4</v>
      </c>
      <c r="R110" s="11">
        <v>2</v>
      </c>
      <c r="S110" s="11">
        <v>357</v>
      </c>
      <c r="T110" s="11">
        <v>0.33972599999999997</v>
      </c>
      <c r="U110" s="11">
        <v>1.7094000000000002E-2</v>
      </c>
    </row>
    <row r="111" spans="1:24" x14ac:dyDescent="0.2">
      <c r="B111" s="11">
        <v>3</v>
      </c>
      <c r="C111" s="11">
        <v>104</v>
      </c>
      <c r="D111" s="11">
        <v>9.7318000000000002E-2</v>
      </c>
      <c r="E111" s="11">
        <v>1.9453000000000002E-2</v>
      </c>
      <c r="J111" s="11">
        <v>3</v>
      </c>
      <c r="K111" s="11">
        <v>89</v>
      </c>
      <c r="L111" s="11">
        <v>8.5722999999999994E-2</v>
      </c>
      <c r="M111" s="11">
        <v>2.2060000000000001E-3</v>
      </c>
      <c r="R111" s="11">
        <v>3</v>
      </c>
      <c r="S111" s="11">
        <v>138</v>
      </c>
      <c r="T111" s="11">
        <v>0.13020899999999999</v>
      </c>
      <c r="U111" s="11">
        <v>9.2969999999999997E-3</v>
      </c>
    </row>
    <row r="112" spans="1:24" x14ac:dyDescent="0.2">
      <c r="B112" s="11">
        <v>4</v>
      </c>
      <c r="C112" s="11">
        <v>106</v>
      </c>
      <c r="D112" s="11">
        <v>0.101642</v>
      </c>
      <c r="E112" s="11">
        <v>1.918E-3</v>
      </c>
      <c r="J112" s="11">
        <v>4</v>
      </c>
      <c r="K112" s="11">
        <v>118</v>
      </c>
      <c r="L112" s="11">
        <v>0.110156</v>
      </c>
      <c r="M112" s="11">
        <v>8.2290000000000002E-3</v>
      </c>
      <c r="R112" s="11">
        <v>4</v>
      </c>
      <c r="S112" s="11">
        <v>153</v>
      </c>
      <c r="T112" s="11">
        <v>0.14102600000000001</v>
      </c>
      <c r="U112" s="11">
        <v>1.1309E-2</v>
      </c>
    </row>
    <row r="113" spans="2:21" x14ac:dyDescent="0.2">
      <c r="B113" s="11">
        <v>5</v>
      </c>
      <c r="C113" s="11">
        <v>79</v>
      </c>
      <c r="D113" s="11">
        <v>7.7289999999999998E-2</v>
      </c>
      <c r="E113" s="11">
        <v>8.4799999999999997E-3</v>
      </c>
      <c r="J113" s="11">
        <v>5</v>
      </c>
      <c r="K113" s="11">
        <v>62</v>
      </c>
      <c r="L113" s="11">
        <v>5.6547E-2</v>
      </c>
      <c r="M113" s="11">
        <v>1.44E-4</v>
      </c>
      <c r="R113" s="11">
        <v>5</v>
      </c>
      <c r="S113" s="11">
        <v>57</v>
      </c>
      <c r="T113" s="11">
        <v>5.1742999999999997E-2</v>
      </c>
      <c r="U113" s="11">
        <v>1.3320000000000001E-3</v>
      </c>
    </row>
    <row r="114" spans="2:21" x14ac:dyDescent="0.2">
      <c r="B114" s="11" t="s">
        <v>221</v>
      </c>
      <c r="J114" s="11" t="s">
        <v>221</v>
      </c>
      <c r="R114" s="11" t="s">
        <v>221</v>
      </c>
    </row>
  </sheetData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5"/>
  <sheetViews>
    <sheetView workbookViewId="0">
      <selection sqref="A1:I1"/>
    </sheetView>
  </sheetViews>
  <sheetFormatPr defaultRowHeight="12.75" x14ac:dyDescent="0.2"/>
  <cols>
    <col min="1" max="1" width="9.140625" style="11"/>
    <col min="2" max="2" width="24.5703125" style="11" customWidth="1"/>
    <col min="3" max="16384" width="9.140625" style="11"/>
  </cols>
  <sheetData>
    <row r="1" spans="1:9" x14ac:dyDescent="0.2">
      <c r="A1" s="16" t="s">
        <v>272</v>
      </c>
      <c r="B1" s="16"/>
      <c r="C1" s="16"/>
      <c r="D1" s="16"/>
      <c r="E1" s="16"/>
      <c r="F1" s="16"/>
      <c r="G1" s="16"/>
      <c r="H1" s="16"/>
      <c r="I1" s="16"/>
    </row>
    <row r="3" spans="1:9" x14ac:dyDescent="0.2">
      <c r="A3" s="11" t="s">
        <v>156</v>
      </c>
    </row>
    <row r="4" spans="1:9" x14ac:dyDescent="0.2">
      <c r="A4" s="11" t="s">
        <v>226</v>
      </c>
    </row>
    <row r="5" spans="1:9" x14ac:dyDescent="0.2">
      <c r="A5" s="11" t="s">
        <v>227</v>
      </c>
    </row>
    <row r="6" spans="1:9" x14ac:dyDescent="0.2">
      <c r="A6" s="11" t="s">
        <v>228</v>
      </c>
    </row>
    <row r="7" spans="1:9" x14ac:dyDescent="0.2">
      <c r="A7" s="11" t="s">
        <v>229</v>
      </c>
    </row>
    <row r="8" spans="1:9" x14ac:dyDescent="0.2">
      <c r="A8" s="11" t="s">
        <v>230</v>
      </c>
    </row>
    <row r="10" spans="1:9" x14ac:dyDescent="0.2">
      <c r="A10" s="11" t="s">
        <v>273</v>
      </c>
    </row>
    <row r="11" spans="1:9" x14ac:dyDescent="0.2">
      <c r="A11" s="11" t="s">
        <v>274</v>
      </c>
    </row>
    <row r="14" spans="1:9" x14ac:dyDescent="0.2">
      <c r="B14" s="11" t="s">
        <v>271</v>
      </c>
      <c r="C14" s="11" t="s">
        <v>37</v>
      </c>
      <c r="D14" s="11" t="s">
        <v>224</v>
      </c>
    </row>
    <row r="15" spans="1:9" x14ac:dyDescent="0.2">
      <c r="A15" s="11">
        <v>4</v>
      </c>
      <c r="B15" s="11" t="s">
        <v>258</v>
      </c>
      <c r="C15" s="14">
        <v>0.81638600000000006</v>
      </c>
      <c r="D15" s="14">
        <v>0.89268400000000003</v>
      </c>
    </row>
    <row r="16" spans="1:9" x14ac:dyDescent="0.2">
      <c r="A16" s="11">
        <v>1</v>
      </c>
      <c r="B16" s="11" t="s">
        <v>255</v>
      </c>
      <c r="C16" s="14">
        <v>0.64350600000000002</v>
      </c>
      <c r="D16" s="14">
        <v>0.64344200000000007</v>
      </c>
    </row>
    <row r="17" spans="1:48" x14ac:dyDescent="0.2">
      <c r="A17" s="11">
        <v>6</v>
      </c>
      <c r="B17" s="11" t="s">
        <v>260</v>
      </c>
      <c r="C17" s="14">
        <v>0.54879</v>
      </c>
      <c r="D17" s="14">
        <v>0.63120600000000004</v>
      </c>
    </row>
    <row r="18" spans="1:48" x14ac:dyDescent="0.2">
      <c r="A18" s="11">
        <v>2</v>
      </c>
      <c r="B18" s="11" t="s">
        <v>256</v>
      </c>
      <c r="C18" s="14">
        <v>0.53550999999999993</v>
      </c>
      <c r="D18" s="14">
        <v>0.447384</v>
      </c>
    </row>
    <row r="19" spans="1:48" x14ac:dyDescent="0.2">
      <c r="A19" s="11">
        <v>3</v>
      </c>
      <c r="B19" s="11" t="s">
        <v>257</v>
      </c>
      <c r="C19" s="14"/>
      <c r="D19" s="14">
        <v>0.447384</v>
      </c>
    </row>
    <row r="20" spans="1:48" x14ac:dyDescent="0.2">
      <c r="A20" s="11">
        <v>5</v>
      </c>
      <c r="B20" s="11" t="s">
        <v>259</v>
      </c>
      <c r="C20" s="14">
        <v>0.51730600000000004</v>
      </c>
      <c r="D20" s="14">
        <v>0.42986599999999997</v>
      </c>
    </row>
    <row r="24" spans="1:48" x14ac:dyDescent="0.2">
      <c r="A24" s="11" t="s">
        <v>0</v>
      </c>
      <c r="B24" s="11" t="s">
        <v>164</v>
      </c>
      <c r="C24" s="11" t="s">
        <v>231</v>
      </c>
      <c r="D24" s="11" t="s">
        <v>232</v>
      </c>
      <c r="E24" s="11" t="s">
        <v>167</v>
      </c>
      <c r="I24" s="11" t="s">
        <v>0</v>
      </c>
      <c r="J24" s="11" t="s">
        <v>164</v>
      </c>
      <c r="K24" s="11" t="s">
        <v>233</v>
      </c>
      <c r="L24" s="11" t="s">
        <v>232</v>
      </c>
      <c r="M24" s="11" t="s">
        <v>167</v>
      </c>
      <c r="Q24" s="11" t="s">
        <v>0</v>
      </c>
      <c r="R24" s="11" t="s">
        <v>164</v>
      </c>
      <c r="S24" s="11" t="s">
        <v>234</v>
      </c>
      <c r="T24" s="11" t="s">
        <v>232</v>
      </c>
      <c r="U24" s="11" t="s">
        <v>167</v>
      </c>
      <c r="Y24" s="11" t="s">
        <v>0</v>
      </c>
      <c r="Z24" s="11" t="s">
        <v>164</v>
      </c>
      <c r="AA24" s="11" t="s">
        <v>235</v>
      </c>
      <c r="AB24" s="11" t="s">
        <v>232</v>
      </c>
      <c r="AC24" s="11" t="s">
        <v>167</v>
      </c>
    </row>
    <row r="25" spans="1:48" x14ac:dyDescent="0.2">
      <c r="AG25" s="11" t="s">
        <v>0</v>
      </c>
      <c r="AH25" s="11" t="s">
        <v>164</v>
      </c>
      <c r="AI25" s="11" t="s">
        <v>236</v>
      </c>
      <c r="AJ25" s="11" t="s">
        <v>232</v>
      </c>
      <c r="AK25" s="11" t="s">
        <v>167</v>
      </c>
      <c r="AO25" s="11" t="s">
        <v>0</v>
      </c>
      <c r="AP25" s="11" t="s">
        <v>164</v>
      </c>
      <c r="AQ25" s="11" t="s">
        <v>237</v>
      </c>
      <c r="AR25" s="11" t="s">
        <v>232</v>
      </c>
      <c r="AS25" s="11" t="s">
        <v>167</v>
      </c>
    </row>
    <row r="26" spans="1:48" x14ac:dyDescent="0.2">
      <c r="A26" s="11" t="s">
        <v>176</v>
      </c>
      <c r="I26" s="11" t="s">
        <v>176</v>
      </c>
      <c r="Q26" s="11" t="s">
        <v>238</v>
      </c>
      <c r="R26" s="11" t="s">
        <v>239</v>
      </c>
      <c r="S26" s="11" t="s">
        <v>240</v>
      </c>
      <c r="T26" s="11" t="s">
        <v>241</v>
      </c>
      <c r="U26" s="11" t="s">
        <v>242</v>
      </c>
      <c r="V26" s="11" t="s">
        <v>243</v>
      </c>
      <c r="W26" s="11" t="s">
        <v>244</v>
      </c>
      <c r="X26" s="11" t="s">
        <v>245</v>
      </c>
      <c r="Y26" s="11" t="s">
        <v>176</v>
      </c>
    </row>
    <row r="27" spans="1:48" x14ac:dyDescent="0.2">
      <c r="A27" s="11" t="s">
        <v>1</v>
      </c>
      <c r="B27" s="11" t="s">
        <v>177</v>
      </c>
      <c r="C27" s="11" t="s">
        <v>2</v>
      </c>
      <c r="D27" s="11" t="s">
        <v>3</v>
      </c>
      <c r="E27" s="11" t="s">
        <v>4</v>
      </c>
      <c r="F27" s="11" t="s">
        <v>5</v>
      </c>
      <c r="G27" s="11">
        <v>19249</v>
      </c>
      <c r="I27" s="11" t="s">
        <v>1</v>
      </c>
      <c r="J27" s="11" t="s">
        <v>177</v>
      </c>
      <c r="K27" s="11" t="s">
        <v>2</v>
      </c>
      <c r="L27" s="11" t="s">
        <v>3</v>
      </c>
      <c r="M27" s="11" t="s">
        <v>4</v>
      </c>
      <c r="N27" s="11" t="s">
        <v>5</v>
      </c>
      <c r="O27" s="11">
        <v>19248</v>
      </c>
      <c r="Q27" s="11" t="s">
        <v>239</v>
      </c>
      <c r="R27" s="11" t="s">
        <v>5</v>
      </c>
      <c r="S27" s="11">
        <v>1</v>
      </c>
      <c r="T27" s="11" t="s">
        <v>246</v>
      </c>
      <c r="U27" s="11" t="s">
        <v>247</v>
      </c>
      <c r="V27" s="11" t="s">
        <v>14</v>
      </c>
      <c r="W27" s="11" t="s">
        <v>240</v>
      </c>
      <c r="Y27" s="11" t="s">
        <v>1</v>
      </c>
      <c r="Z27" s="11" t="s">
        <v>177</v>
      </c>
      <c r="AA27" s="11" t="s">
        <v>2</v>
      </c>
      <c r="AB27" s="11" t="s">
        <v>3</v>
      </c>
      <c r="AC27" s="11" t="s">
        <v>4</v>
      </c>
      <c r="AD27" s="11" t="s">
        <v>5</v>
      </c>
      <c r="AE27" s="11">
        <v>19247</v>
      </c>
      <c r="AG27" s="11" t="s">
        <v>176</v>
      </c>
      <c r="AO27" s="11" t="s">
        <v>176</v>
      </c>
    </row>
    <row r="28" spans="1:48" x14ac:dyDescent="0.2">
      <c r="A28" s="11" t="s">
        <v>6</v>
      </c>
      <c r="B28" s="11" t="s">
        <v>7</v>
      </c>
      <c r="C28" s="11" t="s">
        <v>2</v>
      </c>
      <c r="D28" s="11" t="s">
        <v>3</v>
      </c>
      <c r="E28" s="11" t="s">
        <v>8</v>
      </c>
      <c r="F28" s="11" t="s">
        <v>5</v>
      </c>
      <c r="G28" s="11">
        <v>1</v>
      </c>
      <c r="I28" s="11" t="s">
        <v>6</v>
      </c>
      <c r="J28" s="11" t="s">
        <v>7</v>
      </c>
      <c r="K28" s="11" t="s">
        <v>2</v>
      </c>
      <c r="L28" s="11" t="s">
        <v>3</v>
      </c>
      <c r="M28" s="11" t="s">
        <v>8</v>
      </c>
      <c r="N28" s="11" t="s">
        <v>5</v>
      </c>
      <c r="O28" s="11">
        <v>1</v>
      </c>
      <c r="Q28" s="11" t="s">
        <v>239</v>
      </c>
      <c r="R28" s="11" t="s">
        <v>5</v>
      </c>
      <c r="S28" s="11">
        <v>0</v>
      </c>
      <c r="T28" s="11" t="s">
        <v>246</v>
      </c>
      <c r="U28" s="11" t="s">
        <v>247</v>
      </c>
      <c r="V28" s="11" t="s">
        <v>248</v>
      </c>
      <c r="W28" s="11" t="s">
        <v>14</v>
      </c>
      <c r="X28" s="11" t="s">
        <v>240</v>
      </c>
      <c r="Y28" s="11" t="s">
        <v>6</v>
      </c>
      <c r="Z28" s="11" t="s">
        <v>7</v>
      </c>
      <c r="AA28" s="11" t="s">
        <v>2</v>
      </c>
      <c r="AB28" s="11" t="s">
        <v>3</v>
      </c>
      <c r="AC28" s="11" t="s">
        <v>8</v>
      </c>
      <c r="AD28" s="11" t="s">
        <v>5</v>
      </c>
      <c r="AE28" s="11">
        <v>1</v>
      </c>
      <c r="AG28" s="11" t="s">
        <v>1</v>
      </c>
      <c r="AH28" s="11" t="s">
        <v>177</v>
      </c>
      <c r="AI28" s="11" t="s">
        <v>2</v>
      </c>
      <c r="AJ28" s="11" t="s">
        <v>3</v>
      </c>
      <c r="AK28" s="11" t="s">
        <v>4</v>
      </c>
      <c r="AL28" s="11" t="s">
        <v>5</v>
      </c>
      <c r="AM28" s="11">
        <v>19246</v>
      </c>
      <c r="AO28" s="11" t="s">
        <v>1</v>
      </c>
      <c r="AP28" s="11" t="s">
        <v>177</v>
      </c>
      <c r="AQ28" s="11" t="s">
        <v>2</v>
      </c>
      <c r="AR28" s="11" t="s">
        <v>3</v>
      </c>
      <c r="AS28" s="11" t="s">
        <v>4</v>
      </c>
      <c r="AT28" s="11" t="s">
        <v>5</v>
      </c>
      <c r="AU28" s="11">
        <v>19246</v>
      </c>
    </row>
    <row r="29" spans="1:48" x14ac:dyDescent="0.2">
      <c r="A29" s="11" t="s">
        <v>9</v>
      </c>
      <c r="B29" s="11" t="s">
        <v>178</v>
      </c>
      <c r="C29" s="11" t="s">
        <v>2</v>
      </c>
      <c r="D29" s="11" t="s">
        <v>3</v>
      </c>
      <c r="E29" s="11" t="s">
        <v>10</v>
      </c>
      <c r="F29" s="11" t="s">
        <v>5</v>
      </c>
      <c r="G29" s="11">
        <v>3</v>
      </c>
      <c r="I29" s="11" t="s">
        <v>9</v>
      </c>
      <c r="J29" s="11" t="s">
        <v>178</v>
      </c>
      <c r="K29" s="11" t="s">
        <v>2</v>
      </c>
      <c r="L29" s="11" t="s">
        <v>3</v>
      </c>
      <c r="M29" s="11" t="s">
        <v>10</v>
      </c>
      <c r="N29" s="11" t="s">
        <v>5</v>
      </c>
      <c r="O29" s="11">
        <v>3</v>
      </c>
      <c r="Y29" s="11" t="s">
        <v>9</v>
      </c>
      <c r="Z29" s="11" t="s">
        <v>178</v>
      </c>
      <c r="AA29" s="11" t="s">
        <v>2</v>
      </c>
      <c r="AB29" s="11" t="s">
        <v>3</v>
      </c>
      <c r="AC29" s="11" t="s">
        <v>10</v>
      </c>
      <c r="AD29" s="11" t="s">
        <v>5</v>
      </c>
      <c r="AE29" s="11">
        <v>3</v>
      </c>
      <c r="AG29" s="11" t="s">
        <v>6</v>
      </c>
      <c r="AH29" s="11" t="s">
        <v>7</v>
      </c>
      <c r="AI29" s="11" t="s">
        <v>2</v>
      </c>
      <c r="AJ29" s="11" t="s">
        <v>3</v>
      </c>
      <c r="AK29" s="11" t="s">
        <v>8</v>
      </c>
      <c r="AL29" s="11" t="s">
        <v>5</v>
      </c>
      <c r="AM29" s="11">
        <v>1</v>
      </c>
      <c r="AO29" s="11" t="s">
        <v>6</v>
      </c>
      <c r="AP29" s="11" t="s">
        <v>7</v>
      </c>
      <c r="AQ29" s="11" t="s">
        <v>2</v>
      </c>
      <c r="AR29" s="11" t="s">
        <v>3</v>
      </c>
      <c r="AS29" s="11" t="s">
        <v>8</v>
      </c>
      <c r="AT29" s="11" t="s">
        <v>5</v>
      </c>
      <c r="AU29" s="11">
        <v>1</v>
      </c>
    </row>
    <row r="30" spans="1:48" x14ac:dyDescent="0.2">
      <c r="B30" s="11" t="s">
        <v>11</v>
      </c>
      <c r="C30" s="11" t="s">
        <v>12</v>
      </c>
      <c r="D30" s="11" t="s">
        <v>5</v>
      </c>
      <c r="E30" s="12">
        <v>215900000</v>
      </c>
      <c r="J30" s="11" t="s">
        <v>11</v>
      </c>
      <c r="K30" s="11" t="s">
        <v>12</v>
      </c>
      <c r="L30" s="11" t="s">
        <v>5</v>
      </c>
      <c r="M30" s="12">
        <v>215900000</v>
      </c>
      <c r="Q30" s="11" t="s">
        <v>176</v>
      </c>
      <c r="Z30" s="11" t="s">
        <v>11</v>
      </c>
      <c r="AA30" s="11" t="s">
        <v>12</v>
      </c>
      <c r="AB30" s="11" t="s">
        <v>5</v>
      </c>
      <c r="AC30" s="12">
        <v>215800000</v>
      </c>
      <c r="AG30" s="11" t="s">
        <v>9</v>
      </c>
      <c r="AH30" s="11" t="s">
        <v>178</v>
      </c>
      <c r="AI30" s="11" t="s">
        <v>2</v>
      </c>
      <c r="AJ30" s="11" t="s">
        <v>3</v>
      </c>
      <c r="AK30" s="11" t="s">
        <v>10</v>
      </c>
      <c r="AL30" s="11" t="s">
        <v>5</v>
      </c>
      <c r="AM30" s="11">
        <v>3</v>
      </c>
      <c r="AO30" s="11" t="s">
        <v>9</v>
      </c>
      <c r="AP30" s="11" t="s">
        <v>178</v>
      </c>
      <c r="AQ30" s="11" t="s">
        <v>2</v>
      </c>
      <c r="AR30" s="11" t="s">
        <v>3</v>
      </c>
      <c r="AS30" s="11" t="s">
        <v>10</v>
      </c>
      <c r="AT30" s="11" t="s">
        <v>5</v>
      </c>
      <c r="AU30" s="11">
        <v>3</v>
      </c>
    </row>
    <row r="31" spans="1:48" x14ac:dyDescent="0.2">
      <c r="A31" s="11" t="s">
        <v>179</v>
      </c>
      <c r="B31" s="11" t="s">
        <v>180</v>
      </c>
      <c r="C31" s="11" t="s">
        <v>181</v>
      </c>
      <c r="D31" s="11" t="s">
        <v>182</v>
      </c>
      <c r="E31" s="11" t="s">
        <v>3</v>
      </c>
      <c r="F31" s="11" t="s">
        <v>4</v>
      </c>
      <c r="G31" s="11" t="s">
        <v>5</v>
      </c>
      <c r="H31" s="11">
        <v>18094</v>
      </c>
      <c r="I31" s="11" t="s">
        <v>179</v>
      </c>
      <c r="J31" s="11" t="s">
        <v>180</v>
      </c>
      <c r="K31" s="11" t="s">
        <v>181</v>
      </c>
      <c r="L31" s="11" t="s">
        <v>182</v>
      </c>
      <c r="M31" s="12" t="s">
        <v>3</v>
      </c>
      <c r="N31" s="11" t="s">
        <v>4</v>
      </c>
      <c r="O31" s="11" t="s">
        <v>5</v>
      </c>
      <c r="P31" s="11">
        <v>18093</v>
      </c>
      <c r="Q31" s="11" t="s">
        <v>1</v>
      </c>
      <c r="R31" s="11" t="s">
        <v>177</v>
      </c>
      <c r="S31" s="11" t="s">
        <v>2</v>
      </c>
      <c r="T31" s="11" t="s">
        <v>3</v>
      </c>
      <c r="U31" s="11" t="s">
        <v>4</v>
      </c>
      <c r="V31" s="11" t="s">
        <v>5</v>
      </c>
      <c r="W31" s="11">
        <v>18093</v>
      </c>
      <c r="Y31" s="11" t="s">
        <v>179</v>
      </c>
      <c r="Z31" s="11" t="s">
        <v>180</v>
      </c>
      <c r="AA31" s="11" t="s">
        <v>181</v>
      </c>
      <c r="AB31" s="11" t="s">
        <v>182</v>
      </c>
      <c r="AC31" s="11" t="s">
        <v>3</v>
      </c>
      <c r="AD31" s="11" t="s">
        <v>4</v>
      </c>
      <c r="AE31" s="11" t="s">
        <v>5</v>
      </c>
      <c r="AF31" s="11">
        <v>18092</v>
      </c>
      <c r="AH31" s="11" t="s">
        <v>11</v>
      </c>
      <c r="AI31" s="11" t="s">
        <v>12</v>
      </c>
      <c r="AJ31" s="11" t="s">
        <v>5</v>
      </c>
      <c r="AK31" s="12">
        <v>215900000</v>
      </c>
      <c r="AP31" s="11" t="s">
        <v>11</v>
      </c>
      <c r="AQ31" s="11" t="s">
        <v>12</v>
      </c>
      <c r="AR31" s="11" t="s">
        <v>5</v>
      </c>
      <c r="AS31" s="12">
        <v>215800000</v>
      </c>
    </row>
    <row r="32" spans="1:48" x14ac:dyDescent="0.2">
      <c r="B32" s="11" t="s">
        <v>181</v>
      </c>
      <c r="C32" s="11" t="s">
        <v>12</v>
      </c>
      <c r="D32" s="11" t="s">
        <v>5</v>
      </c>
      <c r="E32" s="12">
        <v>214500000</v>
      </c>
      <c r="J32" s="11" t="s">
        <v>181</v>
      </c>
      <c r="K32" s="11" t="s">
        <v>12</v>
      </c>
      <c r="L32" s="11" t="s">
        <v>5</v>
      </c>
      <c r="M32" s="12">
        <v>214500000</v>
      </c>
      <c r="Q32" s="11" t="s">
        <v>6</v>
      </c>
      <c r="R32" s="11" t="s">
        <v>7</v>
      </c>
      <c r="S32" s="11" t="s">
        <v>2</v>
      </c>
      <c r="T32" s="11" t="s">
        <v>3</v>
      </c>
      <c r="U32" s="11" t="s">
        <v>8</v>
      </c>
      <c r="V32" s="11" t="s">
        <v>5</v>
      </c>
      <c r="W32" s="11">
        <v>1</v>
      </c>
      <c r="Z32" s="11" t="s">
        <v>181</v>
      </c>
      <c r="AA32" s="11" t="s">
        <v>12</v>
      </c>
      <c r="AB32" s="11" t="s">
        <v>5</v>
      </c>
      <c r="AC32" s="12">
        <v>214500000</v>
      </c>
      <c r="AG32" s="11" t="s">
        <v>179</v>
      </c>
      <c r="AH32" s="11" t="s">
        <v>180</v>
      </c>
      <c r="AI32" s="11" t="s">
        <v>181</v>
      </c>
      <c r="AJ32" s="11" t="s">
        <v>182</v>
      </c>
      <c r="AK32" s="11" t="s">
        <v>3</v>
      </c>
      <c r="AL32" s="11" t="s">
        <v>4</v>
      </c>
      <c r="AM32" s="11" t="s">
        <v>5</v>
      </c>
      <c r="AN32" s="11">
        <v>18091</v>
      </c>
      <c r="AO32" s="11" t="s">
        <v>179</v>
      </c>
      <c r="AP32" s="11" t="s">
        <v>180</v>
      </c>
      <c r="AQ32" s="11" t="s">
        <v>181</v>
      </c>
      <c r="AR32" s="11" t="s">
        <v>182</v>
      </c>
      <c r="AS32" s="11" t="s">
        <v>3</v>
      </c>
      <c r="AT32" s="11" t="s">
        <v>4</v>
      </c>
      <c r="AU32" s="11" t="s">
        <v>5</v>
      </c>
      <c r="AV32" s="11">
        <v>18091</v>
      </c>
    </row>
    <row r="33" spans="1:47" x14ac:dyDescent="0.2">
      <c r="A33" s="11" t="s">
        <v>176</v>
      </c>
      <c r="I33" s="11" t="s">
        <v>176</v>
      </c>
      <c r="M33" s="12"/>
      <c r="Q33" s="11" t="s">
        <v>9</v>
      </c>
      <c r="R33" s="11" t="s">
        <v>178</v>
      </c>
      <c r="S33" s="11" t="s">
        <v>2</v>
      </c>
      <c r="T33" s="11" t="s">
        <v>3</v>
      </c>
      <c r="U33" s="11" t="s">
        <v>10</v>
      </c>
      <c r="V33" s="11" t="s">
        <v>5</v>
      </c>
      <c r="W33" s="11">
        <v>3</v>
      </c>
      <c r="Y33" s="11" t="s">
        <v>176</v>
      </c>
      <c r="AH33" s="11" t="s">
        <v>181</v>
      </c>
      <c r="AI33" s="11" t="s">
        <v>12</v>
      </c>
      <c r="AJ33" s="11" t="s">
        <v>5</v>
      </c>
      <c r="AK33" s="12">
        <v>214500000</v>
      </c>
      <c r="AP33" s="11" t="s">
        <v>181</v>
      </c>
      <c r="AQ33" s="11" t="s">
        <v>12</v>
      </c>
      <c r="AR33" s="11" t="s">
        <v>5</v>
      </c>
      <c r="AS33" s="12">
        <v>214400000</v>
      </c>
    </row>
    <row r="34" spans="1:47" x14ac:dyDescent="0.2">
      <c r="R34" s="11" t="s">
        <v>11</v>
      </c>
      <c r="S34" s="11" t="s">
        <v>12</v>
      </c>
      <c r="T34" s="11" t="s">
        <v>5</v>
      </c>
      <c r="U34" s="12">
        <v>214500000</v>
      </c>
      <c r="AG34" s="11" t="s">
        <v>176</v>
      </c>
      <c r="AO34" s="11" t="s">
        <v>176</v>
      </c>
    </row>
    <row r="35" spans="1:47" x14ac:dyDescent="0.2">
      <c r="A35" s="11" t="s">
        <v>183</v>
      </c>
      <c r="B35" s="11" t="s">
        <v>184</v>
      </c>
      <c r="C35" s="11" t="s">
        <v>185</v>
      </c>
      <c r="I35" s="11" t="s">
        <v>183</v>
      </c>
      <c r="J35" s="11" t="s">
        <v>184</v>
      </c>
      <c r="K35" s="11" t="s">
        <v>185</v>
      </c>
      <c r="Q35" s="11" t="s">
        <v>179</v>
      </c>
      <c r="R35" s="11" t="s">
        <v>180</v>
      </c>
      <c r="S35" s="11" t="s">
        <v>181</v>
      </c>
      <c r="T35" s="11" t="s">
        <v>182</v>
      </c>
      <c r="U35" s="11" t="s">
        <v>3</v>
      </c>
      <c r="V35" s="11" t="s">
        <v>4</v>
      </c>
      <c r="W35" s="11" t="s">
        <v>5</v>
      </c>
      <c r="X35" s="11">
        <v>18093</v>
      </c>
      <c r="Y35" s="11" t="s">
        <v>183</v>
      </c>
      <c r="Z35" s="11" t="s">
        <v>184</v>
      </c>
      <c r="AA35" s="11" t="s">
        <v>185</v>
      </c>
    </row>
    <row r="36" spans="1:47" x14ac:dyDescent="0.2">
      <c r="R36" s="11" t="s">
        <v>181</v>
      </c>
      <c r="S36" s="11" t="s">
        <v>12</v>
      </c>
      <c r="T36" s="11" t="s">
        <v>5</v>
      </c>
      <c r="U36" s="12">
        <v>214500000</v>
      </c>
      <c r="AG36" s="11" t="s">
        <v>183</v>
      </c>
      <c r="AH36" s="11" t="s">
        <v>184</v>
      </c>
      <c r="AI36" s="11" t="s">
        <v>185</v>
      </c>
      <c r="AO36" s="11" t="s">
        <v>183</v>
      </c>
      <c r="AP36" s="11" t="s">
        <v>184</v>
      </c>
      <c r="AQ36" s="11" t="s">
        <v>185</v>
      </c>
    </row>
    <row r="37" spans="1:47" x14ac:dyDescent="0.2">
      <c r="B37" s="11" t="s">
        <v>221</v>
      </c>
      <c r="J37" s="11" t="s">
        <v>221</v>
      </c>
      <c r="Q37" s="11" t="s">
        <v>176</v>
      </c>
      <c r="Z37" s="11" t="s">
        <v>186</v>
      </c>
    </row>
    <row r="38" spans="1:47" x14ac:dyDescent="0.2">
      <c r="B38" s="11" t="s">
        <v>249</v>
      </c>
      <c r="C38" s="11" t="s">
        <v>189</v>
      </c>
      <c r="D38" s="11" t="s">
        <v>190</v>
      </c>
      <c r="E38" s="11" t="s">
        <v>191</v>
      </c>
      <c r="F38" s="11" t="s">
        <v>192</v>
      </c>
      <c r="G38" s="11" t="s">
        <v>193</v>
      </c>
      <c r="J38" s="11" t="s">
        <v>250</v>
      </c>
      <c r="K38" s="11" t="s">
        <v>189</v>
      </c>
      <c r="L38" s="11" t="s">
        <v>190</v>
      </c>
      <c r="M38" s="11" t="s">
        <v>191</v>
      </c>
      <c r="N38" s="11" t="s">
        <v>192</v>
      </c>
      <c r="O38" s="11" t="s">
        <v>193</v>
      </c>
      <c r="Z38" s="11" t="s">
        <v>251</v>
      </c>
      <c r="AA38" s="11" t="s">
        <v>189</v>
      </c>
      <c r="AB38" s="11" t="s">
        <v>190</v>
      </c>
      <c r="AC38" s="11" t="s">
        <v>191</v>
      </c>
      <c r="AD38" s="11" t="s">
        <v>192</v>
      </c>
      <c r="AE38" s="11" t="s">
        <v>193</v>
      </c>
      <c r="AH38" s="11" t="s">
        <v>221</v>
      </c>
      <c r="AP38" s="11" t="s">
        <v>221</v>
      </c>
    </row>
    <row r="39" spans="1:47" x14ac:dyDescent="0.2">
      <c r="B39" s="11" t="s">
        <v>222</v>
      </c>
      <c r="J39" s="11" t="s">
        <v>222</v>
      </c>
      <c r="Q39" s="11" t="s">
        <v>183</v>
      </c>
      <c r="R39" s="11" t="s">
        <v>184</v>
      </c>
      <c r="S39" s="11" t="s">
        <v>185</v>
      </c>
      <c r="Z39" s="11" t="s">
        <v>202</v>
      </c>
      <c r="AH39" s="11" t="s">
        <v>252</v>
      </c>
      <c r="AI39" s="11" t="s">
        <v>189</v>
      </c>
      <c r="AJ39" s="11" t="s">
        <v>190</v>
      </c>
      <c r="AK39" s="11" t="s">
        <v>191</v>
      </c>
      <c r="AL39" s="11" t="s">
        <v>192</v>
      </c>
      <c r="AM39" s="11" t="s">
        <v>193</v>
      </c>
      <c r="AP39" s="11" t="s">
        <v>253</v>
      </c>
      <c r="AQ39" s="11" t="s">
        <v>189</v>
      </c>
      <c r="AR39" s="11" t="s">
        <v>190</v>
      </c>
      <c r="AS39" s="11" t="s">
        <v>191</v>
      </c>
      <c r="AT39" s="11" t="s">
        <v>192</v>
      </c>
      <c r="AU39" s="11" t="s">
        <v>193</v>
      </c>
    </row>
    <row r="40" spans="1:47" x14ac:dyDescent="0.2">
      <c r="B40" s="11">
        <v>1</v>
      </c>
      <c r="C40" s="11">
        <v>5292</v>
      </c>
      <c r="D40" s="11">
        <v>0.30677399999999999</v>
      </c>
      <c r="E40" s="11">
        <v>4.5820000000000001E-3</v>
      </c>
      <c r="J40" s="11">
        <v>1</v>
      </c>
      <c r="K40" s="11">
        <v>1923</v>
      </c>
      <c r="L40" s="11">
        <v>0.104673</v>
      </c>
      <c r="M40" s="11">
        <v>4.5800000000000002E-4</v>
      </c>
      <c r="Z40" s="11">
        <v>1</v>
      </c>
      <c r="AA40" s="11">
        <v>10889</v>
      </c>
      <c r="AB40" s="11">
        <v>0.60601499999999997</v>
      </c>
      <c r="AC40" s="11">
        <v>1.536E-3</v>
      </c>
      <c r="AH40" s="11" t="s">
        <v>222</v>
      </c>
      <c r="AP40" s="11" t="s">
        <v>222</v>
      </c>
    </row>
    <row r="41" spans="1:47" x14ac:dyDescent="0.2">
      <c r="B41" s="11">
        <v>2</v>
      </c>
      <c r="C41" s="11">
        <v>6171</v>
      </c>
      <c r="D41" s="11">
        <v>0.33666800000000002</v>
      </c>
      <c r="E41" s="11">
        <v>2.016E-3</v>
      </c>
      <c r="J41" s="11">
        <v>2</v>
      </c>
      <c r="K41" s="11">
        <v>6097</v>
      </c>
      <c r="L41" s="11">
        <v>0.34271099999999999</v>
      </c>
      <c r="M41" s="11">
        <v>1.1199999999999999E-3</v>
      </c>
      <c r="R41" s="11" t="s">
        <v>221</v>
      </c>
      <c r="Z41" s="11">
        <v>2</v>
      </c>
      <c r="AA41" s="11">
        <v>5069</v>
      </c>
      <c r="AB41" s="11">
        <v>0.28666900000000001</v>
      </c>
      <c r="AC41" s="11">
        <v>1.9680000000000001E-3</v>
      </c>
      <c r="AH41" s="11">
        <v>1</v>
      </c>
      <c r="AI41" s="11">
        <v>2025</v>
      </c>
      <c r="AJ41" s="11">
        <v>0.105089</v>
      </c>
      <c r="AK41" s="11">
        <v>4.006E-3</v>
      </c>
      <c r="AP41" s="11">
        <v>1</v>
      </c>
      <c r="AQ41" s="11">
        <v>3904</v>
      </c>
      <c r="AR41" s="11">
        <v>0.21040400000000001</v>
      </c>
      <c r="AS41" s="11">
        <v>6.6299999999999996E-4</v>
      </c>
    </row>
    <row r="42" spans="1:47" x14ac:dyDescent="0.2">
      <c r="B42" s="11">
        <v>3</v>
      </c>
      <c r="C42" s="11">
        <v>4178</v>
      </c>
      <c r="D42" s="11">
        <v>0.23694100000000001</v>
      </c>
      <c r="E42" s="11">
        <v>6.3900000000000003E-4</v>
      </c>
      <c r="J42" s="11">
        <v>3</v>
      </c>
      <c r="K42" s="11">
        <v>5637</v>
      </c>
      <c r="L42" s="11">
        <v>0.32235200000000003</v>
      </c>
      <c r="M42" s="11">
        <v>8.4000000000000003E-4</v>
      </c>
      <c r="R42" s="11" t="s">
        <v>254</v>
      </c>
      <c r="S42" s="11" t="s">
        <v>189</v>
      </c>
      <c r="T42" s="11" t="s">
        <v>190</v>
      </c>
      <c r="U42" s="11" t="s">
        <v>191</v>
      </c>
      <c r="V42" s="11" t="s">
        <v>192</v>
      </c>
      <c r="W42" s="11" t="s">
        <v>193</v>
      </c>
      <c r="Z42" s="11">
        <v>3</v>
      </c>
      <c r="AA42" s="11">
        <v>1706</v>
      </c>
      <c r="AB42" s="11">
        <v>8.7054000000000006E-2</v>
      </c>
      <c r="AC42" s="11">
        <v>1.8630000000000001E-3</v>
      </c>
      <c r="AH42" s="11">
        <v>2</v>
      </c>
      <c r="AI42" s="11">
        <v>5804</v>
      </c>
      <c r="AJ42" s="11">
        <v>0.32477699999999998</v>
      </c>
      <c r="AK42" s="11">
        <v>5.4169999999999999E-3</v>
      </c>
      <c r="AP42" s="11">
        <v>2</v>
      </c>
      <c r="AQ42" s="11">
        <v>7360</v>
      </c>
      <c r="AR42" s="11">
        <v>0.42080200000000001</v>
      </c>
      <c r="AS42" s="11">
        <v>1.3849999999999999E-3</v>
      </c>
    </row>
    <row r="43" spans="1:47" x14ac:dyDescent="0.2">
      <c r="B43" s="11">
        <v>4</v>
      </c>
      <c r="C43" s="11">
        <v>2453</v>
      </c>
      <c r="D43" s="11">
        <v>0.119618</v>
      </c>
      <c r="E43" s="11">
        <v>1.9300000000000001E-3</v>
      </c>
      <c r="J43" s="11">
        <v>4</v>
      </c>
      <c r="K43" s="11">
        <v>4436</v>
      </c>
      <c r="L43" s="11">
        <v>0.230263</v>
      </c>
      <c r="M43" s="11">
        <v>7.4700000000000005E-4</v>
      </c>
      <c r="R43" s="11" t="s">
        <v>222</v>
      </c>
      <c r="Z43" s="11">
        <v>4</v>
      </c>
      <c r="AA43" s="11">
        <v>428</v>
      </c>
      <c r="AB43" s="11">
        <v>2.0261999999999999E-2</v>
      </c>
      <c r="AC43" s="11">
        <v>1.4300000000000001E-3</v>
      </c>
      <c r="AH43" s="11">
        <v>3</v>
      </c>
      <c r="AI43" s="11">
        <v>5510</v>
      </c>
      <c r="AJ43" s="11">
        <v>0.319548</v>
      </c>
      <c r="AK43" s="11">
        <v>2.9689999999999999E-3</v>
      </c>
      <c r="AP43" s="11">
        <v>3</v>
      </c>
      <c r="AQ43" s="11">
        <v>4937</v>
      </c>
      <c r="AR43" s="11">
        <v>0.27834100000000001</v>
      </c>
      <c r="AS43" s="11">
        <v>1.091E-3</v>
      </c>
    </row>
    <row r="44" spans="1:47" x14ac:dyDescent="0.2">
      <c r="B44" s="11" t="s">
        <v>221</v>
      </c>
      <c r="J44" s="11" t="s">
        <v>221</v>
      </c>
      <c r="R44" s="11">
        <v>1</v>
      </c>
      <c r="S44" s="11">
        <v>3686</v>
      </c>
      <c r="T44" s="11">
        <v>0.215223</v>
      </c>
      <c r="U44" s="11">
        <v>1.902E-3</v>
      </c>
      <c r="Z44" s="11" t="s">
        <v>186</v>
      </c>
      <c r="AH44" s="11">
        <v>4</v>
      </c>
      <c r="AI44" s="11">
        <v>4752</v>
      </c>
      <c r="AJ44" s="11">
        <v>0.25058599999999998</v>
      </c>
      <c r="AK44" s="11">
        <v>1.56E-3</v>
      </c>
      <c r="AP44" s="11">
        <v>4</v>
      </c>
      <c r="AQ44" s="11">
        <v>1890</v>
      </c>
      <c r="AR44" s="11">
        <v>9.0453000000000006E-2</v>
      </c>
      <c r="AS44" s="11">
        <v>3.6900000000000002E-4</v>
      </c>
    </row>
    <row r="45" spans="1:47" x14ac:dyDescent="0.2">
      <c r="B45" s="11" t="s">
        <v>224</v>
      </c>
      <c r="R45" s="11">
        <v>2</v>
      </c>
      <c r="S45" s="11">
        <v>3533</v>
      </c>
      <c r="T45" s="11">
        <v>0.21359</v>
      </c>
      <c r="U45" s="11">
        <v>7.2989999999999999E-3</v>
      </c>
      <c r="AH45" s="11" t="s">
        <v>221</v>
      </c>
      <c r="AP45" s="11" t="s">
        <v>221</v>
      </c>
    </row>
    <row r="46" spans="1:47" x14ac:dyDescent="0.2">
      <c r="B46" s="11" t="s">
        <v>249</v>
      </c>
      <c r="C46" s="11" t="s">
        <v>250</v>
      </c>
      <c r="D46" s="11" t="str">
        <f>R42</f>
        <v>dbq1400</v>
      </c>
      <c r="E46" s="11" t="str">
        <f>Z38</f>
        <v>dbq1405</v>
      </c>
      <c r="F46" s="11" t="str">
        <f>AH39</f>
        <v>dbq1410</v>
      </c>
      <c r="G46" s="11" t="str">
        <f>AP39</f>
        <v>dbq1415</v>
      </c>
      <c r="Q46" s="11">
        <v>3</v>
      </c>
      <c r="R46" s="11">
        <v>2697</v>
      </c>
      <c r="S46" s="11">
        <v>0.15517400000000001</v>
      </c>
      <c r="T46" s="11">
        <v>3.3189999999999999E-3</v>
      </c>
    </row>
    <row r="47" spans="1:47" x14ac:dyDescent="0.2">
      <c r="B47" s="11" t="s">
        <v>255</v>
      </c>
      <c r="C47" s="11" t="s">
        <v>256</v>
      </c>
      <c r="D47" s="11" t="s">
        <v>257</v>
      </c>
      <c r="E47" s="11" t="s">
        <v>258</v>
      </c>
      <c r="F47" s="11" t="s">
        <v>259</v>
      </c>
      <c r="G47" s="11" t="s">
        <v>260</v>
      </c>
    </row>
    <row r="48" spans="1:47" x14ac:dyDescent="0.2">
      <c r="A48" s="11" t="s">
        <v>261</v>
      </c>
      <c r="B48" s="13">
        <f t="shared" ref="B48:G48" si="0">B49+B50</f>
        <v>0.64344200000000007</v>
      </c>
      <c r="C48" s="13">
        <f t="shared" si="0"/>
        <v>0.447384</v>
      </c>
      <c r="D48" s="13">
        <f t="shared" si="0"/>
        <v>0.447384</v>
      </c>
      <c r="E48" s="13">
        <f t="shared" si="0"/>
        <v>0.89268400000000003</v>
      </c>
      <c r="F48" s="13">
        <f t="shared" si="0"/>
        <v>0.42986599999999997</v>
      </c>
      <c r="G48" s="13">
        <f t="shared" si="0"/>
        <v>0.63120600000000004</v>
      </c>
    </row>
    <row r="49" spans="1:20" x14ac:dyDescent="0.2">
      <c r="A49" s="11" t="s">
        <v>262</v>
      </c>
      <c r="B49" s="13">
        <f>D40</f>
        <v>0.30677399999999999</v>
      </c>
      <c r="C49" s="13">
        <f>L40</f>
        <v>0.104673</v>
      </c>
      <c r="D49" s="13">
        <f>L40</f>
        <v>0.104673</v>
      </c>
      <c r="E49" s="13">
        <f>AB40</f>
        <v>0.60601499999999997</v>
      </c>
      <c r="F49" s="13">
        <f>AJ41</f>
        <v>0.105089</v>
      </c>
      <c r="G49" s="13">
        <f>AR41</f>
        <v>0.21040400000000001</v>
      </c>
      <c r="Q49" s="11">
        <v>4</v>
      </c>
      <c r="R49" s="11">
        <v>8177</v>
      </c>
      <c r="S49" s="11">
        <v>0.41601300000000002</v>
      </c>
      <c r="T49" s="11">
        <v>2.1069999999999999E-3</v>
      </c>
    </row>
    <row r="50" spans="1:20" x14ac:dyDescent="0.2">
      <c r="A50" s="11" t="s">
        <v>263</v>
      </c>
      <c r="B50" s="13">
        <f>D41</f>
        <v>0.33666800000000002</v>
      </c>
      <c r="C50" s="13">
        <f>L41</f>
        <v>0.34271099999999999</v>
      </c>
      <c r="D50" s="13">
        <f>L41</f>
        <v>0.34271099999999999</v>
      </c>
      <c r="E50" s="13">
        <f>AB41</f>
        <v>0.28666900000000001</v>
      </c>
      <c r="F50" s="13">
        <f>AJ42</f>
        <v>0.32477699999999998</v>
      </c>
      <c r="G50" s="13">
        <f>AR42</f>
        <v>0.42080200000000001</v>
      </c>
      <c r="Q50" s="11" t="s">
        <v>221</v>
      </c>
    </row>
    <row r="51" spans="1:20" x14ac:dyDescent="0.2">
      <c r="A51" s="11" t="s">
        <v>264</v>
      </c>
      <c r="B51" s="13">
        <f>D42</f>
        <v>0.23694100000000001</v>
      </c>
      <c r="C51" s="13">
        <f>L42</f>
        <v>0.32235200000000003</v>
      </c>
      <c r="D51" s="13">
        <f>L42</f>
        <v>0.32235200000000003</v>
      </c>
      <c r="E51" s="13">
        <f>AB42</f>
        <v>8.7054000000000006E-2</v>
      </c>
      <c r="F51" s="13">
        <f>AJ43</f>
        <v>0.319548</v>
      </c>
      <c r="G51" s="13">
        <f>AR43</f>
        <v>0.27834100000000001</v>
      </c>
    </row>
    <row r="52" spans="1:20" x14ac:dyDescent="0.2">
      <c r="A52" s="11" t="s">
        <v>265</v>
      </c>
      <c r="B52" s="13">
        <f>D43</f>
        <v>0.119618</v>
      </c>
      <c r="C52" s="13">
        <f>L43</f>
        <v>0.230263</v>
      </c>
      <c r="D52" s="13">
        <f>L43</f>
        <v>0.230263</v>
      </c>
      <c r="E52" s="13">
        <f>AB43</f>
        <v>2.0261999999999999E-2</v>
      </c>
      <c r="F52" s="13">
        <f>AJ44</f>
        <v>0.25058599999999998</v>
      </c>
      <c r="G52" s="13">
        <f>AR44</f>
        <v>9.0453000000000006E-2</v>
      </c>
    </row>
    <row r="55" spans="1:20" x14ac:dyDescent="0.2">
      <c r="B55" s="13">
        <f t="shared" ref="B55:G55" si="1">B51+B52</f>
        <v>0.35655900000000001</v>
      </c>
      <c r="C55" s="13">
        <f t="shared" si="1"/>
        <v>0.55261500000000008</v>
      </c>
      <c r="D55" s="13">
        <f t="shared" si="1"/>
        <v>0.55261500000000008</v>
      </c>
      <c r="E55" s="13">
        <f t="shared" si="1"/>
        <v>0.10731600000000001</v>
      </c>
      <c r="F55" s="13">
        <f t="shared" si="1"/>
        <v>0.57013399999999992</v>
      </c>
      <c r="G55" s="13">
        <f t="shared" si="1"/>
        <v>0.36879400000000001</v>
      </c>
    </row>
    <row r="56" spans="1:20" x14ac:dyDescent="0.2">
      <c r="B56" s="11" t="s">
        <v>37</v>
      </c>
    </row>
    <row r="57" spans="1:20" x14ac:dyDescent="0.2">
      <c r="B57" s="11" t="s">
        <v>255</v>
      </c>
      <c r="C57" s="11" t="s">
        <v>256</v>
      </c>
      <c r="D57" s="11" t="s">
        <v>257</v>
      </c>
      <c r="E57" s="11" t="s">
        <v>258</v>
      </c>
      <c r="F57" s="11" t="s">
        <v>259</v>
      </c>
      <c r="G57" s="11" t="s">
        <v>260</v>
      </c>
    </row>
    <row r="58" spans="1:20" x14ac:dyDescent="0.2">
      <c r="A58" s="11" t="s">
        <v>261</v>
      </c>
      <c r="B58" s="13">
        <f>B59+B60</f>
        <v>0.64350600000000002</v>
      </c>
      <c r="C58" s="13">
        <f>C59+C60</f>
        <v>0.53550999999999993</v>
      </c>
      <c r="D58" s="13"/>
      <c r="E58" s="13">
        <f>E59+E60</f>
        <v>0.81638600000000006</v>
      </c>
      <c r="F58" s="13">
        <f>F59+F60</f>
        <v>0.51730600000000004</v>
      </c>
      <c r="G58" s="13">
        <f>G59+G60</f>
        <v>0.54879</v>
      </c>
    </row>
    <row r="59" spans="1:20" x14ac:dyDescent="0.2">
      <c r="A59" s="11" t="s">
        <v>262</v>
      </c>
      <c r="B59" s="13">
        <f>D89</f>
        <v>0.399557</v>
      </c>
      <c r="C59" s="13">
        <f>L89</f>
        <v>0.23619499999999999</v>
      </c>
      <c r="D59" s="13"/>
      <c r="E59" s="13">
        <f>T88</f>
        <v>0.58482500000000004</v>
      </c>
      <c r="F59" s="13">
        <f>AB88</f>
        <v>0.224884</v>
      </c>
      <c r="G59" s="13">
        <f>AJ89</f>
        <v>0.2268</v>
      </c>
    </row>
    <row r="60" spans="1:20" x14ac:dyDescent="0.2">
      <c r="A60" s="11" t="s">
        <v>263</v>
      </c>
      <c r="B60" s="13">
        <f>D90</f>
        <v>0.243949</v>
      </c>
      <c r="C60" s="13">
        <f>L90</f>
        <v>0.299315</v>
      </c>
      <c r="D60" s="13"/>
      <c r="E60" s="13">
        <f>T89</f>
        <v>0.23156099999999999</v>
      </c>
      <c r="F60" s="13">
        <f>AB89</f>
        <v>0.29242200000000002</v>
      </c>
      <c r="G60" s="13">
        <f>AJ90</f>
        <v>0.32199</v>
      </c>
    </row>
    <row r="61" spans="1:20" x14ac:dyDescent="0.2">
      <c r="A61" s="11" t="s">
        <v>264</v>
      </c>
      <c r="B61" s="13">
        <f>D91</f>
        <v>0.16960700000000001</v>
      </c>
      <c r="C61" s="13">
        <f>L91</f>
        <v>0.24035599999999999</v>
      </c>
      <c r="D61" s="13"/>
      <c r="E61" s="13">
        <f>T90</f>
        <v>0.12066200000000001</v>
      </c>
      <c r="F61" s="13">
        <f>AB90</f>
        <v>0.244535</v>
      </c>
      <c r="G61" s="13">
        <f>AJ91</f>
        <v>0.28004400000000002</v>
      </c>
    </row>
    <row r="62" spans="1:20" x14ac:dyDescent="0.2">
      <c r="A62" s="11" t="s">
        <v>265</v>
      </c>
      <c r="B62" s="13">
        <f>D92</f>
        <v>0.186887</v>
      </c>
      <c r="C62" s="13">
        <f>L92</f>
        <v>0.224133</v>
      </c>
      <c r="D62" s="13"/>
      <c r="E62" s="13">
        <f>T91</f>
        <v>6.2951999999999994E-2</v>
      </c>
      <c r="F62" s="13">
        <f>AB91</f>
        <v>0.23815900000000001</v>
      </c>
      <c r="G62" s="13">
        <f>AJ92</f>
        <v>0.17116500000000001</v>
      </c>
    </row>
    <row r="65" spans="1:40" x14ac:dyDescent="0.2">
      <c r="A65" s="11" t="s">
        <v>266</v>
      </c>
      <c r="B65" s="13">
        <f>B61+B62</f>
        <v>0.35649399999999998</v>
      </c>
      <c r="C65" s="13">
        <f>C61+C62</f>
        <v>0.46448899999999999</v>
      </c>
      <c r="E65" s="13">
        <f>E61+E62</f>
        <v>0.183614</v>
      </c>
      <c r="F65" s="13">
        <f>F61+F62</f>
        <v>0.48269400000000001</v>
      </c>
      <c r="G65" s="13">
        <f>G61+G62</f>
        <v>0.45120900000000003</v>
      </c>
      <c r="Q65" s="11" t="s">
        <v>0</v>
      </c>
      <c r="R65" s="11" t="s">
        <v>164</v>
      </c>
      <c r="S65" s="11" t="s">
        <v>235</v>
      </c>
      <c r="T65" s="11" t="s">
        <v>267</v>
      </c>
      <c r="U65" s="11" t="s">
        <v>167</v>
      </c>
      <c r="Y65" s="11" t="s">
        <v>0</v>
      </c>
      <c r="Z65" s="11" t="s">
        <v>164</v>
      </c>
      <c r="AA65" s="11" t="s">
        <v>236</v>
      </c>
      <c r="AB65" s="11" t="s">
        <v>267</v>
      </c>
      <c r="AC65" s="11" t="s">
        <v>167</v>
      </c>
    </row>
    <row r="66" spans="1:40" x14ac:dyDescent="0.2">
      <c r="B66" s="13"/>
      <c r="C66" s="13"/>
      <c r="E66" s="13"/>
      <c r="F66" s="13"/>
      <c r="G66" s="13"/>
    </row>
    <row r="67" spans="1:40" x14ac:dyDescent="0.2">
      <c r="B67" s="13"/>
      <c r="C67" s="13"/>
      <c r="E67" s="13"/>
      <c r="F67" s="13"/>
      <c r="G67" s="13"/>
    </row>
    <row r="68" spans="1:40" x14ac:dyDescent="0.2">
      <c r="B68" s="13"/>
      <c r="C68" s="13"/>
      <c r="E68" s="13"/>
      <c r="F68" s="13"/>
      <c r="G68" s="13"/>
    </row>
    <row r="69" spans="1:40" x14ac:dyDescent="0.2">
      <c r="B69" s="13"/>
      <c r="C69" s="13"/>
      <c r="E69" s="13"/>
      <c r="F69" s="13"/>
      <c r="G69" s="13"/>
    </row>
    <row r="70" spans="1:40" x14ac:dyDescent="0.2">
      <c r="B70" s="13"/>
      <c r="C70" s="13"/>
      <c r="E70" s="13"/>
      <c r="F70" s="13"/>
      <c r="G70" s="13"/>
    </row>
    <row r="71" spans="1:40" x14ac:dyDescent="0.2">
      <c r="B71" s="13"/>
      <c r="C71" s="13"/>
      <c r="E71" s="13"/>
      <c r="F71" s="13"/>
      <c r="G71" s="13"/>
    </row>
    <row r="72" spans="1:40" x14ac:dyDescent="0.2">
      <c r="B72" s="13"/>
      <c r="C72" s="13"/>
      <c r="E72" s="13"/>
      <c r="F72" s="13"/>
      <c r="G72" s="13"/>
    </row>
    <row r="73" spans="1:40" x14ac:dyDescent="0.2">
      <c r="A73" s="11" t="s">
        <v>0</v>
      </c>
      <c r="B73" s="11" t="s">
        <v>164</v>
      </c>
      <c r="C73" s="11" t="s">
        <v>231</v>
      </c>
      <c r="D73" s="11" t="s">
        <v>267</v>
      </c>
      <c r="E73" s="11" t="s">
        <v>167</v>
      </c>
      <c r="I73" s="11" t="s">
        <v>0</v>
      </c>
      <c r="J73" s="11" t="s">
        <v>164</v>
      </c>
      <c r="K73" s="11" t="s">
        <v>233</v>
      </c>
      <c r="L73" s="11" t="s">
        <v>267</v>
      </c>
      <c r="M73" s="11" t="s">
        <v>167</v>
      </c>
      <c r="AG73" s="11" t="s">
        <v>0</v>
      </c>
      <c r="AH73" s="11" t="s">
        <v>164</v>
      </c>
      <c r="AI73" s="11" t="s">
        <v>237</v>
      </c>
      <c r="AJ73" s="11" t="s">
        <v>267</v>
      </c>
      <c r="AK73" s="11" t="s">
        <v>167</v>
      </c>
    </row>
    <row r="74" spans="1:40" x14ac:dyDescent="0.2">
      <c r="Q74" s="11" t="s">
        <v>176</v>
      </c>
      <c r="Y74" s="11" t="s">
        <v>176</v>
      </c>
    </row>
    <row r="75" spans="1:40" x14ac:dyDescent="0.2">
      <c r="A75" s="11" t="s">
        <v>176</v>
      </c>
      <c r="I75" s="11" t="s">
        <v>176</v>
      </c>
      <c r="Q75" s="11" t="s">
        <v>1</v>
      </c>
      <c r="R75" s="11" t="s">
        <v>177</v>
      </c>
      <c r="S75" s="11" t="s">
        <v>2</v>
      </c>
      <c r="T75" s="11" t="s">
        <v>3</v>
      </c>
      <c r="U75" s="11" t="s">
        <v>4</v>
      </c>
      <c r="V75" s="11" t="s">
        <v>5</v>
      </c>
      <c r="W75" s="11">
        <v>19247</v>
      </c>
      <c r="Y75" s="11" t="s">
        <v>1</v>
      </c>
      <c r="Z75" s="11" t="s">
        <v>177</v>
      </c>
      <c r="AA75" s="11" t="s">
        <v>2</v>
      </c>
      <c r="AB75" s="11" t="s">
        <v>3</v>
      </c>
      <c r="AC75" s="11" t="s">
        <v>4</v>
      </c>
      <c r="AD75" s="11" t="s">
        <v>5</v>
      </c>
      <c r="AE75" s="11">
        <v>19246</v>
      </c>
      <c r="AG75" s="11" t="s">
        <v>176</v>
      </c>
    </row>
    <row r="76" spans="1:40" x14ac:dyDescent="0.2">
      <c r="A76" s="11" t="s">
        <v>1</v>
      </c>
      <c r="B76" s="11" t="s">
        <v>177</v>
      </c>
      <c r="C76" s="11" t="s">
        <v>2</v>
      </c>
      <c r="D76" s="11" t="s">
        <v>3</v>
      </c>
      <c r="E76" s="11" t="s">
        <v>4</v>
      </c>
      <c r="F76" s="11" t="s">
        <v>5</v>
      </c>
      <c r="G76" s="11">
        <v>19249</v>
      </c>
      <c r="I76" s="11" t="s">
        <v>1</v>
      </c>
      <c r="J76" s="11" t="s">
        <v>177</v>
      </c>
      <c r="K76" s="11" t="s">
        <v>2</v>
      </c>
      <c r="L76" s="11" t="s">
        <v>3</v>
      </c>
      <c r="M76" s="11" t="s">
        <v>4</v>
      </c>
      <c r="N76" s="11" t="s">
        <v>5</v>
      </c>
      <c r="O76" s="11">
        <v>19248</v>
      </c>
      <c r="Q76" s="11" t="s">
        <v>6</v>
      </c>
      <c r="R76" s="11" t="s">
        <v>7</v>
      </c>
      <c r="S76" s="11" t="s">
        <v>2</v>
      </c>
      <c r="T76" s="11" t="s">
        <v>3</v>
      </c>
      <c r="U76" s="11" t="s">
        <v>8</v>
      </c>
      <c r="V76" s="11" t="s">
        <v>5</v>
      </c>
      <c r="W76" s="11">
        <v>1</v>
      </c>
      <c r="Y76" s="11" t="s">
        <v>6</v>
      </c>
      <c r="Z76" s="11" t="s">
        <v>7</v>
      </c>
      <c r="AA76" s="11" t="s">
        <v>2</v>
      </c>
      <c r="AB76" s="11" t="s">
        <v>3</v>
      </c>
      <c r="AC76" s="11" t="s">
        <v>8</v>
      </c>
      <c r="AD76" s="11" t="s">
        <v>5</v>
      </c>
      <c r="AE76" s="11">
        <v>1</v>
      </c>
      <c r="AG76" s="11" t="s">
        <v>1</v>
      </c>
      <c r="AH76" s="11" t="s">
        <v>177</v>
      </c>
      <c r="AI76" s="11" t="s">
        <v>2</v>
      </c>
      <c r="AJ76" s="11" t="s">
        <v>3</v>
      </c>
      <c r="AK76" s="11" t="s">
        <v>4</v>
      </c>
      <c r="AL76" s="11" t="s">
        <v>5</v>
      </c>
      <c r="AM76" s="11">
        <v>19246</v>
      </c>
    </row>
    <row r="77" spans="1:40" x14ac:dyDescent="0.2">
      <c r="A77" s="11" t="s">
        <v>6</v>
      </c>
      <c r="B77" s="11" t="s">
        <v>7</v>
      </c>
      <c r="C77" s="11" t="s">
        <v>2</v>
      </c>
      <c r="D77" s="11" t="s">
        <v>3</v>
      </c>
      <c r="E77" s="11" t="s">
        <v>8</v>
      </c>
      <c r="F77" s="11" t="s">
        <v>5</v>
      </c>
      <c r="G77" s="11">
        <v>1</v>
      </c>
      <c r="I77" s="11" t="s">
        <v>6</v>
      </c>
      <c r="J77" s="11" t="s">
        <v>7</v>
      </c>
      <c r="K77" s="11" t="s">
        <v>2</v>
      </c>
      <c r="L77" s="11" t="s">
        <v>3</v>
      </c>
      <c r="M77" s="11" t="s">
        <v>8</v>
      </c>
      <c r="N77" s="11" t="s">
        <v>5</v>
      </c>
      <c r="O77" s="11">
        <v>1</v>
      </c>
      <c r="Q77" s="11" t="s">
        <v>9</v>
      </c>
      <c r="R77" s="11" t="s">
        <v>178</v>
      </c>
      <c r="S77" s="11" t="s">
        <v>2</v>
      </c>
      <c r="T77" s="11" t="s">
        <v>3</v>
      </c>
      <c r="U77" s="11" t="s">
        <v>10</v>
      </c>
      <c r="V77" s="11" t="s">
        <v>5</v>
      </c>
      <c r="W77" s="11">
        <v>3</v>
      </c>
      <c r="Y77" s="11" t="s">
        <v>9</v>
      </c>
      <c r="Z77" s="11" t="s">
        <v>178</v>
      </c>
      <c r="AA77" s="11" t="s">
        <v>2</v>
      </c>
      <c r="AB77" s="11" t="s">
        <v>3</v>
      </c>
      <c r="AC77" s="11" t="s">
        <v>10</v>
      </c>
      <c r="AD77" s="11" t="s">
        <v>5</v>
      </c>
      <c r="AE77" s="11">
        <v>3</v>
      </c>
      <c r="AG77" s="11" t="s">
        <v>6</v>
      </c>
      <c r="AH77" s="11" t="s">
        <v>7</v>
      </c>
      <c r="AI77" s="11" t="s">
        <v>2</v>
      </c>
      <c r="AJ77" s="11" t="s">
        <v>3</v>
      </c>
      <c r="AK77" s="11" t="s">
        <v>8</v>
      </c>
      <c r="AL77" s="11" t="s">
        <v>5</v>
      </c>
      <c r="AM77" s="11">
        <v>1</v>
      </c>
    </row>
    <row r="78" spans="1:40" x14ac:dyDescent="0.2">
      <c r="A78" s="11" t="s">
        <v>9</v>
      </c>
      <c r="B78" s="11" t="s">
        <v>178</v>
      </c>
      <c r="C78" s="11" t="s">
        <v>2</v>
      </c>
      <c r="D78" s="11" t="s">
        <v>3</v>
      </c>
      <c r="E78" s="11" t="s">
        <v>10</v>
      </c>
      <c r="F78" s="11" t="s">
        <v>5</v>
      </c>
      <c r="G78" s="11">
        <v>3</v>
      </c>
      <c r="I78" s="11" t="s">
        <v>9</v>
      </c>
      <c r="J78" s="11" t="s">
        <v>178</v>
      </c>
      <c r="K78" s="11" t="s">
        <v>2</v>
      </c>
      <c r="L78" s="11" t="s">
        <v>3</v>
      </c>
      <c r="M78" s="11" t="s">
        <v>10</v>
      </c>
      <c r="N78" s="11" t="s">
        <v>5</v>
      </c>
      <c r="O78" s="11">
        <v>3</v>
      </c>
      <c r="R78" s="11" t="s">
        <v>11</v>
      </c>
      <c r="S78" s="11" t="s">
        <v>12</v>
      </c>
      <c r="T78" s="11" t="s">
        <v>5</v>
      </c>
      <c r="U78" s="12">
        <v>215800000</v>
      </c>
      <c r="Z78" s="11" t="s">
        <v>11</v>
      </c>
      <c r="AA78" s="11" t="s">
        <v>12</v>
      </c>
      <c r="AB78" s="11" t="s">
        <v>5</v>
      </c>
      <c r="AC78" s="12">
        <v>215900000</v>
      </c>
      <c r="AG78" s="11" t="s">
        <v>9</v>
      </c>
      <c r="AH78" s="11" t="s">
        <v>178</v>
      </c>
      <c r="AI78" s="11" t="s">
        <v>2</v>
      </c>
      <c r="AJ78" s="11" t="s">
        <v>3</v>
      </c>
      <c r="AK78" s="11" t="s">
        <v>10</v>
      </c>
      <c r="AL78" s="11" t="s">
        <v>5</v>
      </c>
      <c r="AM78" s="11">
        <v>3</v>
      </c>
    </row>
    <row r="79" spans="1:40" x14ac:dyDescent="0.2">
      <c r="B79" s="11" t="s">
        <v>11</v>
      </c>
      <c r="C79" s="11" t="s">
        <v>12</v>
      </c>
      <c r="D79" s="11" t="s">
        <v>5</v>
      </c>
      <c r="E79" s="12">
        <v>215900000</v>
      </c>
      <c r="J79" s="11" t="s">
        <v>11</v>
      </c>
      <c r="K79" s="11" t="s">
        <v>12</v>
      </c>
      <c r="L79" s="11" t="s">
        <v>5</v>
      </c>
      <c r="M79" s="12">
        <v>215900000</v>
      </c>
      <c r="Q79" s="11" t="s">
        <v>179</v>
      </c>
      <c r="R79" s="11" t="s">
        <v>268</v>
      </c>
      <c r="S79" s="11" t="s">
        <v>181</v>
      </c>
      <c r="T79" s="11" t="s">
        <v>182</v>
      </c>
      <c r="U79" s="11" t="s">
        <v>3</v>
      </c>
      <c r="V79" s="11" t="s">
        <v>4</v>
      </c>
      <c r="W79" s="11" t="s">
        <v>5</v>
      </c>
      <c r="X79" s="11">
        <v>1155</v>
      </c>
      <c r="Y79" s="11" t="s">
        <v>179</v>
      </c>
      <c r="Z79" s="11" t="s">
        <v>268</v>
      </c>
      <c r="AA79" s="11" t="s">
        <v>181</v>
      </c>
      <c r="AB79" s="11" t="s">
        <v>182</v>
      </c>
      <c r="AC79" s="11" t="s">
        <v>3</v>
      </c>
      <c r="AD79" s="11" t="s">
        <v>4</v>
      </c>
      <c r="AE79" s="11" t="s">
        <v>5</v>
      </c>
      <c r="AF79" s="11">
        <v>1155</v>
      </c>
      <c r="AH79" s="11" t="s">
        <v>11</v>
      </c>
      <c r="AI79" s="11" t="s">
        <v>12</v>
      </c>
      <c r="AJ79" s="11" t="s">
        <v>5</v>
      </c>
      <c r="AK79" s="12">
        <v>215800000</v>
      </c>
    </row>
    <row r="80" spans="1:40" x14ac:dyDescent="0.2">
      <c r="A80" s="11" t="s">
        <v>179</v>
      </c>
      <c r="B80" s="11" t="s">
        <v>268</v>
      </c>
      <c r="C80" s="11" t="s">
        <v>181</v>
      </c>
      <c r="D80" s="11" t="s">
        <v>182</v>
      </c>
      <c r="E80" s="11" t="s">
        <v>3</v>
      </c>
      <c r="F80" s="11" t="s">
        <v>4</v>
      </c>
      <c r="G80" s="11" t="s">
        <v>5</v>
      </c>
      <c r="H80" s="11">
        <v>1155</v>
      </c>
      <c r="I80" s="11" t="s">
        <v>179</v>
      </c>
      <c r="J80" s="11" t="s">
        <v>268</v>
      </c>
      <c r="K80" s="11" t="s">
        <v>181</v>
      </c>
      <c r="L80" s="11" t="s">
        <v>182</v>
      </c>
      <c r="M80" s="11" t="s">
        <v>3</v>
      </c>
      <c r="N80" s="11" t="s">
        <v>4</v>
      </c>
      <c r="O80" s="11" t="s">
        <v>5</v>
      </c>
      <c r="P80" s="11">
        <v>1155</v>
      </c>
      <c r="R80" s="11" t="s">
        <v>181</v>
      </c>
      <c r="S80" s="11" t="s">
        <v>12</v>
      </c>
      <c r="T80" s="11" t="s">
        <v>5</v>
      </c>
      <c r="U80" s="11">
        <v>1360578.2</v>
      </c>
      <c r="Z80" s="11" t="s">
        <v>181</v>
      </c>
      <c r="AA80" s="11" t="s">
        <v>12</v>
      </c>
      <c r="AB80" s="11" t="s">
        <v>5</v>
      </c>
      <c r="AC80" s="11">
        <v>1360578.2</v>
      </c>
      <c r="AG80" s="11" t="s">
        <v>179</v>
      </c>
      <c r="AH80" s="11" t="s">
        <v>268</v>
      </c>
      <c r="AI80" s="11" t="s">
        <v>181</v>
      </c>
      <c r="AJ80" s="11" t="s">
        <v>182</v>
      </c>
      <c r="AK80" s="11" t="s">
        <v>3</v>
      </c>
      <c r="AL80" s="11" t="s">
        <v>4</v>
      </c>
      <c r="AM80" s="11" t="s">
        <v>5</v>
      </c>
      <c r="AN80" s="11">
        <v>1155</v>
      </c>
    </row>
    <row r="81" spans="1:39" x14ac:dyDescent="0.2">
      <c r="B81" s="11" t="s">
        <v>181</v>
      </c>
      <c r="C81" s="11" t="s">
        <v>12</v>
      </c>
      <c r="D81" s="11" t="s">
        <v>5</v>
      </c>
      <c r="E81" s="11">
        <v>1360578.2</v>
      </c>
      <c r="J81" s="11" t="s">
        <v>181</v>
      </c>
      <c r="K81" s="11" t="s">
        <v>12</v>
      </c>
      <c r="L81" s="11" t="s">
        <v>5</v>
      </c>
      <c r="M81" s="11">
        <v>1360578.2</v>
      </c>
      <c r="Q81" s="11" t="s">
        <v>176</v>
      </c>
      <c r="Y81" s="11" t="s">
        <v>176</v>
      </c>
      <c r="AH81" s="11" t="s">
        <v>181</v>
      </c>
      <c r="AI81" s="11" t="s">
        <v>12</v>
      </c>
      <c r="AJ81" s="11" t="s">
        <v>5</v>
      </c>
      <c r="AK81" s="11">
        <v>1360578.2</v>
      </c>
    </row>
    <row r="82" spans="1:39" x14ac:dyDescent="0.2">
      <c r="A82" s="11" t="s">
        <v>176</v>
      </c>
      <c r="I82" s="11" t="s">
        <v>176</v>
      </c>
      <c r="AG82" s="11" t="s">
        <v>176</v>
      </c>
    </row>
    <row r="83" spans="1:39" x14ac:dyDescent="0.2">
      <c r="Q83" s="11" t="s">
        <v>183</v>
      </c>
      <c r="R83" s="11" t="s">
        <v>184</v>
      </c>
      <c r="S83" s="11" t="s">
        <v>185</v>
      </c>
      <c r="Y83" s="11" t="s">
        <v>183</v>
      </c>
      <c r="Z83" s="11" t="s">
        <v>184</v>
      </c>
      <c r="AA83" s="11" t="s">
        <v>185</v>
      </c>
    </row>
    <row r="84" spans="1:39" x14ac:dyDescent="0.2">
      <c r="A84" s="11" t="s">
        <v>183</v>
      </c>
      <c r="B84" s="11" t="s">
        <v>184</v>
      </c>
      <c r="C84" s="11" t="s">
        <v>185</v>
      </c>
      <c r="I84" s="11" t="s">
        <v>183</v>
      </c>
      <c r="J84" s="11" t="s">
        <v>184</v>
      </c>
      <c r="K84" s="11" t="s">
        <v>185</v>
      </c>
      <c r="AG84" s="11" t="s">
        <v>183</v>
      </c>
      <c r="AH84" s="11" t="s">
        <v>184</v>
      </c>
      <c r="AI84" s="11" t="s">
        <v>185</v>
      </c>
    </row>
    <row r="85" spans="1:39" x14ac:dyDescent="0.2">
      <c r="R85" s="11" t="s">
        <v>269</v>
      </c>
      <c r="Z85" s="11" t="s">
        <v>269</v>
      </c>
    </row>
    <row r="86" spans="1:39" x14ac:dyDescent="0.2">
      <c r="B86" s="11" t="s">
        <v>269</v>
      </c>
      <c r="J86" s="11" t="s">
        <v>269</v>
      </c>
      <c r="R86" s="11" t="s">
        <v>251</v>
      </c>
      <c r="S86" s="11" t="s">
        <v>189</v>
      </c>
      <c r="T86" s="11" t="s">
        <v>190</v>
      </c>
      <c r="U86" s="11" t="s">
        <v>191</v>
      </c>
      <c r="V86" s="11" t="s">
        <v>192</v>
      </c>
      <c r="W86" s="11" t="s">
        <v>193</v>
      </c>
      <c r="Z86" s="11" t="s">
        <v>252</v>
      </c>
      <c r="AA86" s="11" t="s">
        <v>189</v>
      </c>
      <c r="AB86" s="11" t="s">
        <v>190</v>
      </c>
      <c r="AC86" s="11" t="s">
        <v>191</v>
      </c>
      <c r="AD86" s="11" t="s">
        <v>192</v>
      </c>
      <c r="AE86" s="11" t="s">
        <v>193</v>
      </c>
      <c r="AH86" s="11" t="s">
        <v>269</v>
      </c>
    </row>
    <row r="87" spans="1:39" x14ac:dyDescent="0.2">
      <c r="B87" s="11" t="s">
        <v>249</v>
      </c>
      <c r="C87" s="11" t="s">
        <v>189</v>
      </c>
      <c r="D87" s="11" t="s">
        <v>190</v>
      </c>
      <c r="E87" s="11" t="s">
        <v>191</v>
      </c>
      <c r="F87" s="11" t="s">
        <v>192</v>
      </c>
      <c r="G87" s="11" t="s">
        <v>193</v>
      </c>
      <c r="J87" s="11" t="s">
        <v>250</v>
      </c>
      <c r="K87" s="11" t="s">
        <v>189</v>
      </c>
      <c r="L87" s="11" t="s">
        <v>190</v>
      </c>
      <c r="M87" s="11" t="s">
        <v>191</v>
      </c>
      <c r="N87" s="11" t="s">
        <v>192</v>
      </c>
      <c r="O87" s="11" t="s">
        <v>193</v>
      </c>
      <c r="R87" s="11" t="s">
        <v>270</v>
      </c>
      <c r="Z87" s="11" t="s">
        <v>270</v>
      </c>
      <c r="AH87" s="11" t="s">
        <v>253</v>
      </c>
      <c r="AI87" s="11" t="s">
        <v>189</v>
      </c>
      <c r="AJ87" s="11" t="s">
        <v>190</v>
      </c>
      <c r="AK87" s="11" t="s">
        <v>191</v>
      </c>
      <c r="AL87" s="11" t="s">
        <v>192</v>
      </c>
      <c r="AM87" s="11" t="s">
        <v>193</v>
      </c>
    </row>
    <row r="88" spans="1:39" x14ac:dyDescent="0.2">
      <c r="B88" s="11" t="s">
        <v>270</v>
      </c>
      <c r="J88" s="11" t="s">
        <v>270</v>
      </c>
      <c r="R88" s="11">
        <v>1</v>
      </c>
      <c r="S88" s="11">
        <v>667</v>
      </c>
      <c r="T88" s="11">
        <v>0.58482500000000004</v>
      </c>
      <c r="U88" s="11">
        <v>2.281E-2</v>
      </c>
      <c r="Z88" s="11">
        <v>1</v>
      </c>
      <c r="AA88" s="11">
        <v>259</v>
      </c>
      <c r="AB88" s="11">
        <v>0.224884</v>
      </c>
      <c r="AC88" s="11">
        <v>2.026E-3</v>
      </c>
      <c r="AH88" s="11" t="s">
        <v>270</v>
      </c>
    </row>
    <row r="89" spans="1:39" x14ac:dyDescent="0.2">
      <c r="B89" s="11">
        <v>1</v>
      </c>
      <c r="C89" s="11">
        <v>466</v>
      </c>
      <c r="D89" s="11">
        <v>0.399557</v>
      </c>
      <c r="E89" s="11">
        <v>2.5298999999999999E-2</v>
      </c>
      <c r="J89" s="11">
        <v>1</v>
      </c>
      <c r="K89" s="11">
        <v>273</v>
      </c>
      <c r="L89" s="11">
        <v>0.23619499999999999</v>
      </c>
      <c r="M89" s="11">
        <v>3.0609999999999999E-3</v>
      </c>
      <c r="R89" s="11">
        <v>2</v>
      </c>
      <c r="S89" s="11">
        <v>268</v>
      </c>
      <c r="T89" s="11">
        <v>0.23156099999999999</v>
      </c>
      <c r="U89" s="11">
        <v>1.7072E-2</v>
      </c>
      <c r="Z89" s="11">
        <v>2</v>
      </c>
      <c r="AA89" s="11">
        <v>337</v>
      </c>
      <c r="AB89" s="11">
        <v>0.29242200000000002</v>
      </c>
      <c r="AC89" s="11">
        <v>1.6688000000000001E-2</v>
      </c>
      <c r="AH89" s="11">
        <v>1</v>
      </c>
      <c r="AI89" s="11">
        <v>254</v>
      </c>
      <c r="AJ89" s="11">
        <v>0.2268</v>
      </c>
      <c r="AK89" s="11">
        <v>2.1080000000000001E-3</v>
      </c>
    </row>
    <row r="90" spans="1:39" x14ac:dyDescent="0.2">
      <c r="B90" s="11">
        <v>2</v>
      </c>
      <c r="C90" s="11">
        <v>282</v>
      </c>
      <c r="D90" s="11">
        <v>0.243949</v>
      </c>
      <c r="E90" s="11">
        <v>6.3559999999999997E-3</v>
      </c>
      <c r="J90" s="11">
        <v>2</v>
      </c>
      <c r="K90" s="11">
        <v>343</v>
      </c>
      <c r="L90" s="11">
        <v>0.299315</v>
      </c>
      <c r="M90" s="11">
        <v>8.5679999999999992E-3</v>
      </c>
      <c r="R90" s="11">
        <v>3</v>
      </c>
      <c r="S90" s="11">
        <v>143</v>
      </c>
      <c r="T90" s="11">
        <v>0.12066200000000001</v>
      </c>
      <c r="U90" s="11">
        <v>1.2723999999999999E-2</v>
      </c>
      <c r="Z90" s="11">
        <v>3</v>
      </c>
      <c r="AA90" s="11">
        <v>286</v>
      </c>
      <c r="AB90" s="11">
        <v>0.244535</v>
      </c>
      <c r="AC90" s="11">
        <v>2.99E-4</v>
      </c>
      <c r="AH90" s="11">
        <v>2</v>
      </c>
      <c r="AI90" s="11">
        <v>373</v>
      </c>
      <c r="AJ90" s="11">
        <v>0.32199</v>
      </c>
      <c r="AK90" s="11">
        <v>4.0400000000000001E-4</v>
      </c>
    </row>
    <row r="91" spans="1:39" x14ac:dyDescent="0.2">
      <c r="B91" s="11">
        <v>3</v>
      </c>
      <c r="C91" s="11">
        <v>193</v>
      </c>
      <c r="D91" s="11">
        <v>0.16960700000000001</v>
      </c>
      <c r="E91" s="11">
        <v>2.0462999999999999E-2</v>
      </c>
      <c r="J91" s="11">
        <v>3</v>
      </c>
      <c r="K91" s="11">
        <v>274</v>
      </c>
      <c r="L91" s="11">
        <v>0.24035599999999999</v>
      </c>
      <c r="M91" s="11">
        <v>5.6899999999999997E-3</v>
      </c>
      <c r="R91" s="11">
        <v>4</v>
      </c>
      <c r="S91" s="11">
        <v>77</v>
      </c>
      <c r="T91" s="11">
        <v>6.2951999999999994E-2</v>
      </c>
      <c r="U91" s="11">
        <v>6.9870000000000002E-3</v>
      </c>
      <c r="Z91" s="11">
        <v>4</v>
      </c>
      <c r="AA91" s="11">
        <v>273</v>
      </c>
      <c r="AB91" s="11">
        <v>0.23815900000000001</v>
      </c>
      <c r="AC91" s="11">
        <v>1.4362E-2</v>
      </c>
      <c r="AH91" s="11">
        <v>3</v>
      </c>
      <c r="AI91" s="11">
        <v>326</v>
      </c>
      <c r="AJ91" s="11">
        <v>0.28004400000000002</v>
      </c>
      <c r="AK91" s="11">
        <v>3.7139999999999999E-3</v>
      </c>
    </row>
    <row r="92" spans="1:39" x14ac:dyDescent="0.2">
      <c r="B92" s="11">
        <v>4</v>
      </c>
      <c r="C92" s="11">
        <v>214</v>
      </c>
      <c r="D92" s="11">
        <v>0.186887</v>
      </c>
      <c r="E92" s="11">
        <v>1.1192000000000001E-2</v>
      </c>
      <c r="J92" s="11">
        <v>4</v>
      </c>
      <c r="K92" s="11">
        <v>265</v>
      </c>
      <c r="L92" s="11">
        <v>0.224133</v>
      </c>
      <c r="M92" s="11">
        <v>1.1197E-2</v>
      </c>
      <c r="R92" s="11" t="s">
        <v>269</v>
      </c>
      <c r="Z92" s="11" t="s">
        <v>269</v>
      </c>
      <c r="AH92" s="11">
        <v>4</v>
      </c>
      <c r="AI92" s="11">
        <v>202</v>
      </c>
      <c r="AJ92" s="11">
        <v>0.17116500000000001</v>
      </c>
      <c r="AK92" s="11">
        <v>2.0089999999999999E-3</v>
      </c>
    </row>
    <row r="93" spans="1:39" x14ac:dyDescent="0.2">
      <c r="B93" s="11" t="s">
        <v>269</v>
      </c>
      <c r="J93" s="11" t="s">
        <v>269</v>
      </c>
      <c r="AH93" s="11" t="s">
        <v>269</v>
      </c>
    </row>
    <row r="94" spans="1:39" x14ac:dyDescent="0.2">
      <c r="Q94" s="11" t="s">
        <v>0</v>
      </c>
    </row>
    <row r="95" spans="1:39" x14ac:dyDescent="0.2">
      <c r="AG95" s="11" t="s">
        <v>0</v>
      </c>
    </row>
  </sheetData>
  <mergeCells count="1">
    <mergeCell ref="A1:I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16" workbookViewId="0">
      <selection activeCell="B1" sqref="B1"/>
    </sheetView>
  </sheetViews>
  <sheetFormatPr defaultRowHeight="15" x14ac:dyDescent="0.25"/>
  <cols>
    <col min="1" max="1" width="65.85546875" style="6" customWidth="1"/>
    <col min="2" max="16384" width="9.140625" style="6"/>
  </cols>
  <sheetData>
    <row r="1" spans="1:1" x14ac:dyDescent="0.25">
      <c r="A1" s="6" t="s">
        <v>120</v>
      </c>
    </row>
    <row r="4" spans="1:1" x14ac:dyDescent="0.25">
      <c r="A4" s="6" t="s">
        <v>119</v>
      </c>
    </row>
    <row r="5" spans="1:1" x14ac:dyDescent="0.25">
      <c r="A5" s="6" t="s">
        <v>114</v>
      </c>
    </row>
    <row r="6" spans="1:1" x14ac:dyDescent="0.25">
      <c r="A6" s="6" t="s">
        <v>115</v>
      </c>
    </row>
    <row r="7" spans="1:1" x14ac:dyDescent="0.25">
      <c r="A7" s="6" t="s">
        <v>116</v>
      </c>
    </row>
    <row r="8" spans="1:1" x14ac:dyDescent="0.25">
      <c r="A8" s="6" t="s">
        <v>117</v>
      </c>
    </row>
    <row r="9" spans="1:1" x14ac:dyDescent="0.25">
      <c r="A9" s="6" t="s">
        <v>118</v>
      </c>
    </row>
    <row r="12" spans="1:1" x14ac:dyDescent="0.25">
      <c r="A12" s="6" t="s">
        <v>95</v>
      </c>
    </row>
    <row r="14" spans="1:1" x14ac:dyDescent="0.25">
      <c r="A14" s="6" t="s">
        <v>121</v>
      </c>
    </row>
    <row r="15" spans="1:1" x14ac:dyDescent="0.25">
      <c r="A15" s="6" t="s">
        <v>122</v>
      </c>
    </row>
    <row r="17" spans="1:1" x14ac:dyDescent="0.25">
      <c r="A17" s="6" t="s">
        <v>96</v>
      </c>
    </row>
    <row r="18" spans="1:1" x14ac:dyDescent="0.25">
      <c r="A18" s="6" t="s">
        <v>97</v>
      </c>
    </row>
    <row r="19" spans="1:1" x14ac:dyDescent="0.25">
      <c r="A19" s="6" t="s">
        <v>98</v>
      </c>
    </row>
    <row r="20" spans="1:1" x14ac:dyDescent="0.25">
      <c r="A20" s="6" t="s">
        <v>99</v>
      </c>
    </row>
    <row r="22" spans="1:1" x14ac:dyDescent="0.25">
      <c r="A22" s="6" t="s">
        <v>100</v>
      </c>
    </row>
    <row r="23" spans="1:1" x14ac:dyDescent="0.25">
      <c r="A23" s="6" t="s">
        <v>101</v>
      </c>
    </row>
    <row r="24" spans="1:1" x14ac:dyDescent="0.25">
      <c r="A24" s="6" t="s">
        <v>102</v>
      </c>
    </row>
    <row r="25" spans="1:1" x14ac:dyDescent="0.25">
      <c r="A25" s="6" t="s">
        <v>103</v>
      </c>
    </row>
    <row r="26" spans="1:1" x14ac:dyDescent="0.25">
      <c r="A26" s="6" t="s">
        <v>104</v>
      </c>
    </row>
    <row r="27" spans="1:1" x14ac:dyDescent="0.25">
      <c r="A27" s="6" t="s">
        <v>105</v>
      </c>
    </row>
    <row r="28" spans="1:1" x14ac:dyDescent="0.25">
      <c r="A28" s="6" t="s">
        <v>106</v>
      </c>
    </row>
    <row r="30" spans="1:1" x14ac:dyDescent="0.25">
      <c r="A30" s="6" t="s">
        <v>107</v>
      </c>
    </row>
    <row r="31" spans="1:1" x14ac:dyDescent="0.25">
      <c r="A31" s="6" t="s">
        <v>108</v>
      </c>
    </row>
    <row r="32" spans="1:1" x14ac:dyDescent="0.25">
      <c r="A32" s="6" t="s">
        <v>109</v>
      </c>
    </row>
    <row r="33" spans="1:4" x14ac:dyDescent="0.25">
      <c r="A33" s="6" t="s">
        <v>110</v>
      </c>
    </row>
    <row r="34" spans="1:4" x14ac:dyDescent="0.25">
      <c r="A34" s="6" t="s">
        <v>111</v>
      </c>
    </row>
    <row r="35" spans="1:4" x14ac:dyDescent="0.25">
      <c r="A35" s="6" t="s">
        <v>112</v>
      </c>
    </row>
    <row r="36" spans="1:4" x14ac:dyDescent="0.25">
      <c r="A36" s="6" t="s">
        <v>113</v>
      </c>
    </row>
    <row r="41" spans="1:4" x14ac:dyDescent="0.25">
      <c r="A41" s="6" t="s">
        <v>69</v>
      </c>
    </row>
    <row r="43" spans="1:4" x14ac:dyDescent="0.25">
      <c r="A43" s="6" t="s">
        <v>38</v>
      </c>
    </row>
    <row r="44" spans="1:4" x14ac:dyDescent="0.25">
      <c r="A44" s="6" t="s">
        <v>21</v>
      </c>
    </row>
    <row r="45" spans="1:4" x14ac:dyDescent="0.25">
      <c r="A45" s="6" t="s">
        <v>39</v>
      </c>
    </row>
    <row r="46" spans="1:4" x14ac:dyDescent="0.25">
      <c r="A46" s="6" t="s">
        <v>40</v>
      </c>
      <c r="D46" s="6" t="s">
        <v>86</v>
      </c>
    </row>
    <row r="47" spans="1:4" x14ac:dyDescent="0.25">
      <c r="D47" s="6" t="s">
        <v>87</v>
      </c>
    </row>
    <row r="48" spans="1:4" x14ac:dyDescent="0.25">
      <c r="A48" s="6" t="s">
        <v>13</v>
      </c>
      <c r="D48" s="6" t="s">
        <v>88</v>
      </c>
    </row>
    <row r="49" spans="1:8" x14ac:dyDescent="0.25">
      <c r="A49" s="6" t="s">
        <v>41</v>
      </c>
      <c r="D49" s="6" t="s">
        <v>89</v>
      </c>
    </row>
    <row r="50" spans="1:8" x14ac:dyDescent="0.25">
      <c r="A50" s="6" t="s">
        <v>42</v>
      </c>
      <c r="D50" s="6" t="s">
        <v>91</v>
      </c>
    </row>
    <row r="51" spans="1:8" x14ac:dyDescent="0.25">
      <c r="A51" s="6" t="s">
        <v>43</v>
      </c>
    </row>
    <row r="52" spans="1:8" x14ac:dyDescent="0.25">
      <c r="A52" s="6" t="s">
        <v>44</v>
      </c>
    </row>
    <row r="53" spans="1:8" x14ac:dyDescent="0.25">
      <c r="A53" s="6" t="s">
        <v>70</v>
      </c>
      <c r="C53" s="6" t="s">
        <v>92</v>
      </c>
    </row>
    <row r="54" spans="1:8" x14ac:dyDescent="0.25">
      <c r="A54" s="6" t="s">
        <v>71</v>
      </c>
      <c r="B54" s="6" t="s">
        <v>93</v>
      </c>
      <c r="C54" s="6">
        <v>1</v>
      </c>
      <c r="D54" s="6">
        <v>2</v>
      </c>
      <c r="E54" s="6">
        <v>7</v>
      </c>
      <c r="F54" s="6">
        <v>8</v>
      </c>
      <c r="G54" s="6">
        <v>9</v>
      </c>
      <c r="H54" s="6" t="s">
        <v>15</v>
      </c>
    </row>
    <row r="55" spans="1:8" x14ac:dyDescent="0.25">
      <c r="A55" s="6" t="s">
        <v>16</v>
      </c>
    </row>
    <row r="56" spans="1:8" x14ac:dyDescent="0.25">
      <c r="A56" s="6" t="s">
        <v>72</v>
      </c>
      <c r="B56" s="6" t="s">
        <v>86</v>
      </c>
      <c r="C56" s="7">
        <v>1143788</v>
      </c>
      <c r="D56" s="7">
        <v>97157</v>
      </c>
      <c r="E56" s="6">
        <v>0</v>
      </c>
      <c r="F56" s="6">
        <v>109</v>
      </c>
      <c r="G56" s="6">
        <v>0</v>
      </c>
      <c r="H56" s="7">
        <v>1241054</v>
      </c>
    </row>
    <row r="57" spans="1:8" x14ac:dyDescent="0.25">
      <c r="A57" s="6" t="s">
        <v>73</v>
      </c>
      <c r="B57" s="6" t="s">
        <v>87</v>
      </c>
      <c r="C57" s="7">
        <v>55350</v>
      </c>
      <c r="D57" s="7">
        <v>38041</v>
      </c>
      <c r="E57" s="6">
        <v>0</v>
      </c>
      <c r="F57" s="6">
        <v>0</v>
      </c>
      <c r="G57" s="6">
        <v>0</v>
      </c>
      <c r="H57" s="7">
        <v>93391</v>
      </c>
    </row>
    <row r="58" spans="1:8" x14ac:dyDescent="0.25">
      <c r="A58" s="6" t="s">
        <v>74</v>
      </c>
      <c r="B58" s="6" t="s">
        <v>88</v>
      </c>
      <c r="C58" s="6">
        <v>475</v>
      </c>
      <c r="D58" s="6">
        <v>0</v>
      </c>
      <c r="E58" s="6">
        <v>822</v>
      </c>
      <c r="F58" s="6">
        <v>0</v>
      </c>
      <c r="G58" s="6">
        <v>0</v>
      </c>
      <c r="H58" s="7">
        <v>1297</v>
      </c>
    </row>
    <row r="59" spans="1:8" x14ac:dyDescent="0.25">
      <c r="A59" s="6" t="s">
        <v>75</v>
      </c>
      <c r="B59" s="6" t="s">
        <v>89</v>
      </c>
      <c r="C59" s="6">
        <v>191</v>
      </c>
      <c r="D59" s="6">
        <v>0</v>
      </c>
      <c r="E59" s="6">
        <v>0</v>
      </c>
      <c r="F59" s="7">
        <v>5115</v>
      </c>
      <c r="G59" s="6">
        <v>0</v>
      </c>
      <c r="H59" s="7">
        <v>5306</v>
      </c>
    </row>
    <row r="60" spans="1:8" x14ac:dyDescent="0.25">
      <c r="A60" s="6" t="s">
        <v>76</v>
      </c>
      <c r="B60" s="6" t="s">
        <v>91</v>
      </c>
      <c r="C60" s="6">
        <v>0</v>
      </c>
      <c r="D60" s="6">
        <v>0</v>
      </c>
      <c r="E60" s="6">
        <v>0</v>
      </c>
      <c r="F60" s="6">
        <v>0</v>
      </c>
      <c r="G60" s="7">
        <v>14421</v>
      </c>
      <c r="H60" s="7">
        <v>14421</v>
      </c>
    </row>
    <row r="61" spans="1:8" x14ac:dyDescent="0.25">
      <c r="A61" s="6" t="s">
        <v>45</v>
      </c>
      <c r="C61" s="6" t="s">
        <v>81</v>
      </c>
    </row>
    <row r="62" spans="1:8" x14ac:dyDescent="0.25">
      <c r="A62" s="6" t="s">
        <v>77</v>
      </c>
      <c r="B62" s="6" t="s">
        <v>15</v>
      </c>
      <c r="C62" s="7">
        <v>1199804</v>
      </c>
      <c r="D62" s="7">
        <v>135198</v>
      </c>
      <c r="E62" s="6">
        <v>822</v>
      </c>
      <c r="F62" s="7">
        <v>5224</v>
      </c>
      <c r="G62" s="7">
        <v>14421</v>
      </c>
      <c r="H62" s="7">
        <v>1355470</v>
      </c>
    </row>
    <row r="63" spans="1:8" x14ac:dyDescent="0.25">
      <c r="A63" s="6" t="s">
        <v>13</v>
      </c>
    </row>
    <row r="64" spans="1:8" x14ac:dyDescent="0.25">
      <c r="A64" s="6" t="s">
        <v>24</v>
      </c>
      <c r="C64" s="6" t="s">
        <v>92</v>
      </c>
      <c r="E64" s="9">
        <f>C62/(C62+D62)</f>
        <v>0.89872824160563058</v>
      </c>
    </row>
    <row r="65" spans="1:5" x14ac:dyDescent="0.25">
      <c r="C65" s="6" t="s">
        <v>94</v>
      </c>
      <c r="E65" s="9">
        <f>C56/SUM(C56:D57)</f>
        <v>0.85719638831598632</v>
      </c>
    </row>
    <row r="66" spans="1:5" x14ac:dyDescent="0.25">
      <c r="A66" s="6" t="s">
        <v>78</v>
      </c>
    </row>
    <row r="67" spans="1:5" x14ac:dyDescent="0.25">
      <c r="A67" s="6" t="s">
        <v>79</v>
      </c>
    </row>
    <row r="68" spans="1:5" x14ac:dyDescent="0.25">
      <c r="A68" s="6" t="s">
        <v>80</v>
      </c>
    </row>
    <row r="72" spans="1:5" x14ac:dyDescent="0.25">
      <c r="A72" s="6" t="s">
        <v>83</v>
      </c>
    </row>
    <row r="74" spans="1:5" x14ac:dyDescent="0.25">
      <c r="A74" s="6" t="s">
        <v>50</v>
      </c>
    </row>
    <row r="75" spans="1:5" x14ac:dyDescent="0.25">
      <c r="A75" s="6" t="s">
        <v>84</v>
      </c>
    </row>
    <row r="76" spans="1:5" x14ac:dyDescent="0.25">
      <c r="A76" s="6" t="s">
        <v>51</v>
      </c>
    </row>
    <row r="77" spans="1:5" x14ac:dyDescent="0.25">
      <c r="A77" s="6" t="s">
        <v>85</v>
      </c>
      <c r="B77" s="6">
        <v>2.6510790000000002</v>
      </c>
    </row>
    <row r="78" spans="1:5" x14ac:dyDescent="0.25">
      <c r="A78" s="6" t="s">
        <v>50</v>
      </c>
    </row>
    <row r="81" spans="1:2" x14ac:dyDescent="0.25">
      <c r="A81" s="6" t="s">
        <v>48</v>
      </c>
    </row>
    <row r="83" spans="1:2" x14ac:dyDescent="0.25">
      <c r="A83" s="6" t="s">
        <v>46</v>
      </c>
    </row>
    <row r="84" spans="1:2" x14ac:dyDescent="0.25">
      <c r="A84" s="6" t="s">
        <v>49</v>
      </c>
    </row>
    <row r="85" spans="1:2" x14ac:dyDescent="0.25">
      <c r="A85" s="6" t="s">
        <v>47</v>
      </c>
    </row>
    <row r="86" spans="1:2" x14ac:dyDescent="0.25">
      <c r="A86" s="6" t="s">
        <v>82</v>
      </c>
      <c r="B86" s="6">
        <v>2.1907839999999998</v>
      </c>
    </row>
    <row r="87" spans="1:2" x14ac:dyDescent="0.25">
      <c r="A87" s="6" t="s">
        <v>46</v>
      </c>
    </row>
    <row r="96" spans="1:2" x14ac:dyDescent="0.25">
      <c r="A96" s="6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5" x14ac:dyDescent="0.25"/>
  <cols>
    <col min="1" max="1" width="64.7109375" style="6" customWidth="1"/>
    <col min="2" max="16384" width="9.140625" style="6"/>
  </cols>
  <sheetData>
    <row r="1" spans="1:1" x14ac:dyDescent="0.25">
      <c r="A1" s="6" t="s">
        <v>158</v>
      </c>
    </row>
    <row r="3" spans="1:1" x14ac:dyDescent="0.25">
      <c r="A3" s="6" t="s">
        <v>156</v>
      </c>
    </row>
    <row r="4" spans="1:1" x14ac:dyDescent="0.25">
      <c r="A4" s="6" t="s">
        <v>114</v>
      </c>
    </row>
    <row r="5" spans="1:1" x14ac:dyDescent="0.25">
      <c r="A5" s="6" t="s">
        <v>152</v>
      </c>
    </row>
    <row r="6" spans="1:1" x14ac:dyDescent="0.25">
      <c r="A6" s="6" t="s">
        <v>153</v>
      </c>
    </row>
    <row r="7" spans="1:1" x14ac:dyDescent="0.25">
      <c r="A7" s="6" t="s">
        <v>154</v>
      </c>
    </row>
    <row r="8" spans="1:1" x14ac:dyDescent="0.25">
      <c r="A8" s="6" t="s">
        <v>155</v>
      </c>
    </row>
    <row r="11" spans="1:1" x14ac:dyDescent="0.25">
      <c r="A11" s="6" t="s">
        <v>157</v>
      </c>
    </row>
    <row r="12" spans="1:1" x14ac:dyDescent="0.25">
      <c r="A12" s="6" t="s">
        <v>139</v>
      </c>
    </row>
    <row r="13" spans="1:1" x14ac:dyDescent="0.25">
      <c r="A13" s="6" t="s">
        <v>122</v>
      </c>
    </row>
    <row r="15" spans="1:1" x14ac:dyDescent="0.25">
      <c r="A15" s="6" t="s">
        <v>140</v>
      </c>
    </row>
    <row r="16" spans="1:1" x14ac:dyDescent="0.25">
      <c r="A16" s="6" t="s">
        <v>141</v>
      </c>
    </row>
    <row r="17" spans="1:1" x14ac:dyDescent="0.25">
      <c r="A17" s="6" t="s">
        <v>142</v>
      </c>
    </row>
    <row r="18" spans="1:1" x14ac:dyDescent="0.25">
      <c r="A18" s="6" t="s">
        <v>143</v>
      </c>
    </row>
    <row r="20" spans="1:1" x14ac:dyDescent="0.25">
      <c r="A20" s="6" t="s">
        <v>144</v>
      </c>
    </row>
    <row r="21" spans="1:1" x14ac:dyDescent="0.25">
      <c r="A21" s="6" t="s">
        <v>145</v>
      </c>
    </row>
    <row r="22" spans="1:1" x14ac:dyDescent="0.25">
      <c r="A22" s="6" t="s">
        <v>146</v>
      </c>
    </row>
    <row r="23" spans="1:1" x14ac:dyDescent="0.25">
      <c r="A23" s="6" t="s">
        <v>147</v>
      </c>
    </row>
    <row r="24" spans="1:1" x14ac:dyDescent="0.25">
      <c r="A24" s="6" t="s">
        <v>104</v>
      </c>
    </row>
    <row r="25" spans="1:1" x14ac:dyDescent="0.25">
      <c r="A25" s="6" t="s">
        <v>105</v>
      </c>
    </row>
    <row r="26" spans="1:1" x14ac:dyDescent="0.25">
      <c r="A26" s="6" t="s">
        <v>106</v>
      </c>
    </row>
    <row r="28" spans="1:1" x14ac:dyDescent="0.25">
      <c r="A28" s="6" t="s">
        <v>148</v>
      </c>
    </row>
    <row r="29" spans="1:1" x14ac:dyDescent="0.25">
      <c r="A29" s="6" t="s">
        <v>149</v>
      </c>
    </row>
    <row r="30" spans="1:1" x14ac:dyDescent="0.25">
      <c r="A30" s="6" t="s">
        <v>150</v>
      </c>
    </row>
    <row r="31" spans="1:1" x14ac:dyDescent="0.25">
      <c r="A31" s="6" t="s">
        <v>151</v>
      </c>
    </row>
    <row r="32" spans="1:1" x14ac:dyDescent="0.25">
      <c r="A32" s="6" t="s">
        <v>111</v>
      </c>
    </row>
    <row r="33" spans="1:8" x14ac:dyDescent="0.25">
      <c r="A33" s="6" t="s">
        <v>112</v>
      </c>
    </row>
    <row r="34" spans="1:8" x14ac:dyDescent="0.25">
      <c r="A34" s="6" t="s">
        <v>113</v>
      </c>
    </row>
    <row r="39" spans="1:8" x14ac:dyDescent="0.25">
      <c r="A39" s="6" t="s">
        <v>123</v>
      </c>
    </row>
    <row r="41" spans="1:8" x14ac:dyDescent="0.25">
      <c r="A41" s="6" t="s">
        <v>20</v>
      </c>
    </row>
    <row r="42" spans="1:8" x14ac:dyDescent="0.25">
      <c r="A42" s="6" t="s">
        <v>21</v>
      </c>
      <c r="D42" s="6" t="s">
        <v>86</v>
      </c>
    </row>
    <row r="43" spans="1:8" x14ac:dyDescent="0.25">
      <c r="A43" s="6" t="s">
        <v>22</v>
      </c>
      <c r="D43" s="6" t="s">
        <v>87</v>
      </c>
    </row>
    <row r="44" spans="1:8" x14ac:dyDescent="0.25">
      <c r="A44" s="6" t="s">
        <v>23</v>
      </c>
      <c r="D44" s="6" t="s">
        <v>135</v>
      </c>
    </row>
    <row r="45" spans="1:8" x14ac:dyDescent="0.25">
      <c r="D45" s="6" t="s">
        <v>136</v>
      </c>
    </row>
    <row r="46" spans="1:8" x14ac:dyDescent="0.25">
      <c r="A46" s="6" t="s">
        <v>55</v>
      </c>
      <c r="D46" s="6" t="s">
        <v>90</v>
      </c>
    </row>
    <row r="47" spans="1:8" x14ac:dyDescent="0.25">
      <c r="A47" s="6" t="s">
        <v>124</v>
      </c>
      <c r="E47" s="6" t="s">
        <v>56</v>
      </c>
      <c r="H47" s="6" t="s">
        <v>134</v>
      </c>
    </row>
    <row r="48" spans="1:8" x14ac:dyDescent="0.25">
      <c r="A48" s="6" t="s">
        <v>125</v>
      </c>
      <c r="B48" s="6" t="s">
        <v>54</v>
      </c>
      <c r="C48" s="6">
        <v>1</v>
      </c>
      <c r="D48" s="6">
        <v>2</v>
      </c>
      <c r="E48" s="6">
        <v>7</v>
      </c>
      <c r="F48" s="6">
        <v>8</v>
      </c>
      <c r="G48" s="6">
        <v>9</v>
      </c>
      <c r="H48" s="6" t="s">
        <v>15</v>
      </c>
    </row>
    <row r="49" spans="1:8" x14ac:dyDescent="0.25">
      <c r="A49" s="6" t="s">
        <v>57</v>
      </c>
    </row>
    <row r="50" spans="1:8" x14ac:dyDescent="0.25">
      <c r="A50" s="6" t="s">
        <v>126</v>
      </c>
      <c r="B50" s="6" t="s">
        <v>86</v>
      </c>
      <c r="C50" s="7">
        <v>496239</v>
      </c>
      <c r="D50" s="7">
        <v>51793</v>
      </c>
      <c r="E50" s="6">
        <v>345</v>
      </c>
      <c r="F50" s="6">
        <v>0</v>
      </c>
      <c r="G50" s="6">
        <v>0</v>
      </c>
      <c r="H50" s="7">
        <v>548378</v>
      </c>
    </row>
    <row r="51" spans="1:8" x14ac:dyDescent="0.25">
      <c r="A51" s="6" t="s">
        <v>127</v>
      </c>
      <c r="B51" s="6" t="s">
        <v>87</v>
      </c>
      <c r="C51" s="7">
        <v>50313</v>
      </c>
      <c r="D51" s="7">
        <v>21297</v>
      </c>
      <c r="E51" s="6">
        <v>156</v>
      </c>
      <c r="F51" s="6">
        <v>0</v>
      </c>
      <c r="G51" s="6">
        <v>0</v>
      </c>
      <c r="H51" s="7">
        <v>71767</v>
      </c>
    </row>
    <row r="52" spans="1:8" x14ac:dyDescent="0.25">
      <c r="A52" s="6" t="s">
        <v>128</v>
      </c>
      <c r="B52" s="6" t="s">
        <v>135</v>
      </c>
      <c r="C52" s="6">
        <v>118</v>
      </c>
      <c r="D52" s="6">
        <v>18</v>
      </c>
      <c r="E52" s="6">
        <v>476</v>
      </c>
      <c r="F52" s="6">
        <v>0</v>
      </c>
      <c r="G52" s="6">
        <v>0</v>
      </c>
      <c r="H52" s="6">
        <v>611</v>
      </c>
    </row>
    <row r="53" spans="1:8" x14ac:dyDescent="0.25">
      <c r="A53" s="6" t="s">
        <v>129</v>
      </c>
      <c r="B53" s="6" t="s">
        <v>136</v>
      </c>
      <c r="C53" s="6">
        <v>39</v>
      </c>
      <c r="D53" s="6">
        <v>0</v>
      </c>
      <c r="E53" s="6">
        <v>0</v>
      </c>
      <c r="F53" s="7">
        <v>4716</v>
      </c>
      <c r="G53" s="6">
        <v>0</v>
      </c>
      <c r="H53" s="7">
        <v>4755</v>
      </c>
    </row>
    <row r="54" spans="1:8" x14ac:dyDescent="0.25">
      <c r="A54" s="6" t="s">
        <v>130</v>
      </c>
      <c r="B54" s="6" t="s">
        <v>90</v>
      </c>
      <c r="C54" s="6">
        <v>0</v>
      </c>
      <c r="D54" s="6">
        <v>0</v>
      </c>
      <c r="E54" s="6">
        <v>0</v>
      </c>
      <c r="F54" s="6">
        <v>0</v>
      </c>
      <c r="G54" s="7">
        <v>5730</v>
      </c>
      <c r="H54" s="7">
        <v>5730</v>
      </c>
    </row>
    <row r="55" spans="1:8" x14ac:dyDescent="0.25">
      <c r="A55" s="6" t="s">
        <v>45</v>
      </c>
      <c r="C55" s="6" t="s">
        <v>81</v>
      </c>
    </row>
    <row r="56" spans="1:8" x14ac:dyDescent="0.25">
      <c r="A56" s="6" t="s">
        <v>131</v>
      </c>
      <c r="B56" s="6" t="s">
        <v>15</v>
      </c>
      <c r="C56" s="7">
        <v>546709</v>
      </c>
      <c r="D56" s="7">
        <v>73108</v>
      </c>
      <c r="E56" s="6">
        <v>977</v>
      </c>
      <c r="F56" s="7">
        <v>4716</v>
      </c>
      <c r="G56" s="7">
        <v>5730</v>
      </c>
      <c r="H56" s="7">
        <v>631241</v>
      </c>
    </row>
    <row r="57" spans="1:8" x14ac:dyDescent="0.25">
      <c r="A57" s="6" t="s">
        <v>55</v>
      </c>
    </row>
    <row r="58" spans="1:8" x14ac:dyDescent="0.25">
      <c r="A58" s="6" t="s">
        <v>24</v>
      </c>
      <c r="C58" s="6" t="s">
        <v>92</v>
      </c>
      <c r="E58" s="9">
        <f>C56/(C56+D56)</f>
        <v>0.88204905641503861</v>
      </c>
    </row>
    <row r="59" spans="1:8" x14ac:dyDescent="0.25">
      <c r="C59" s="6" t="s">
        <v>94</v>
      </c>
      <c r="E59" s="9">
        <f>C50/SUM(C50:D51)</f>
        <v>0.80084790895387981</v>
      </c>
    </row>
    <row r="60" spans="1:8" x14ac:dyDescent="0.25">
      <c r="A60" s="6" t="s">
        <v>78</v>
      </c>
    </row>
    <row r="61" spans="1:8" x14ac:dyDescent="0.25">
      <c r="A61" s="6" t="s">
        <v>132</v>
      </c>
    </row>
    <row r="62" spans="1:8" x14ac:dyDescent="0.25">
      <c r="A62" s="6" t="s">
        <v>133</v>
      </c>
    </row>
    <row r="65" spans="1:2" x14ac:dyDescent="0.25">
      <c r="A65" s="6" t="s">
        <v>83</v>
      </c>
    </row>
    <row r="67" spans="1:2" x14ac:dyDescent="0.25">
      <c r="A67" s="6" t="s">
        <v>50</v>
      </c>
    </row>
    <row r="68" spans="1:2" x14ac:dyDescent="0.25">
      <c r="A68" s="6" t="s">
        <v>84</v>
      </c>
    </row>
    <row r="69" spans="1:2" x14ac:dyDescent="0.25">
      <c r="A69" s="6" t="s">
        <v>51</v>
      </c>
    </row>
    <row r="70" spans="1:2" x14ac:dyDescent="0.25">
      <c r="A70" s="6" t="s">
        <v>137</v>
      </c>
      <c r="B70" s="6">
        <v>2.6041949999999998</v>
      </c>
    </row>
    <row r="71" spans="1:2" x14ac:dyDescent="0.25">
      <c r="A71" s="6" t="s">
        <v>50</v>
      </c>
    </row>
    <row r="74" spans="1:2" x14ac:dyDescent="0.25">
      <c r="A74" s="6" t="s">
        <v>48</v>
      </c>
    </row>
    <row r="76" spans="1:2" x14ac:dyDescent="0.25">
      <c r="A76" s="6" t="s">
        <v>46</v>
      </c>
    </row>
    <row r="77" spans="1:2" x14ac:dyDescent="0.25">
      <c r="A77" s="6" t="s">
        <v>49</v>
      </c>
    </row>
    <row r="78" spans="1:2" x14ac:dyDescent="0.25">
      <c r="A78" s="6" t="s">
        <v>47</v>
      </c>
    </row>
    <row r="79" spans="1:2" x14ac:dyDescent="0.25">
      <c r="A79" s="6" t="s">
        <v>138</v>
      </c>
      <c r="B79" s="6">
        <v>2.5626579999999999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media-use summary</vt:lpstr>
      <vt:lpstr>media-use frequency</vt:lpstr>
      <vt:lpstr>info sources</vt:lpstr>
      <vt:lpstr>state &amp; fed, 2004</vt:lpstr>
      <vt:lpstr>jails, 2002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2014-10-19T21:52:22Z</dcterms:created>
  <dcterms:modified xsi:type="dcterms:W3CDTF">2014-10-19T21:52:29Z</dcterms:modified>
</cp:coreProperties>
</file>