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30" windowWidth="17115" windowHeight="9210" tabRatio="793"/>
  </bookViews>
  <sheets>
    <sheet name="drug offense share" sheetId="3" r:id="rId1"/>
    <sheet name="state prisoners by offense" sheetId="2" r:id="rId2"/>
    <sheet name="federal prisoners by offense" sheetId="1" r:id="rId3"/>
  </sheets>
  <calcPr calcId="145621"/>
</workbook>
</file>

<file path=xl/calcChain.xml><?xml version="1.0" encoding="utf-8"?>
<calcChain xmlns="http://schemas.openxmlformats.org/spreadsheetml/2006/main">
  <c r="D6" i="3" l="1"/>
  <c r="H85" i="1"/>
  <c r="E33" i="3" l="1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G7" i="3"/>
  <c r="D7" i="3" s="1"/>
  <c r="F7" i="3"/>
  <c r="G17" i="3"/>
  <c r="I17" i="3" s="1"/>
  <c r="F17" i="3"/>
  <c r="G18" i="3"/>
  <c r="F18" i="3"/>
  <c r="G19" i="3"/>
  <c r="I19" i="3" s="1"/>
  <c r="F19" i="3"/>
  <c r="G20" i="3"/>
  <c r="F20" i="3"/>
  <c r="G21" i="3"/>
  <c r="F21" i="3"/>
  <c r="G22" i="3"/>
  <c r="F22" i="3"/>
  <c r="B22" i="3" s="1"/>
  <c r="G23" i="3"/>
  <c r="I23" i="3" s="1"/>
  <c r="F23" i="3"/>
  <c r="G24" i="3"/>
  <c r="F24" i="3"/>
  <c r="G25" i="3"/>
  <c r="I25" i="3" s="1"/>
  <c r="F25" i="3"/>
  <c r="G26" i="3"/>
  <c r="F26" i="3"/>
  <c r="G27" i="3"/>
  <c r="I27" i="3" s="1"/>
  <c r="F27" i="3"/>
  <c r="G28" i="3"/>
  <c r="F28" i="3"/>
  <c r="G29" i="3"/>
  <c r="I29" i="3" s="1"/>
  <c r="F29" i="3"/>
  <c r="G30" i="3"/>
  <c r="F30" i="3"/>
  <c r="G31" i="3"/>
  <c r="I31" i="3" s="1"/>
  <c r="F31" i="3"/>
  <c r="G32" i="3"/>
  <c r="F32" i="3"/>
  <c r="G33" i="3"/>
  <c r="I33" i="3" s="1"/>
  <c r="F33" i="3"/>
  <c r="G16" i="3"/>
  <c r="F16" i="3"/>
  <c r="G6" i="3"/>
  <c r="E6" i="3" s="1"/>
  <c r="F6" i="3"/>
  <c r="C15" i="3"/>
  <c r="C14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I18" i="3"/>
  <c r="I20" i="3"/>
  <c r="I22" i="3"/>
  <c r="I24" i="3"/>
  <c r="I26" i="3"/>
  <c r="I28" i="3"/>
  <c r="I30" i="3"/>
  <c r="I32" i="3"/>
  <c r="I16" i="3"/>
  <c r="G36" i="1"/>
  <c r="B30" i="3" l="1"/>
  <c r="B26" i="3"/>
  <c r="B24" i="3"/>
  <c r="B23" i="3"/>
  <c r="H22" i="3"/>
  <c r="H21" i="3"/>
  <c r="I21" i="3"/>
  <c r="H15" i="3"/>
  <c r="H14" i="3"/>
  <c r="H13" i="3"/>
  <c r="H12" i="3"/>
  <c r="H11" i="3"/>
  <c r="H10" i="3"/>
  <c r="H9" i="3"/>
  <c r="H8" i="3"/>
  <c r="B16" i="3"/>
  <c r="B32" i="3"/>
  <c r="B31" i="3"/>
  <c r="H30" i="3"/>
  <c r="H29" i="3"/>
  <c r="B18" i="3"/>
  <c r="H16" i="3"/>
  <c r="H33" i="3"/>
  <c r="B28" i="3"/>
  <c r="B27" i="3"/>
  <c r="H26" i="3"/>
  <c r="H25" i="3"/>
  <c r="B20" i="3"/>
  <c r="B19" i="3"/>
  <c r="H18" i="3"/>
  <c r="H17" i="3"/>
  <c r="E7" i="3"/>
  <c r="B7" i="3"/>
  <c r="B6" i="3"/>
  <c r="H6" i="3"/>
  <c r="B33" i="3"/>
  <c r="H32" i="3"/>
  <c r="H31" i="3"/>
  <c r="B29" i="3"/>
  <c r="H28" i="3"/>
  <c r="H27" i="3"/>
  <c r="B25" i="3"/>
  <c r="H24" i="3"/>
  <c r="H23" i="3"/>
  <c r="B21" i="3"/>
  <c r="H20" i="3"/>
  <c r="H19" i="3"/>
  <c r="B17" i="3"/>
  <c r="H7" i="3"/>
</calcChain>
</file>

<file path=xl/sharedStrings.xml><?xml version="1.0" encoding="utf-8"?>
<sst xmlns="http://schemas.openxmlformats.org/spreadsheetml/2006/main" count="189" uniqueCount="183">
  <si>
    <t>Sourcebook of Criminal Justice Statistics Online</t>
  </si>
  <si>
    <t>http://www.albany.edu/sourcebook/csv/t657.csv</t>
  </si>
  <si>
    <t>Table 6.57</t>
  </si>
  <si>
    <t>Federal prison population, and number and percent sentenced for drug offenses</t>
  </si>
  <si>
    <t>United States, 1970-2004</t>
  </si>
  <si>
    <t>Total sen-</t>
  </si>
  <si>
    <t>Sentenced population</t>
  </si>
  <si>
    <t xml:space="preserve">tenced and </t>
  </si>
  <si>
    <t xml:space="preserve">        Drug offenses</t>
  </si>
  <si>
    <t>unsentenced</t>
  </si>
  <si>
    <t>Percent</t>
  </si>
  <si>
    <t xml:space="preserve"> population</t>
  </si>
  <si>
    <t>Total</t>
  </si>
  <si>
    <t>Number</t>
  </si>
  <si>
    <t xml:space="preserve"> of total</t>
  </si>
  <si>
    <t>%</t>
  </si>
  <si>
    <t>\a\</t>
  </si>
  <si>
    <t xml:space="preserve">Note: These data represent prisoners housed in Federal Bureau of Prisons facilities; prisoners </t>
  </si>
  <si>
    <t xml:space="preserve">housed in contract facilities are not included. Data for 1970-76 are for June 30; beginning in </t>
  </si>
  <si>
    <t xml:space="preserve">1977, data are for September 30. Some data have been revised by the Source and may differ </t>
  </si>
  <si>
    <t>from previous editions of SOURCEBOOK.</t>
  </si>
  <si>
    <t>\a\As of November 2004.</t>
  </si>
  <si>
    <t xml:space="preserve">Source: U.S. Department of Justice, Federal Bureau of Prisons [Online]. Available: </t>
  </si>
  <si>
    <t xml:space="preserve">http://www.bop.gov/fact0598.html [Sept. 9, 2003]; and data provided by the U.S. Department </t>
  </si>
  <si>
    <t>of Justice, Federal Bureau of Prisons.</t>
  </si>
  <si>
    <t>drug offense share</t>
  </si>
  <si>
    <t>Source</t>
  </si>
  <si>
    <t>http://bjs.ojp.usdoj.gov/index.cfm?ty=pbdetail&amp;iid=691</t>
  </si>
  <si>
    <t>Bureau of Justice Statistics</t>
  </si>
  <si>
    <t>filename:  cpu97113.csv</t>
  </si>
  <si>
    <t>table: 1.13</t>
  </si>
  <si>
    <t>report title:  Correctional Populations in the United States, 1997  chapter 1  NCJ 177613</t>
  </si>
  <si>
    <t>data sources: National Prisoner Statistics 1, Survey of Inmates in State Correctional Facilities</t>
  </si>
  <si>
    <t>author:  Allen J. Beck</t>
  </si>
  <si>
    <t>refer questions to:  askbjs@ojp.usdoj.gov (202) 307-0765</t>
  </si>
  <si>
    <t>date of version:  1/5/2000</t>
  </si>
  <si>
    <t>Table 1.13.  Estimated number of prisoners in custody of State correctional authorities,</t>
  </si>
  <si>
    <t>by the most serious offense, 1990-97</t>
  </si>
  <si>
    <t>Most serious</t>
  </si>
  <si>
    <t xml:space="preserve">Number of inmates in State prison </t>
  </si>
  <si>
    <t>offense</t>
  </si>
  <si>
    <t xml:space="preserve">          Total</t>
  </si>
  <si>
    <t>Violent offenses</t>
  </si>
  <si>
    <t xml:space="preserve">     Murder/a</t>
  </si>
  <si>
    <t xml:space="preserve">     Manslaughter</t>
  </si>
  <si>
    <t xml:space="preserve">     Rape</t>
  </si>
  <si>
    <t xml:space="preserve">     Other sexual assault</t>
  </si>
  <si>
    <t xml:space="preserve">     Robbery</t>
  </si>
  <si>
    <t xml:space="preserve">     Assault</t>
  </si>
  <si>
    <t xml:space="preserve">     Other violent/b</t>
  </si>
  <si>
    <t>Property offenses</t>
  </si>
  <si>
    <t xml:space="preserve">     Burglary</t>
  </si>
  <si>
    <t xml:space="preserve">     Larceny</t>
  </si>
  <si>
    <t xml:space="preserve">     Motor vehicle theft</t>
  </si>
  <si>
    <t xml:space="preserve">     Fraud </t>
  </si>
  <si>
    <t xml:space="preserve">     Other property/c</t>
  </si>
  <si>
    <t>Drug offenses</t>
  </si>
  <si>
    <t>Public-order offenses/d</t>
  </si>
  <si>
    <t>Other/unspecified/e</t>
  </si>
  <si>
    <t xml:space="preserve">Note:  Previously published estimates for 1992-1996 have been revised based on data from the 1997 Survey of Inmates in State Correctional </t>
  </si>
  <si>
    <t xml:space="preserve">Facilities. The offense distributions for yearend 1991 and 1997 are based on survey data.  The offense distributions for other years </t>
  </si>
  <si>
    <t>are estimated using forward and backward stock-flow methods.  See Explanatory notes for further details.  All estimates are based on the total number</t>
  </si>
  <si>
    <t>of inmates in physical custody, including those with sentences of 1 year or less and those who were unsentenced.  See definitions for the</t>
  </si>
  <si>
    <t>distinction between custody and jurisdiction counts.  Due to rounding, detail may not sum to total.</t>
  </si>
  <si>
    <t>a/Includes nonnegligent manslaughter.</t>
  </si>
  <si>
    <t>b/Includes extortion, intimidation, criminal endangerment, and other violent offenses.</t>
  </si>
  <si>
    <t>c/Includes possession and selling of stolen property, destruction of property, trespassing, vandalism, criminal tampering, and other property offenses.</t>
  </si>
  <si>
    <t>d/Includes weapons, drunk driving, escape, court offenses, obstruction, commercialized vice, morals and decency charges, liquor law violations, and other public-order offenses.</t>
  </si>
  <si>
    <t>e/Includes juvenile offenses and unspecified felonies.</t>
  </si>
  <si>
    <t>Table 1.10. Number of sentenced inmates in Federal prisons,</t>
  </si>
  <si>
    <t>by the most serious offense, 1988-93</t>
  </si>
  <si>
    <t>Most</t>
  </si>
  <si>
    <t>serious offense</t>
  </si>
  <si>
    <t>Number of sentenced Federal inmates</t>
  </si>
  <si>
    <t>1988a 1989 1990 1991 1992 1993</t>
  </si>
  <si>
    <t>All offenses 46,714 52,568 56,989 65,802 72,851 81,206</t>
  </si>
  <si>
    <t>Violent offenses 9,977 10,180 9,557 9,852 9,506 10,740</t>
  </si>
  <si>
    <t>Homicideb 1,279 1,379 1,233 1,166 917 895</t>
  </si>
  <si>
    <t>Sexual assaultc 634 746 726 674 685 716</t>
  </si>
  <si>
    <t>Robbery 5,436 5,426 5,158 5,410 5,409 6,300</t>
  </si>
  <si>
    <t>Assault 2,105 2,130 1,964 2,101 2,009 2,009</t>
  </si>
  <si>
    <t>Other violentd 523 499 476 501 486 522</t>
  </si>
  <si>
    <t>Property offenses 8,417 8,554 7,935 8,518 8,617 8,477</t>
  </si>
  <si>
    <t>Burglary 494 514 442 384 313 272</t>
  </si>
  <si>
    <t>Larceny/theft 1,736 1,660 1,389 1,388 1,187 1,006</t>
  </si>
  <si>
    <t>Motor vehicle theft 483 450 371 323 303 262</t>
  </si>
  <si>
    <t>Fraude 5,015 5,260 5,113 4,094 4,513 5,944</t>
  </si>
  <si>
    <t>Other propertyf 689 670 620 2,329 2,301 993</t>
  </si>
  <si>
    <t>Drug offenses 20,817 25,309 30,470 36,782 42,879 48,554</t>
  </si>
  <si>
    <t>Public-order offenses 7,005 8,090 8,585 10,011 11,253 12,745</t>
  </si>
  <si>
    <t>Immigration 1,551 1,863 1,728 1,988 1,927 2,102</t>
  </si>
  <si>
    <t>Weapons 2,031 2,489 3,073 3,826 4,996 6,307</t>
  </si>
  <si>
    <t>Escape/courtg 392 429 417 441 382 285</t>
  </si>
  <si>
    <t>Regulatory 720 733 745 857 838 858</t>
  </si>
  <si>
    <t>Other public-orderh 2,311 2,576 2,622 2,899 3,110 3,193</t>
  </si>
  <si>
    <t>Other/unspecified offensesi 498 435 442 639 596 690</t>
  </si>
  <si>
    <t>Note: Data are from the BJS Federal justice database.</t>
  </si>
  <si>
    <t>Data are for Federal prisoners on December 31 of each year</t>
  </si>
  <si>
    <t>who were serving sentences of any length.</t>
  </si>
  <si>
    <t>aNumber were estimated by subtracting the 1989 net population</t>
  </si>
  <si>
    <t>change by offense from the 1989 yearend population. See table</t>
  </si>
  <si>
    <t>5.8, Compendium of Federal Justice Statistics, 1989,</t>
  </si>
  <si>
    <t>(NCJ-134730).</t>
  </si>
  <si>
    <t>bIncludes murder, nonnegligent manslaughter, and negligent</t>
  </si>
  <si>
    <t>manslaughter.</t>
  </si>
  <si>
    <t>cIncludes rape and other sexual assault.</t>
  </si>
  <si>
    <t>dIncludes kidnaping, threats against the President, and other</t>
  </si>
  <si>
    <t>violent offenses.</t>
  </si>
  <si>
    <t>eIncludes embezzlement, counterfeiting, forgery, and</t>
  </si>
  <si>
    <t>fraud (excluding tax fraud).</t>
  </si>
  <si>
    <t>fIncludes trespassing, destruction of property, and</t>
  </si>
  <si>
    <t>transport of stolen property.</t>
  </si>
  <si>
    <t>gIncludes flight to avoid prosecution, escape, parole</t>
  </si>
  <si>
    <t>and probation violation, and other court offenses.</t>
  </si>
  <si>
    <t>hIncludes liquor laws, national security laws, income</t>
  </si>
  <si>
    <t>tax, selective service acts, bribery, gambling, traffic offenses,</t>
  </si>
  <si>
    <t>and other public-order offenses.</t>
  </si>
  <si>
    <t>iIncludes offenses not classifiable or not a violation of</t>
  </si>
  <si>
    <t>U.S. code.</t>
  </si>
  <si>
    <t>Correctional Populations in the United States, 1993</t>
  </si>
  <si>
    <t>http://bjs.ojp.usdoj.gov/content/pub/pdf/cpop93bk.pdf</t>
  </si>
  <si>
    <t>Table 1.9. Estimated number of prisoners in custody of State correctional authorities,</t>
  </si>
  <si>
    <t>by the most serious offense, 1980-93</t>
  </si>
  <si>
    <t>Number of inmates in State prison</t>
  </si>
  <si>
    <t>1980 1981 1982 1983 1984 1985 1986 1987 1988 1989 1990 1991 1992 1993</t>
  </si>
  <si>
    <t>All offenses 295,819 333,251 375,603 394,953 417,389 451,812 486,655 520,336 562,605 629,995 684,544 728,605 778,495 828,371</t>
  </si>
  <si>
    <t>Violent offenses 173,300 193,300 215,300 214,600 227,300 246,200 258,600 271,300 282,700 293,900 313,600 339,500 370,300 394,500</t>
  </si>
  <si>
    <t>Murdera 34,700 36,100 42,300 43,600 46,800 50,600 54,300 59,100 63,600 67,600 72,000 77,200 85,000 90,200</t>
  </si>
  <si>
    <t>Manslaughter 11,900 13,300 14,900 13,400 13,000 14,500 14,600 14,200 13,700 13,600 13,200 13,100 14,100 14,600</t>
  </si>
  <si>
    <t>Rape 13,200 15,000 16,500 17,000 18,400 19,400 19,800 21,000 22,100 22,600 24,500 25,500 29,500 32,600</t>
  </si>
  <si>
    <t>Other sexual assault 7,300 9,400 11,400 12,000 14,200 20,300 25,500 29,700 32,500 35,400 39,100 43,000 46,400 48,800</t>
  </si>
  <si>
    <t>Robbery 75,000 84,000 90,500 88,300 89,800 94,000 94,500 95,200 96,000 97,900 99,200 107,800 113,400 119,100</t>
  </si>
  <si>
    <t>Assault 23,300 26,600 29,900 31,300 34,000 36,100 38,600 40,800 43,100 45,500 53,300 59,000 67,900 73,200</t>
  </si>
  <si>
    <t>Other violentb 7,800 9,000 9,700 9,000 11,100 11,300 11,200 11,200 11,700 11,500 12,400 13,100 15,200 16,000</t>
  </si>
  <si>
    <t>Property offenses 89,300 100,500 114,400 127,100 133,100 140,100 150,200 155,500 161,600 172,700 173,700 180,700 182,400 192,200</t>
  </si>
  <si>
    <t>Burglary 50,300 55,700 60,600 65,000 71,400 74,500 78,100 80,300 82,400 87,100 87,200 90,300 90,400 95,000</t>
  </si>
  <si>
    <t>Larceny 14,300 17,100 22,100 26,400 26,100 27,100 29,800 31,600 33,600 36,200 34,800 35,700 33,900 34,700</t>
  </si>
  <si>
    <t>Motor vehicle theft 3,500 3,100 4,100 5,100 5,200 6,300 7,500 8,300 8,900 11,800 14,400 16,000 18,100 20,400</t>
  </si>
  <si>
    <t>Fraud 11,800 12,500 14,300 15,500 16,600 17,200 18,900 19,000 19,700 20,600 20,200 20,400 20,100 21,100</t>
  </si>
  <si>
    <t>Other propertyc 9,400 12,100 13,200 15,100 13,900 14,900 15,900 16,300 17,000 17,000 17,100 18,200 19,900 21,000</t>
  </si>
  <si>
    <t>Drug offenses 19,000 21,700 25,300 26,600 31,700 38,900 45,400 57,900 79,100 120,100 148,600 155,200 172,300 186,000</t>
  </si>
  <si>
    <t>Public-order offensesd 12,400 14,600 17,800 24,400 21,900 23,000 28,800 31,300 35,000 39,500 45,500 49,500 51,100 52,100</t>
  </si>
  <si>
    <t>Other/unspecifiede 1,800 3,100 2,900 2,300 3,400 3,200 3,600 4,400 4,100 3,800 3,100 2,900 3,100 3,500</t>
  </si>
  <si>
    <t>Note: Offense distributions for yearend 1986 and 1991 are based on</t>
  </si>
  <si>
    <t>data from the Survey of Inmates of State Correctional Facilities, conducted</t>
  </si>
  <si>
    <t>in March 1986 and August 1991. The offense distributions for</t>
  </si>
  <si>
    <t>other years are estimated using forward and backward stock-flow</t>
  </si>
  <si>
    <t>methods. See explanatory notes for further details on the estimations.</t>
  </si>
  <si>
    <t>All estimates are based on the total number of prisoners in physical</t>
  </si>
  <si>
    <t>custody, including those with sentences of 1 year or less and those</t>
  </si>
  <si>
    <t>who were unsentenced. See definitions, page 3, for the distinction between</t>
  </si>
  <si>
    <t>custody and jurisdiction counts.</t>
  </si>
  <si>
    <t>aIncludes nonnegligent manslaughter.</t>
  </si>
  <si>
    <t>bIncludes extortion, intimidation, criminal endangerment, and other violent</t>
  </si>
  <si>
    <t>offenses.</t>
  </si>
  <si>
    <t>cIncludes possession and selling of stolen property, destruction of property,</t>
  </si>
  <si>
    <t>trespassing, vandalism, criminal tampering, and other property offenses.</t>
  </si>
  <si>
    <t>dIncludes weapons, drunk driving, escape, court offenses, obstruction, commercialized</t>
  </si>
  <si>
    <t>vice, morals and decency charges, liquor law violations, and other</t>
  </si>
  <si>
    <t>public-order offenses.</t>
  </si>
  <si>
    <t>eIncludes juvenile offenses and unspecified felonies.</t>
  </si>
  <si>
    <t>All</t>
  </si>
  <si>
    <t>offenses</t>
  </si>
  <si>
    <t>Drug</t>
  </si>
  <si>
    <t>year</t>
  </si>
  <si>
    <t>all offenses</t>
  </si>
  <si>
    <t>drug offenses</t>
  </si>
  <si>
    <t>state prisoners (in custody)</t>
  </si>
  <si>
    <t>all offense</t>
  </si>
  <si>
    <t>federal prisoners (sentenced)</t>
  </si>
  <si>
    <t>state share of total drug</t>
  </si>
  <si>
    <t>state (under jurisdiction)</t>
  </si>
  <si>
    <t>No. HS-24. Federal and State Prisoners by Jurisdicition and Sex: 1925 to 2001</t>
  </si>
  <si>
    <t>state counts 1970-1979 (and jurisctional 1977 to 1981) from</t>
  </si>
  <si>
    <t>estimate</t>
  </si>
  <si>
    <t>state and federal</t>
  </si>
  <si>
    <t>Prisoners in the U.S. for drug offenses, 1970-1997</t>
  </si>
  <si>
    <t>Estimated number of prisoners in custody of State correctional authorities, by the most serious offense, 1990-97</t>
  </si>
  <si>
    <t>Share of drug offenders among federal prison population</t>
  </si>
  <si>
    <t>Repository:</t>
  </si>
  <si>
    <t>http://acrosswalls.org/datasets/</t>
  </si>
  <si>
    <t>Version: 1.0</t>
  </si>
  <si>
    <t>for state prisoners by drug offenses, see sheet "state prisoners by offense"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</si>
</sst>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0" fillId="0" borderId="0" xfId="0" applyAlignment="1"/>
    <xf numFmtId="9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1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sqref="A1:E1"/>
    </sheetView>
  </sheetViews>
  <sheetFormatPr defaultRowHeight="12.75" x14ac:dyDescent="0.2"/>
  <cols>
    <col min="6" max="6" width="10.5703125" customWidth="1"/>
    <col min="11" max="11" width="3.140625" customWidth="1"/>
    <col min="12" max="12" width="67.5703125" customWidth="1"/>
    <col min="13" max="13" width="9.140625" customWidth="1"/>
  </cols>
  <sheetData>
    <row r="1" spans="1:12" x14ac:dyDescent="0.2">
      <c r="A1" s="10" t="s">
        <v>176</v>
      </c>
      <c r="B1" s="10"/>
      <c r="C1" s="10"/>
      <c r="D1" s="10"/>
      <c r="E1" s="10"/>
      <c r="L1" t="s">
        <v>179</v>
      </c>
    </row>
    <row r="2" spans="1:12" x14ac:dyDescent="0.2">
      <c r="L2" t="s">
        <v>180</v>
      </c>
    </row>
    <row r="3" spans="1:12" x14ac:dyDescent="0.2">
      <c r="L3" t="s">
        <v>181</v>
      </c>
    </row>
    <row r="4" spans="1:12" ht="40.5" customHeight="1" x14ac:dyDescent="0.2">
      <c r="A4" s="4"/>
      <c r="B4" s="5" t="s">
        <v>175</v>
      </c>
      <c r="C4" s="9" t="s">
        <v>167</v>
      </c>
      <c r="D4" s="9"/>
      <c r="E4" s="9"/>
      <c r="F4" s="5" t="s">
        <v>169</v>
      </c>
      <c r="G4" s="5"/>
      <c r="H4" s="5"/>
      <c r="I4" s="5"/>
      <c r="J4" s="5"/>
    </row>
    <row r="5" spans="1:12" ht="38.25" x14ac:dyDescent="0.2">
      <c r="A5" s="4" t="s">
        <v>164</v>
      </c>
      <c r="B5" s="5" t="s">
        <v>25</v>
      </c>
      <c r="C5" s="5" t="s">
        <v>165</v>
      </c>
      <c r="D5" s="5" t="s">
        <v>166</v>
      </c>
      <c r="E5" s="5" t="s">
        <v>25</v>
      </c>
      <c r="F5" s="5" t="s">
        <v>168</v>
      </c>
      <c r="G5" s="5" t="s">
        <v>166</v>
      </c>
      <c r="H5" s="5" t="s">
        <v>25</v>
      </c>
      <c r="I5" s="5" t="s">
        <v>170</v>
      </c>
      <c r="J5" s="5"/>
    </row>
    <row r="6" spans="1:12" x14ac:dyDescent="0.2">
      <c r="A6" s="4">
        <v>1970</v>
      </c>
      <c r="B6" s="6">
        <f>(D6+G6)/(C6+F6)</f>
        <v>8.5854767425929984E-2</v>
      </c>
      <c r="C6" s="7">
        <v>176391</v>
      </c>
      <c r="D6" s="7">
        <f>G6*I6/(1-I6)</f>
        <v>13536.000000000004</v>
      </c>
      <c r="E6" s="6">
        <f>D6/C6</f>
        <v>7.6738609112709855E-2</v>
      </c>
      <c r="F6" s="7">
        <f>'federal prisoners by offense'!D13</f>
        <v>20686</v>
      </c>
      <c r="G6" s="7">
        <f>'federal prisoners by offense'!E13</f>
        <v>3384</v>
      </c>
      <c r="H6" s="6">
        <f t="shared" ref="H6:H33" si="0">G6/F6</f>
        <v>0.16358890070579135</v>
      </c>
      <c r="I6" s="8">
        <v>0.8</v>
      </c>
      <c r="J6" s="7" t="s">
        <v>174</v>
      </c>
      <c r="K6" s="1"/>
      <c r="L6" s="3"/>
    </row>
    <row r="7" spans="1:12" x14ac:dyDescent="0.2">
      <c r="A7" s="4">
        <v>1971</v>
      </c>
      <c r="B7" s="6">
        <f>(D7+G7)/(C7+F7)</f>
        <v>8.8417441636899061E-2</v>
      </c>
      <c r="C7" s="7">
        <v>177113</v>
      </c>
      <c r="D7" s="7">
        <f>G7*I7/(1-I7)</f>
        <v>13980.000000000004</v>
      </c>
      <c r="E7" s="6">
        <f>D7/C7</f>
        <v>7.8932658811041556E-2</v>
      </c>
      <c r="F7" s="7">
        <f>'federal prisoners by offense'!D14</f>
        <v>20529</v>
      </c>
      <c r="G7" s="7">
        <f>'federal prisoners by offense'!E14</f>
        <v>3495</v>
      </c>
      <c r="H7" s="6">
        <f t="shared" si="0"/>
        <v>0.17024696770422329</v>
      </c>
      <c r="I7" s="8">
        <v>0.8</v>
      </c>
      <c r="J7" s="7"/>
      <c r="K7" s="1"/>
      <c r="L7" s="1" t="s">
        <v>173</v>
      </c>
    </row>
    <row r="8" spans="1:12" x14ac:dyDescent="0.2">
      <c r="A8" s="4">
        <v>1972</v>
      </c>
      <c r="B8" s="4"/>
      <c r="C8" s="7">
        <v>174470</v>
      </c>
      <c r="D8" s="7"/>
      <c r="E8" s="7"/>
      <c r="F8" s="7">
        <f>'federal prisoners by offense'!D15</f>
        <v>20729</v>
      </c>
      <c r="G8" s="7">
        <f>'federal prisoners by offense'!E15</f>
        <v>3523</v>
      </c>
      <c r="H8" s="6">
        <f t="shared" si="0"/>
        <v>0.1699551353176709</v>
      </c>
      <c r="I8" s="7"/>
      <c r="J8" s="7"/>
      <c r="K8" s="1"/>
      <c r="L8" s="1" t="s">
        <v>172</v>
      </c>
    </row>
    <row r="9" spans="1:12" x14ac:dyDescent="0.2">
      <c r="A9" s="4">
        <v>1973</v>
      </c>
      <c r="B9" s="4"/>
      <c r="C9" s="7">
        <v>181396</v>
      </c>
      <c r="D9" s="7"/>
      <c r="E9" s="7"/>
      <c r="F9" s="7">
        <f>'federal prisoners by offense'!D16</f>
        <v>22038</v>
      </c>
      <c r="G9" s="7">
        <f>'federal prisoners by offense'!E16</f>
        <v>5652</v>
      </c>
      <c r="H9" s="6">
        <f t="shared" si="0"/>
        <v>0.25646610400217806</v>
      </c>
      <c r="I9" s="7"/>
      <c r="J9" s="7"/>
      <c r="K9" s="1"/>
      <c r="L9" s="1"/>
    </row>
    <row r="10" spans="1:12" x14ac:dyDescent="0.2">
      <c r="A10" s="4">
        <v>1974</v>
      </c>
      <c r="B10" s="4"/>
      <c r="C10" s="7">
        <v>196105</v>
      </c>
      <c r="D10" s="7"/>
      <c r="E10" s="7"/>
      <c r="F10" s="7">
        <f>'federal prisoners by offense'!D17</f>
        <v>21769</v>
      </c>
      <c r="G10" s="7">
        <f>'federal prisoners by offense'!E17</f>
        <v>6203</v>
      </c>
      <c r="H10" s="6">
        <f t="shared" si="0"/>
        <v>0.28494648353162755</v>
      </c>
      <c r="I10" s="7"/>
      <c r="J10" s="7"/>
      <c r="K10" s="1"/>
      <c r="L10" s="1" t="s">
        <v>182</v>
      </c>
    </row>
    <row r="11" spans="1:12" x14ac:dyDescent="0.2">
      <c r="A11" s="4">
        <v>1975</v>
      </c>
      <c r="B11" s="4"/>
      <c r="C11" s="7">
        <v>216462</v>
      </c>
      <c r="D11" s="7"/>
      <c r="E11" s="7"/>
      <c r="F11" s="7">
        <f>'federal prisoners by offense'!D18</f>
        <v>20692</v>
      </c>
      <c r="G11" s="7">
        <f>'federal prisoners by offense'!E18</f>
        <v>5540</v>
      </c>
      <c r="H11" s="6">
        <f t="shared" si="0"/>
        <v>0.2677363232167021</v>
      </c>
      <c r="I11" s="7"/>
      <c r="J11" s="7"/>
      <c r="K11" s="1"/>
      <c r="L11" s="1"/>
    </row>
    <row r="12" spans="1:12" x14ac:dyDescent="0.2">
      <c r="A12" s="4">
        <v>1976</v>
      </c>
      <c r="B12" s="4"/>
      <c r="C12" s="7">
        <v>235853</v>
      </c>
      <c r="D12" s="7"/>
      <c r="E12" s="7"/>
      <c r="F12" s="7">
        <f>'federal prisoners by offense'!D19</f>
        <v>24135</v>
      </c>
      <c r="G12" s="7">
        <f>'federal prisoners by offense'!E19</f>
        <v>6425</v>
      </c>
      <c r="H12" s="6">
        <f t="shared" si="0"/>
        <v>0.2662108970374974</v>
      </c>
      <c r="I12" s="7"/>
      <c r="J12" s="7" t="s">
        <v>171</v>
      </c>
      <c r="K12" s="1"/>
    </row>
    <row r="13" spans="1:12" x14ac:dyDescent="0.2">
      <c r="A13" s="4">
        <v>1977</v>
      </c>
      <c r="B13" s="4"/>
      <c r="C13" s="7">
        <v>249491</v>
      </c>
      <c r="D13" s="7"/>
      <c r="E13" s="7"/>
      <c r="F13" s="7">
        <f>'federal prisoners by offense'!D20</f>
        <v>25673</v>
      </c>
      <c r="G13" s="7">
        <f>'federal prisoners by offense'!E20</f>
        <v>6743</v>
      </c>
      <c r="H13" s="6">
        <f t="shared" si="0"/>
        <v>0.2626494761032992</v>
      </c>
      <c r="I13" s="7"/>
      <c r="J13" s="7">
        <v>256806</v>
      </c>
      <c r="K13" s="1"/>
    </row>
    <row r="14" spans="1:12" x14ac:dyDescent="0.2">
      <c r="A14" s="4">
        <v>1978</v>
      </c>
      <c r="B14" s="4"/>
      <c r="C14" s="7">
        <f>J14*C$13/J$13</f>
        <v>260371.00167052171</v>
      </c>
      <c r="D14" s="7"/>
      <c r="E14" s="7"/>
      <c r="F14" s="7">
        <f>'federal prisoners by offense'!D21</f>
        <v>23501</v>
      </c>
      <c r="G14" s="7">
        <f>'federal prisoners by offense'!E21</f>
        <v>5981</v>
      </c>
      <c r="H14" s="6">
        <f t="shared" si="0"/>
        <v>0.25449980851878645</v>
      </c>
      <c r="I14" s="7"/>
      <c r="J14" s="7">
        <v>268005</v>
      </c>
      <c r="K14" s="1"/>
    </row>
    <row r="15" spans="1:12" x14ac:dyDescent="0.2">
      <c r="A15" s="4">
        <v>1979</v>
      </c>
      <c r="B15" s="4"/>
      <c r="C15" s="7">
        <f>J15*C$13/J$13</f>
        <v>270938.1753619464</v>
      </c>
      <c r="D15" s="7"/>
      <c r="E15" s="7"/>
      <c r="F15" s="7">
        <f>'federal prisoners by offense'!D22</f>
        <v>21539</v>
      </c>
      <c r="G15" s="7">
        <f>'federal prisoners by offense'!E22</f>
        <v>5468</v>
      </c>
      <c r="H15" s="6">
        <f t="shared" si="0"/>
        <v>0.25386508194437996</v>
      </c>
      <c r="I15" s="7"/>
      <c r="J15" s="7">
        <v>278882</v>
      </c>
      <c r="K15" s="1"/>
    </row>
    <row r="16" spans="1:12" x14ac:dyDescent="0.2">
      <c r="A16" s="4">
        <v>1980</v>
      </c>
      <c r="B16" s="6">
        <f>(D16+G16)/(C16+F16)</f>
        <v>7.5431486269303336E-2</v>
      </c>
      <c r="C16" s="7">
        <v>295819</v>
      </c>
      <c r="D16" s="7">
        <v>19000</v>
      </c>
      <c r="E16" s="6">
        <f t="shared" ref="E16:E33" si="1">D16/C16</f>
        <v>6.4228464026989479E-2</v>
      </c>
      <c r="F16" s="7">
        <f>'federal prisoners by offense'!D23</f>
        <v>19023</v>
      </c>
      <c r="G16" s="7">
        <f>'federal prisoners by offense'!E23</f>
        <v>4749</v>
      </c>
      <c r="H16" s="6">
        <f t="shared" si="0"/>
        <v>0.24964516637754297</v>
      </c>
      <c r="I16" s="6">
        <f>D16/(D16+G16)</f>
        <v>0.80003368562886856</v>
      </c>
      <c r="J16" s="7">
        <v>295363</v>
      </c>
      <c r="K16" s="1"/>
    </row>
    <row r="17" spans="1:12" x14ac:dyDescent="0.2">
      <c r="A17" s="4">
        <v>1981</v>
      </c>
      <c r="B17" s="6">
        <f t="shared" ref="B17:B33" si="2">(D17+G17)/(C17+F17)</f>
        <v>7.5849253291635513E-2</v>
      </c>
      <c r="C17" s="7">
        <v>333251</v>
      </c>
      <c r="D17" s="7">
        <v>21700</v>
      </c>
      <c r="E17" s="6">
        <f t="shared" si="1"/>
        <v>6.5116083672667149E-2</v>
      </c>
      <c r="F17" s="7">
        <f>'federal prisoners by offense'!D24</f>
        <v>19765</v>
      </c>
      <c r="G17" s="7">
        <f>'federal prisoners by offense'!E24</f>
        <v>5076</v>
      </c>
      <c r="H17" s="6">
        <f t="shared" si="0"/>
        <v>0.25681760688084998</v>
      </c>
      <c r="I17" s="6">
        <f t="shared" ref="I17:I33" si="3">D17/(D17+G17)</f>
        <v>0.8104272482820436</v>
      </c>
      <c r="J17" s="7">
        <v>331504</v>
      </c>
      <c r="K17" s="1"/>
    </row>
    <row r="18" spans="1:12" x14ac:dyDescent="0.2">
      <c r="A18" s="4">
        <v>1982</v>
      </c>
      <c r="B18" s="6">
        <f t="shared" si="2"/>
        <v>7.7717058261314725E-2</v>
      </c>
      <c r="C18" s="7">
        <v>375603</v>
      </c>
      <c r="D18" s="7">
        <v>25300</v>
      </c>
      <c r="E18" s="6">
        <f t="shared" si="1"/>
        <v>6.7358354432738826E-2</v>
      </c>
      <c r="F18" s="7">
        <f>'federal prisoners by offense'!D25</f>
        <v>20938</v>
      </c>
      <c r="G18" s="7">
        <f>'federal prisoners by offense'!E25</f>
        <v>5518</v>
      </c>
      <c r="H18" s="6">
        <f t="shared" si="0"/>
        <v>0.26353997516477218</v>
      </c>
      <c r="I18" s="6">
        <f t="shared" si="3"/>
        <v>0.82094879615808947</v>
      </c>
      <c r="J18" s="7"/>
      <c r="K18" s="1"/>
      <c r="L18" s="1"/>
    </row>
    <row r="19" spans="1:12" x14ac:dyDescent="0.2">
      <c r="A19" s="4">
        <v>1983</v>
      </c>
      <c r="B19" s="6">
        <f t="shared" si="2"/>
        <v>8.0291225236353264E-2</v>
      </c>
      <c r="C19" s="7">
        <v>394953</v>
      </c>
      <c r="D19" s="7">
        <v>26600</v>
      </c>
      <c r="E19" s="6">
        <f t="shared" si="1"/>
        <v>6.7349785923894748E-2</v>
      </c>
      <c r="F19" s="7">
        <f>'federal prisoners by offense'!D26</f>
        <v>26027</v>
      </c>
      <c r="G19" s="7">
        <f>'federal prisoners by offense'!E26</f>
        <v>7201</v>
      </c>
      <c r="H19" s="6">
        <f t="shared" si="0"/>
        <v>0.27667422292234989</v>
      </c>
      <c r="I19" s="6">
        <f t="shared" si="3"/>
        <v>0.7869589657110736</v>
      </c>
      <c r="J19" s="7"/>
      <c r="K19" s="1"/>
      <c r="L19" s="1"/>
    </row>
    <row r="20" spans="1:12" x14ac:dyDescent="0.2">
      <c r="A20" s="4">
        <v>1984</v>
      </c>
      <c r="B20" s="6">
        <f t="shared" si="2"/>
        <v>8.9552842514005276E-2</v>
      </c>
      <c r="C20" s="7">
        <v>417389</v>
      </c>
      <c r="D20" s="7">
        <v>31700</v>
      </c>
      <c r="E20" s="6">
        <f t="shared" si="1"/>
        <v>7.5948335964771477E-2</v>
      </c>
      <c r="F20" s="7">
        <f>'federal prisoners by offense'!D27</f>
        <v>27622</v>
      </c>
      <c r="G20" s="7">
        <f>'federal prisoners by offense'!E27</f>
        <v>8152</v>
      </c>
      <c r="H20" s="6">
        <f t="shared" si="0"/>
        <v>0.29512707262327131</v>
      </c>
      <c r="I20" s="6">
        <f t="shared" si="3"/>
        <v>0.79544313961658131</v>
      </c>
      <c r="J20" s="7"/>
      <c r="K20" s="1"/>
      <c r="L20" s="1"/>
    </row>
    <row r="21" spans="1:12" x14ac:dyDescent="0.2">
      <c r="A21" s="4">
        <v>1985</v>
      </c>
      <c r="B21" s="6">
        <f t="shared" si="2"/>
        <v>0.10093339034488512</v>
      </c>
      <c r="C21" s="7">
        <v>451812</v>
      </c>
      <c r="D21" s="7">
        <v>38900</v>
      </c>
      <c r="E21" s="6">
        <f t="shared" si="1"/>
        <v>8.6097757474347739E-2</v>
      </c>
      <c r="F21" s="7">
        <f>'federal prisoners by offense'!D28</f>
        <v>27623</v>
      </c>
      <c r="G21" s="7">
        <f>'federal prisoners by offense'!E28</f>
        <v>9491</v>
      </c>
      <c r="H21" s="6">
        <f t="shared" si="0"/>
        <v>0.34359048618904536</v>
      </c>
      <c r="I21" s="6">
        <f t="shared" si="3"/>
        <v>0.80386848794197263</v>
      </c>
      <c r="J21" s="7"/>
      <c r="K21" s="1"/>
      <c r="L21" s="1"/>
    </row>
    <row r="22" spans="1:12" x14ac:dyDescent="0.2">
      <c r="A22" s="4">
        <v>1986</v>
      </c>
      <c r="B22" s="6">
        <f t="shared" si="2"/>
        <v>0.10980747311609473</v>
      </c>
      <c r="C22" s="7">
        <v>486655</v>
      </c>
      <c r="D22" s="7">
        <v>45400</v>
      </c>
      <c r="E22" s="6">
        <f t="shared" si="1"/>
        <v>9.328990763477206E-2</v>
      </c>
      <c r="F22" s="7">
        <f>'federal prisoners by offense'!D29</f>
        <v>30104</v>
      </c>
      <c r="G22" s="7">
        <f>'federal prisoners by offense'!E29</f>
        <v>11344</v>
      </c>
      <c r="H22" s="6">
        <f t="shared" si="0"/>
        <v>0.3768269997342546</v>
      </c>
      <c r="I22" s="6">
        <f t="shared" si="3"/>
        <v>0.80008459044128011</v>
      </c>
      <c r="J22" s="7"/>
      <c r="K22" s="1"/>
      <c r="L22" s="1"/>
    </row>
    <row r="23" spans="1:12" x14ac:dyDescent="0.2">
      <c r="A23" s="4">
        <v>1987</v>
      </c>
      <c r="B23" s="6">
        <f t="shared" si="2"/>
        <v>0.12969532968918787</v>
      </c>
      <c r="C23" s="7">
        <v>520336</v>
      </c>
      <c r="D23" s="7">
        <v>57900</v>
      </c>
      <c r="E23" s="6">
        <f t="shared" si="1"/>
        <v>0.11127425355923865</v>
      </c>
      <c r="F23" s="7">
        <f>'federal prisoners by offense'!D30</f>
        <v>33246</v>
      </c>
      <c r="G23" s="7">
        <f>'federal prisoners by offense'!E30</f>
        <v>13897</v>
      </c>
      <c r="H23" s="6">
        <f t="shared" si="0"/>
        <v>0.41800517355471334</v>
      </c>
      <c r="I23" s="6">
        <f t="shared" si="3"/>
        <v>0.80644038051729183</v>
      </c>
      <c r="J23" s="7"/>
      <c r="K23" s="1"/>
      <c r="L23" s="1"/>
    </row>
    <row r="24" spans="1:12" x14ac:dyDescent="0.2">
      <c r="A24" s="4">
        <v>1988</v>
      </c>
      <c r="B24" s="6">
        <f t="shared" si="2"/>
        <v>0.15793568682161704</v>
      </c>
      <c r="C24" s="7">
        <v>562605</v>
      </c>
      <c r="D24" s="7">
        <v>79100</v>
      </c>
      <c r="E24" s="6">
        <f t="shared" si="1"/>
        <v>0.14059597763972947</v>
      </c>
      <c r="F24" s="7">
        <f>'federal prisoners by offense'!D31</f>
        <v>33758</v>
      </c>
      <c r="G24" s="7">
        <f>'federal prisoners by offense'!E31</f>
        <v>15087</v>
      </c>
      <c r="H24" s="6">
        <f t="shared" si="0"/>
        <v>0.44691628650986431</v>
      </c>
      <c r="I24" s="6">
        <f t="shared" si="3"/>
        <v>0.83981865862592497</v>
      </c>
      <c r="J24" s="7"/>
      <c r="K24" s="1"/>
      <c r="L24" s="1"/>
    </row>
    <row r="25" spans="1:12" x14ac:dyDescent="0.2">
      <c r="A25" s="4">
        <v>1989</v>
      </c>
      <c r="B25" s="6">
        <f t="shared" si="2"/>
        <v>0.20808891910631624</v>
      </c>
      <c r="C25" s="7">
        <v>629995</v>
      </c>
      <c r="D25" s="7">
        <v>120100</v>
      </c>
      <c r="E25" s="6">
        <f t="shared" si="1"/>
        <v>0.19063643362248905</v>
      </c>
      <c r="F25" s="7">
        <f>'federal prisoners by offense'!D32</f>
        <v>37758</v>
      </c>
      <c r="G25" s="7">
        <f>'federal prisoners by offense'!E32</f>
        <v>18852</v>
      </c>
      <c r="H25" s="6">
        <f t="shared" si="0"/>
        <v>0.49928491975210554</v>
      </c>
      <c r="I25" s="6">
        <f t="shared" si="3"/>
        <v>0.86432724969773733</v>
      </c>
      <c r="J25" s="7"/>
      <c r="K25" s="1"/>
      <c r="L25" s="1"/>
    </row>
    <row r="26" spans="1:12" x14ac:dyDescent="0.2">
      <c r="A26" s="4">
        <v>1990</v>
      </c>
      <c r="B26" s="6">
        <f t="shared" si="2"/>
        <v>0.23648270664556659</v>
      </c>
      <c r="C26" s="7">
        <v>684544</v>
      </c>
      <c r="D26" s="7">
        <v>148600</v>
      </c>
      <c r="E26" s="6">
        <f t="shared" si="1"/>
        <v>0.21707881451009722</v>
      </c>
      <c r="F26" s="7">
        <f>'federal prisoners by offense'!D33</f>
        <v>46575</v>
      </c>
      <c r="G26" s="7">
        <f>'federal prisoners by offense'!E33</f>
        <v>24297</v>
      </c>
      <c r="H26" s="6">
        <f t="shared" si="0"/>
        <v>0.52167471819645728</v>
      </c>
      <c r="I26" s="6">
        <f t="shared" si="3"/>
        <v>0.8594712458862791</v>
      </c>
      <c r="J26" s="7"/>
      <c r="K26" s="1"/>
      <c r="L26" s="1"/>
    </row>
    <row r="27" spans="1:12" x14ac:dyDescent="0.2">
      <c r="A27" s="4">
        <v>1991</v>
      </c>
      <c r="B27" s="6">
        <f t="shared" si="2"/>
        <v>0.23677189890635147</v>
      </c>
      <c r="C27" s="7">
        <v>728605</v>
      </c>
      <c r="D27" s="7">
        <v>155200</v>
      </c>
      <c r="E27" s="6">
        <f t="shared" si="1"/>
        <v>0.2130097926860233</v>
      </c>
      <c r="F27" s="7">
        <f>'federal prisoners by offense'!D34</f>
        <v>52176</v>
      </c>
      <c r="G27" s="7">
        <f>'federal prisoners by offense'!E34</f>
        <v>29667</v>
      </c>
      <c r="H27" s="6">
        <f t="shared" si="0"/>
        <v>0.56859475620975164</v>
      </c>
      <c r="I27" s="6">
        <f t="shared" si="3"/>
        <v>0.83952246750366477</v>
      </c>
      <c r="J27" s="7"/>
      <c r="K27" s="1"/>
      <c r="L27" s="1"/>
    </row>
    <row r="28" spans="1:12" x14ac:dyDescent="0.2">
      <c r="A28" s="4">
        <v>1992</v>
      </c>
      <c r="B28" s="6">
        <f t="shared" si="2"/>
        <v>0.24290698659880325</v>
      </c>
      <c r="C28" s="7">
        <v>778245</v>
      </c>
      <c r="D28" s="7">
        <v>168100</v>
      </c>
      <c r="E28" s="6">
        <f t="shared" si="1"/>
        <v>0.21599881785298974</v>
      </c>
      <c r="F28" s="7">
        <f>'federal prisoners by offense'!D35</f>
        <v>59516</v>
      </c>
      <c r="G28" s="7">
        <f>'federal prisoners by offense'!E35</f>
        <v>35398</v>
      </c>
      <c r="H28" s="6">
        <f t="shared" si="0"/>
        <v>0.59476443309362192</v>
      </c>
      <c r="I28" s="6">
        <f t="shared" si="3"/>
        <v>0.82605234449478615</v>
      </c>
      <c r="J28" s="7"/>
      <c r="K28" s="1"/>
      <c r="L28" s="1"/>
    </row>
    <row r="29" spans="1:12" x14ac:dyDescent="0.2">
      <c r="A29" s="4">
        <v>1993</v>
      </c>
      <c r="B29" s="6">
        <f t="shared" si="2"/>
        <v>0.24358369498417881</v>
      </c>
      <c r="C29" s="7">
        <v>828400</v>
      </c>
      <c r="D29" s="7">
        <v>177000</v>
      </c>
      <c r="E29" s="6">
        <f t="shared" si="1"/>
        <v>0.21366489618541767</v>
      </c>
      <c r="F29" s="7">
        <f>'federal prisoners by offense'!D36</f>
        <v>68183</v>
      </c>
      <c r="G29" s="7">
        <f>'federal prisoners by offense'!E36</f>
        <v>41393</v>
      </c>
      <c r="H29" s="6">
        <f t="shared" si="0"/>
        <v>0.60708681049528479</v>
      </c>
      <c r="I29" s="6">
        <f t="shared" si="3"/>
        <v>0.81046553689907641</v>
      </c>
      <c r="J29" s="7"/>
      <c r="K29" s="1"/>
      <c r="L29" s="1"/>
    </row>
    <row r="30" spans="1:12" x14ac:dyDescent="0.2">
      <c r="A30" s="4">
        <v>1994</v>
      </c>
      <c r="B30" s="6">
        <f t="shared" si="2"/>
        <v>0.24408929036741076</v>
      </c>
      <c r="C30" s="7">
        <v>904647</v>
      </c>
      <c r="D30" s="7">
        <v>193500</v>
      </c>
      <c r="E30" s="6">
        <f t="shared" si="1"/>
        <v>0.21389558579202717</v>
      </c>
      <c r="F30" s="7">
        <f>'federal prisoners by offense'!D37</f>
        <v>73958</v>
      </c>
      <c r="G30" s="7">
        <f>'federal prisoners by offense'!E37</f>
        <v>45367</v>
      </c>
      <c r="H30" s="6">
        <f t="shared" si="0"/>
        <v>0.61341572243705889</v>
      </c>
      <c r="I30" s="6">
        <f t="shared" si="3"/>
        <v>0.81007422540576979</v>
      </c>
      <c r="J30" s="7"/>
      <c r="K30" s="1"/>
      <c r="L30" s="1"/>
    </row>
    <row r="31" spans="1:12" x14ac:dyDescent="0.2">
      <c r="A31" s="4">
        <v>1995</v>
      </c>
      <c r="B31" s="6">
        <f t="shared" si="2"/>
        <v>0.24341527573474228</v>
      </c>
      <c r="C31" s="7">
        <v>989005</v>
      </c>
      <c r="D31" s="7">
        <v>212800</v>
      </c>
      <c r="E31" s="6">
        <f t="shared" si="1"/>
        <v>0.21516574739258143</v>
      </c>
      <c r="F31" s="7">
        <f>'federal prisoners by offense'!D38</f>
        <v>76947</v>
      </c>
      <c r="G31" s="7">
        <f>'federal prisoners by offense'!E38</f>
        <v>46669</v>
      </c>
      <c r="H31" s="6">
        <f t="shared" si="0"/>
        <v>0.60650837589509665</v>
      </c>
      <c r="I31" s="6">
        <f t="shared" si="3"/>
        <v>0.82013650956376294</v>
      </c>
      <c r="J31" s="7"/>
      <c r="K31" s="1"/>
      <c r="L31" s="1"/>
    </row>
    <row r="32" spans="1:12" x14ac:dyDescent="0.2">
      <c r="A32" s="4">
        <v>1996</v>
      </c>
      <c r="B32" s="6">
        <f t="shared" si="2"/>
        <v>0.23887250482242345</v>
      </c>
      <c r="C32" s="7">
        <v>1032676</v>
      </c>
      <c r="D32" s="7">
        <v>216900</v>
      </c>
      <c r="E32" s="6">
        <f t="shared" si="1"/>
        <v>0.21003683633588852</v>
      </c>
      <c r="F32" s="7">
        <f>'federal prisoners by offense'!D39</f>
        <v>80872</v>
      </c>
      <c r="G32" s="7">
        <f>'federal prisoners by offense'!E39</f>
        <v>49096</v>
      </c>
      <c r="H32" s="6">
        <f t="shared" si="0"/>
        <v>0.60708279750717187</v>
      </c>
      <c r="I32" s="6">
        <f t="shared" si="3"/>
        <v>0.81542579587662978</v>
      </c>
      <c r="J32" s="7"/>
      <c r="K32" s="1"/>
      <c r="L32" s="1"/>
    </row>
    <row r="33" spans="1:12" x14ac:dyDescent="0.2">
      <c r="A33" s="4">
        <v>1997</v>
      </c>
      <c r="B33" s="6">
        <f t="shared" si="2"/>
        <v>0.23584361109749058</v>
      </c>
      <c r="C33" s="7">
        <v>1075167</v>
      </c>
      <c r="D33" s="7">
        <v>222100</v>
      </c>
      <c r="E33" s="6">
        <f t="shared" si="1"/>
        <v>0.20657256035574009</v>
      </c>
      <c r="F33" s="7">
        <f>'federal prisoners by offense'!D40</f>
        <v>87294</v>
      </c>
      <c r="G33" s="7">
        <f>'federal prisoners by offense'!E40</f>
        <v>52059</v>
      </c>
      <c r="H33" s="6">
        <f t="shared" si="0"/>
        <v>0.59636401127225236</v>
      </c>
      <c r="I33" s="6">
        <f t="shared" si="3"/>
        <v>0.81011383904960266</v>
      </c>
      <c r="J33" s="7"/>
      <c r="K33" s="1"/>
      <c r="L33" s="1"/>
    </row>
  </sheetData>
  <mergeCells count="2">
    <mergeCell ref="C4:E4"/>
    <mergeCell ref="A1:E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workbookViewId="0">
      <selection sqref="A1:K1"/>
    </sheetView>
  </sheetViews>
  <sheetFormatPr defaultRowHeight="12.75" x14ac:dyDescent="0.2"/>
  <sheetData>
    <row r="1" spans="1:11" x14ac:dyDescent="0.2">
      <c r="A1" s="10" t="s">
        <v>177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1" x14ac:dyDescent="0.2">
      <c r="A3" t="s">
        <v>26</v>
      </c>
    </row>
    <row r="4" spans="1:11" x14ac:dyDescent="0.2">
      <c r="A4" t="s">
        <v>27</v>
      </c>
    </row>
    <row r="6" spans="1:11" x14ac:dyDescent="0.2">
      <c r="A6" t="s">
        <v>28</v>
      </c>
    </row>
    <row r="7" spans="1:11" x14ac:dyDescent="0.2">
      <c r="A7" t="s">
        <v>29</v>
      </c>
    </row>
    <row r="8" spans="1:11" x14ac:dyDescent="0.2">
      <c r="A8" t="s">
        <v>30</v>
      </c>
    </row>
    <row r="9" spans="1:11" x14ac:dyDescent="0.2">
      <c r="A9" t="s">
        <v>31</v>
      </c>
    </row>
    <row r="10" spans="1:11" x14ac:dyDescent="0.2">
      <c r="A10" t="s">
        <v>32</v>
      </c>
    </row>
    <row r="11" spans="1:11" x14ac:dyDescent="0.2">
      <c r="A11" t="s">
        <v>33</v>
      </c>
    </row>
    <row r="12" spans="1:11" x14ac:dyDescent="0.2">
      <c r="A12" t="s">
        <v>34</v>
      </c>
    </row>
    <row r="13" spans="1:11" x14ac:dyDescent="0.2">
      <c r="A13" t="s">
        <v>35</v>
      </c>
    </row>
    <row r="16" spans="1:11" x14ac:dyDescent="0.2">
      <c r="A16" t="s">
        <v>36</v>
      </c>
    </row>
    <row r="17" spans="1:10" x14ac:dyDescent="0.2">
      <c r="A17" t="s">
        <v>37</v>
      </c>
    </row>
    <row r="19" spans="1:10" x14ac:dyDescent="0.2">
      <c r="A19" t="s">
        <v>38</v>
      </c>
      <c r="D19" t="s">
        <v>39</v>
      </c>
    </row>
    <row r="20" spans="1:10" x14ac:dyDescent="0.2">
      <c r="A20" t="s">
        <v>40</v>
      </c>
      <c r="C20">
        <v>1990</v>
      </c>
      <c r="D20">
        <v>1991</v>
      </c>
      <c r="E20">
        <v>1992</v>
      </c>
      <c r="F20">
        <v>1993</v>
      </c>
      <c r="G20">
        <v>1994</v>
      </c>
      <c r="H20">
        <v>1995</v>
      </c>
      <c r="I20">
        <v>1996</v>
      </c>
      <c r="J20">
        <v>1997</v>
      </c>
    </row>
    <row r="21" spans="1:10" x14ac:dyDescent="0.2">
      <c r="A21" t="s">
        <v>41</v>
      </c>
      <c r="C21">
        <v>684544</v>
      </c>
      <c r="D21">
        <v>728605</v>
      </c>
      <c r="E21">
        <v>778245</v>
      </c>
      <c r="F21">
        <v>828400</v>
      </c>
      <c r="G21">
        <v>904647</v>
      </c>
      <c r="H21">
        <v>989005</v>
      </c>
      <c r="I21">
        <v>1032676</v>
      </c>
      <c r="J21">
        <v>1075167</v>
      </c>
    </row>
    <row r="23" spans="1:10" x14ac:dyDescent="0.2">
      <c r="A23" t="s">
        <v>42</v>
      </c>
      <c r="C23">
        <v>313600</v>
      </c>
      <c r="D23">
        <v>339500</v>
      </c>
      <c r="E23">
        <v>369100</v>
      </c>
      <c r="F23">
        <v>393500</v>
      </c>
      <c r="G23">
        <v>425700</v>
      </c>
      <c r="H23">
        <v>459600</v>
      </c>
      <c r="I23">
        <v>484800</v>
      </c>
      <c r="J23">
        <v>507800</v>
      </c>
    </row>
    <row r="24" spans="1:10" x14ac:dyDescent="0.2">
      <c r="A24" t="s">
        <v>43</v>
      </c>
      <c r="C24">
        <v>72000</v>
      </c>
      <c r="D24">
        <v>77200</v>
      </c>
      <c r="E24">
        <v>85900</v>
      </c>
      <c r="F24">
        <v>92800</v>
      </c>
      <c r="G24">
        <v>100700</v>
      </c>
      <c r="H24">
        <v>110600</v>
      </c>
      <c r="I24">
        <v>118200</v>
      </c>
      <c r="J24">
        <v>125800</v>
      </c>
    </row>
    <row r="25" spans="1:10" x14ac:dyDescent="0.2">
      <c r="A25" t="s">
        <v>44</v>
      </c>
      <c r="C25">
        <v>13200</v>
      </c>
      <c r="D25">
        <v>13100</v>
      </c>
      <c r="E25">
        <v>14000</v>
      </c>
      <c r="F25">
        <v>14600</v>
      </c>
      <c r="G25">
        <v>15200</v>
      </c>
      <c r="H25">
        <v>16300</v>
      </c>
      <c r="I25">
        <v>16800</v>
      </c>
      <c r="J25">
        <v>17000</v>
      </c>
    </row>
    <row r="26" spans="1:10" x14ac:dyDescent="0.2">
      <c r="A26" t="s">
        <v>45</v>
      </c>
      <c r="C26">
        <v>24500</v>
      </c>
      <c r="D26">
        <v>25500</v>
      </c>
      <c r="E26">
        <v>27300</v>
      </c>
      <c r="F26">
        <v>27100</v>
      </c>
      <c r="G26">
        <v>27700</v>
      </c>
      <c r="H26">
        <v>28500</v>
      </c>
      <c r="I26">
        <v>28200</v>
      </c>
      <c r="J26">
        <v>27500</v>
      </c>
    </row>
    <row r="27" spans="1:10" x14ac:dyDescent="0.2">
      <c r="A27" t="s">
        <v>46</v>
      </c>
      <c r="C27">
        <v>39100</v>
      </c>
      <c r="D27">
        <v>43000</v>
      </c>
      <c r="E27">
        <v>46200</v>
      </c>
      <c r="F27">
        <v>49000</v>
      </c>
      <c r="G27">
        <v>53300</v>
      </c>
      <c r="H27">
        <v>57000</v>
      </c>
      <c r="I27">
        <v>60700</v>
      </c>
      <c r="J27">
        <v>64200</v>
      </c>
    </row>
    <row r="28" spans="1:10" x14ac:dyDescent="0.2">
      <c r="A28" t="s">
        <v>47</v>
      </c>
      <c r="C28">
        <v>99200</v>
      </c>
      <c r="D28">
        <v>107800</v>
      </c>
      <c r="E28">
        <v>113600</v>
      </c>
      <c r="F28">
        <v>122100</v>
      </c>
      <c r="G28">
        <v>131700</v>
      </c>
      <c r="H28">
        <v>139600</v>
      </c>
      <c r="I28">
        <v>146100</v>
      </c>
      <c r="J28">
        <v>152000</v>
      </c>
    </row>
    <row r="29" spans="1:10" x14ac:dyDescent="0.2">
      <c r="A29" t="s">
        <v>48</v>
      </c>
      <c r="C29">
        <v>53300</v>
      </c>
      <c r="D29">
        <v>59000</v>
      </c>
      <c r="E29">
        <v>67600</v>
      </c>
      <c r="F29">
        <v>72200</v>
      </c>
      <c r="G29">
        <v>80100</v>
      </c>
      <c r="H29">
        <v>89000</v>
      </c>
      <c r="I29">
        <v>95200</v>
      </c>
      <c r="J29">
        <v>100500</v>
      </c>
    </row>
    <row r="30" spans="1:10" x14ac:dyDescent="0.2">
      <c r="A30" t="s">
        <v>49</v>
      </c>
      <c r="C30">
        <v>12400</v>
      </c>
      <c r="D30">
        <v>13100</v>
      </c>
      <c r="E30">
        <v>14500</v>
      </c>
      <c r="F30">
        <v>15600</v>
      </c>
      <c r="G30">
        <v>17000</v>
      </c>
      <c r="H30">
        <v>18600</v>
      </c>
      <c r="I30">
        <v>19600</v>
      </c>
      <c r="J30">
        <v>20700</v>
      </c>
    </row>
    <row r="32" spans="1:10" x14ac:dyDescent="0.2">
      <c r="A32" t="s">
        <v>50</v>
      </c>
      <c r="C32">
        <v>173700</v>
      </c>
      <c r="D32">
        <v>180700</v>
      </c>
      <c r="E32">
        <v>181600</v>
      </c>
      <c r="F32">
        <v>189600</v>
      </c>
      <c r="G32">
        <v>207000</v>
      </c>
      <c r="H32">
        <v>226600</v>
      </c>
      <c r="I32">
        <v>231700</v>
      </c>
      <c r="J32">
        <v>236400</v>
      </c>
    </row>
    <row r="33" spans="1:10" x14ac:dyDescent="0.2">
      <c r="A33" t="s">
        <v>51</v>
      </c>
      <c r="C33">
        <v>87200</v>
      </c>
      <c r="D33">
        <v>90300</v>
      </c>
      <c r="E33">
        <v>90500</v>
      </c>
      <c r="F33">
        <v>94300</v>
      </c>
      <c r="G33">
        <v>101800</v>
      </c>
      <c r="H33">
        <v>108900</v>
      </c>
      <c r="I33">
        <v>111700</v>
      </c>
      <c r="J33">
        <v>114900</v>
      </c>
    </row>
    <row r="34" spans="1:10" x14ac:dyDescent="0.2">
      <c r="A34" t="s">
        <v>52</v>
      </c>
      <c r="C34">
        <v>34800</v>
      </c>
      <c r="D34">
        <v>35700</v>
      </c>
      <c r="E34">
        <v>33500</v>
      </c>
      <c r="F34">
        <v>35300</v>
      </c>
      <c r="G34">
        <v>39600</v>
      </c>
      <c r="H34">
        <v>44500</v>
      </c>
      <c r="I34">
        <v>45000</v>
      </c>
      <c r="J34">
        <v>45100</v>
      </c>
    </row>
    <row r="35" spans="1:10" x14ac:dyDescent="0.2">
      <c r="A35" t="s">
        <v>53</v>
      </c>
      <c r="C35">
        <v>14400</v>
      </c>
      <c r="D35">
        <v>16000</v>
      </c>
      <c r="E35">
        <v>18100</v>
      </c>
      <c r="F35">
        <v>18900</v>
      </c>
      <c r="G35">
        <v>19700</v>
      </c>
      <c r="H35">
        <v>21300</v>
      </c>
      <c r="I35">
        <v>20200</v>
      </c>
      <c r="J35">
        <v>19800</v>
      </c>
    </row>
    <row r="36" spans="1:10" x14ac:dyDescent="0.2">
      <c r="A36" t="s">
        <v>54</v>
      </c>
      <c r="C36">
        <v>20200</v>
      </c>
      <c r="D36">
        <v>20400</v>
      </c>
      <c r="E36">
        <v>20200</v>
      </c>
      <c r="F36">
        <v>21300</v>
      </c>
      <c r="G36">
        <v>23600</v>
      </c>
      <c r="H36">
        <v>26300</v>
      </c>
      <c r="I36">
        <v>27600</v>
      </c>
      <c r="J36">
        <v>28900</v>
      </c>
    </row>
    <row r="37" spans="1:10" x14ac:dyDescent="0.2">
      <c r="A37" t="s">
        <v>55</v>
      </c>
      <c r="C37">
        <v>17100</v>
      </c>
      <c r="D37">
        <v>18200</v>
      </c>
      <c r="E37">
        <v>19400</v>
      </c>
      <c r="F37">
        <v>19800</v>
      </c>
      <c r="G37">
        <v>22300</v>
      </c>
      <c r="H37">
        <v>25600</v>
      </c>
      <c r="I37">
        <v>27200</v>
      </c>
      <c r="J37">
        <v>27700</v>
      </c>
    </row>
    <row r="39" spans="1:10" x14ac:dyDescent="0.2">
      <c r="A39" t="s">
        <v>56</v>
      </c>
      <c r="C39">
        <v>148600</v>
      </c>
      <c r="D39">
        <v>155200</v>
      </c>
      <c r="E39">
        <v>168100</v>
      </c>
      <c r="F39">
        <v>177000</v>
      </c>
      <c r="G39">
        <v>193500</v>
      </c>
      <c r="H39">
        <v>212800</v>
      </c>
      <c r="I39">
        <v>216900</v>
      </c>
      <c r="J39">
        <v>222100</v>
      </c>
    </row>
    <row r="41" spans="1:10" x14ac:dyDescent="0.2">
      <c r="A41" t="s">
        <v>57</v>
      </c>
      <c r="C41">
        <v>45500</v>
      </c>
      <c r="D41">
        <v>49500</v>
      </c>
      <c r="E41">
        <v>56300</v>
      </c>
      <c r="F41">
        <v>64000</v>
      </c>
      <c r="G41">
        <v>74400</v>
      </c>
      <c r="H41">
        <v>86500</v>
      </c>
      <c r="I41">
        <v>96000</v>
      </c>
      <c r="J41">
        <v>106200</v>
      </c>
    </row>
    <row r="43" spans="1:10" x14ac:dyDescent="0.2">
      <c r="A43" t="s">
        <v>58</v>
      </c>
      <c r="C43">
        <v>3100</v>
      </c>
      <c r="D43">
        <v>2900</v>
      </c>
      <c r="E43">
        <v>3200</v>
      </c>
      <c r="F43">
        <v>4300</v>
      </c>
      <c r="G43">
        <v>3900</v>
      </c>
      <c r="H43">
        <v>3500</v>
      </c>
      <c r="I43">
        <v>3200</v>
      </c>
      <c r="J43">
        <v>2700</v>
      </c>
    </row>
    <row r="45" spans="1:10" x14ac:dyDescent="0.2">
      <c r="A45" t="s">
        <v>59</v>
      </c>
    </row>
    <row r="46" spans="1:10" x14ac:dyDescent="0.2">
      <c r="A46" t="s">
        <v>60</v>
      </c>
    </row>
    <row r="47" spans="1:10" x14ac:dyDescent="0.2">
      <c r="A47" t="s">
        <v>61</v>
      </c>
    </row>
    <row r="48" spans="1:10" x14ac:dyDescent="0.2">
      <c r="A48" t="s">
        <v>62</v>
      </c>
    </row>
    <row r="49" spans="1:16" x14ac:dyDescent="0.2">
      <c r="A49" t="s">
        <v>63</v>
      </c>
    </row>
    <row r="50" spans="1:16" x14ac:dyDescent="0.2">
      <c r="A50" t="s">
        <v>64</v>
      </c>
    </row>
    <row r="51" spans="1:16" x14ac:dyDescent="0.2">
      <c r="A51" t="s">
        <v>65</v>
      </c>
    </row>
    <row r="52" spans="1:16" x14ac:dyDescent="0.2">
      <c r="A52" t="s">
        <v>66</v>
      </c>
    </row>
    <row r="53" spans="1:16" x14ac:dyDescent="0.2">
      <c r="A53" t="s">
        <v>67</v>
      </c>
    </row>
    <row r="54" spans="1:16" x14ac:dyDescent="0.2">
      <c r="A54" t="s">
        <v>68</v>
      </c>
    </row>
    <row r="59" spans="1:16" x14ac:dyDescent="0.2">
      <c r="C59">
        <v>1980</v>
      </c>
      <c r="D59">
        <v>1981</v>
      </c>
      <c r="E59">
        <v>1982</v>
      </c>
      <c r="F59">
        <v>1983</v>
      </c>
      <c r="G59">
        <v>1984</v>
      </c>
      <c r="H59">
        <v>1985</v>
      </c>
      <c r="I59">
        <v>1986</v>
      </c>
      <c r="J59">
        <v>1987</v>
      </c>
      <c r="K59">
        <v>1988</v>
      </c>
      <c r="L59">
        <v>1989</v>
      </c>
      <c r="M59">
        <v>1990</v>
      </c>
      <c r="N59">
        <v>1991</v>
      </c>
      <c r="O59">
        <v>1992</v>
      </c>
      <c r="P59">
        <v>1993</v>
      </c>
    </row>
    <row r="60" spans="1:16" x14ac:dyDescent="0.2">
      <c r="A60" t="s">
        <v>161</v>
      </c>
      <c r="B60" t="s">
        <v>162</v>
      </c>
      <c r="C60" s="1">
        <v>295819</v>
      </c>
      <c r="D60" s="1">
        <v>333251</v>
      </c>
      <c r="E60" s="1">
        <v>375603</v>
      </c>
      <c r="F60" s="1">
        <v>394953</v>
      </c>
      <c r="G60" s="1">
        <v>417389</v>
      </c>
      <c r="H60" s="1">
        <v>451812</v>
      </c>
      <c r="I60" s="1">
        <v>486655</v>
      </c>
      <c r="J60" s="1">
        <v>520336</v>
      </c>
      <c r="K60" s="1">
        <v>562605</v>
      </c>
      <c r="L60" s="1">
        <v>629995</v>
      </c>
      <c r="M60" s="1">
        <v>684544</v>
      </c>
      <c r="N60" s="1">
        <v>728605</v>
      </c>
      <c r="O60" s="1">
        <v>778495</v>
      </c>
      <c r="P60" s="1">
        <v>828371</v>
      </c>
    </row>
    <row r="61" spans="1:16" x14ac:dyDescent="0.2">
      <c r="A61" t="s">
        <v>163</v>
      </c>
      <c r="B61" t="s">
        <v>162</v>
      </c>
      <c r="C61" s="1">
        <v>19000</v>
      </c>
      <c r="D61" s="1">
        <v>21700</v>
      </c>
      <c r="E61" s="1">
        <v>25300</v>
      </c>
      <c r="F61" s="1">
        <v>26600</v>
      </c>
      <c r="G61" s="1">
        <v>31700</v>
      </c>
      <c r="H61" s="1">
        <v>38900</v>
      </c>
      <c r="I61" s="1">
        <v>45400</v>
      </c>
      <c r="J61" s="1">
        <v>57900</v>
      </c>
      <c r="K61" s="1">
        <v>79100</v>
      </c>
      <c r="L61" s="1">
        <v>120100</v>
      </c>
      <c r="M61" s="1">
        <v>148600</v>
      </c>
      <c r="N61" s="1">
        <v>155200</v>
      </c>
      <c r="O61" s="1">
        <v>172300</v>
      </c>
      <c r="P61" s="1">
        <v>186000</v>
      </c>
    </row>
    <row r="64" spans="1:16" x14ac:dyDescent="0.2">
      <c r="A64" t="s">
        <v>121</v>
      </c>
    </row>
    <row r="65" spans="1:1" x14ac:dyDescent="0.2">
      <c r="A65" t="s">
        <v>122</v>
      </c>
    </row>
    <row r="66" spans="1:1" x14ac:dyDescent="0.2">
      <c r="A66" t="s">
        <v>71</v>
      </c>
    </row>
    <row r="67" spans="1:1" x14ac:dyDescent="0.2">
      <c r="A67" t="s">
        <v>72</v>
      </c>
    </row>
    <row r="68" spans="1:1" x14ac:dyDescent="0.2">
      <c r="A68" t="s">
        <v>123</v>
      </c>
    </row>
    <row r="69" spans="1:1" x14ac:dyDescent="0.2">
      <c r="A69" t="s">
        <v>124</v>
      </c>
    </row>
    <row r="70" spans="1:1" x14ac:dyDescent="0.2">
      <c r="A70" t="s">
        <v>125</v>
      </c>
    </row>
    <row r="71" spans="1:1" x14ac:dyDescent="0.2">
      <c r="A71" t="s">
        <v>126</v>
      </c>
    </row>
    <row r="72" spans="1:1" x14ac:dyDescent="0.2">
      <c r="A72" t="s">
        <v>127</v>
      </c>
    </row>
    <row r="73" spans="1:1" x14ac:dyDescent="0.2">
      <c r="A73" t="s">
        <v>128</v>
      </c>
    </row>
    <row r="74" spans="1:1" x14ac:dyDescent="0.2">
      <c r="A74" t="s">
        <v>129</v>
      </c>
    </row>
    <row r="75" spans="1:1" x14ac:dyDescent="0.2">
      <c r="A75" t="s">
        <v>130</v>
      </c>
    </row>
    <row r="76" spans="1:1" x14ac:dyDescent="0.2">
      <c r="A76" t="s">
        <v>131</v>
      </c>
    </row>
    <row r="77" spans="1:1" x14ac:dyDescent="0.2">
      <c r="A77" t="s">
        <v>132</v>
      </c>
    </row>
    <row r="78" spans="1:1" x14ac:dyDescent="0.2">
      <c r="A78" t="s">
        <v>133</v>
      </c>
    </row>
    <row r="79" spans="1:1" x14ac:dyDescent="0.2">
      <c r="A79" t="s">
        <v>134</v>
      </c>
    </row>
    <row r="80" spans="1:1" x14ac:dyDescent="0.2">
      <c r="A80" t="s">
        <v>135</v>
      </c>
    </row>
    <row r="81" spans="1:1" x14ac:dyDescent="0.2">
      <c r="A81" t="s">
        <v>136</v>
      </c>
    </row>
    <row r="82" spans="1:1" x14ac:dyDescent="0.2">
      <c r="A82" t="s">
        <v>137</v>
      </c>
    </row>
    <row r="83" spans="1:1" x14ac:dyDescent="0.2">
      <c r="A83" t="s">
        <v>138</v>
      </c>
    </row>
    <row r="84" spans="1:1" x14ac:dyDescent="0.2">
      <c r="A84" t="s">
        <v>139</v>
      </c>
    </row>
    <row r="85" spans="1:1" x14ac:dyDescent="0.2">
      <c r="A85" t="s">
        <v>140</v>
      </c>
    </row>
    <row r="86" spans="1:1" x14ac:dyDescent="0.2">
      <c r="A86" t="s">
        <v>141</v>
      </c>
    </row>
    <row r="87" spans="1:1" x14ac:dyDescent="0.2">
      <c r="A87" t="s">
        <v>142</v>
      </c>
    </row>
    <row r="88" spans="1:1" x14ac:dyDescent="0.2">
      <c r="A88" t="s">
        <v>143</v>
      </c>
    </row>
    <row r="89" spans="1:1" x14ac:dyDescent="0.2">
      <c r="A89" t="s">
        <v>144</v>
      </c>
    </row>
    <row r="90" spans="1:1" x14ac:dyDescent="0.2">
      <c r="A90" t="s">
        <v>145</v>
      </c>
    </row>
    <row r="91" spans="1:1" x14ac:dyDescent="0.2">
      <c r="A91" t="s">
        <v>146</v>
      </c>
    </row>
    <row r="92" spans="1:1" x14ac:dyDescent="0.2">
      <c r="A92" t="s">
        <v>147</v>
      </c>
    </row>
    <row r="93" spans="1:1" x14ac:dyDescent="0.2">
      <c r="A93" t="s">
        <v>148</v>
      </c>
    </row>
    <row r="94" spans="1:1" x14ac:dyDescent="0.2">
      <c r="A94" t="s">
        <v>149</v>
      </c>
    </row>
    <row r="95" spans="1:1" x14ac:dyDescent="0.2">
      <c r="A95" t="s">
        <v>150</v>
      </c>
    </row>
    <row r="96" spans="1:1" x14ac:dyDescent="0.2">
      <c r="A96" t="s">
        <v>151</v>
      </c>
    </row>
    <row r="97" spans="1:1" x14ac:dyDescent="0.2">
      <c r="A97" t="s">
        <v>152</v>
      </c>
    </row>
    <row r="98" spans="1:1" x14ac:dyDescent="0.2">
      <c r="A98" t="s">
        <v>153</v>
      </c>
    </row>
    <row r="99" spans="1:1" x14ac:dyDescent="0.2">
      <c r="A99" t="s">
        <v>154</v>
      </c>
    </row>
    <row r="100" spans="1:1" x14ac:dyDescent="0.2">
      <c r="A100" t="s">
        <v>155</v>
      </c>
    </row>
    <row r="101" spans="1:1" x14ac:dyDescent="0.2">
      <c r="A101" t="s">
        <v>156</v>
      </c>
    </row>
    <row r="102" spans="1:1" x14ac:dyDescent="0.2">
      <c r="A102" t="s">
        <v>157</v>
      </c>
    </row>
    <row r="103" spans="1:1" x14ac:dyDescent="0.2">
      <c r="A103" t="s">
        <v>158</v>
      </c>
    </row>
    <row r="104" spans="1:1" x14ac:dyDescent="0.2">
      <c r="A104" t="s">
        <v>159</v>
      </c>
    </row>
    <row r="105" spans="1:1" x14ac:dyDescent="0.2">
      <c r="A105" t="s">
        <v>160</v>
      </c>
    </row>
  </sheetData>
  <mergeCells count="1">
    <mergeCell ref="A1:K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opLeftCell="A4" workbookViewId="0">
      <selection activeCell="J18" sqref="J18"/>
    </sheetView>
  </sheetViews>
  <sheetFormatPr defaultRowHeight="12.75" x14ac:dyDescent="0.2"/>
  <cols>
    <col min="9" max="9" width="2.28515625" customWidth="1"/>
    <col min="10" max="10" width="48.7109375" customWidth="1"/>
  </cols>
  <sheetData>
    <row r="1" spans="1:10" x14ac:dyDescent="0.2">
      <c r="A1" s="10" t="s">
        <v>178</v>
      </c>
      <c r="B1" s="10"/>
      <c r="C1" s="10"/>
      <c r="D1" s="10"/>
      <c r="E1" s="10"/>
      <c r="F1" s="10"/>
    </row>
    <row r="4" spans="1:10" x14ac:dyDescent="0.2">
      <c r="A4" t="s">
        <v>3</v>
      </c>
      <c r="J4" t="s">
        <v>0</v>
      </c>
    </row>
    <row r="5" spans="1:10" x14ac:dyDescent="0.2">
      <c r="J5" t="s">
        <v>1</v>
      </c>
    </row>
    <row r="6" spans="1:10" x14ac:dyDescent="0.2">
      <c r="A6" t="s">
        <v>4</v>
      </c>
    </row>
    <row r="7" spans="1:10" x14ac:dyDescent="0.2">
      <c r="J7" t="s">
        <v>2</v>
      </c>
    </row>
    <row r="8" spans="1:10" x14ac:dyDescent="0.2">
      <c r="C8" t="s">
        <v>5</v>
      </c>
      <c r="D8" t="s">
        <v>6</v>
      </c>
    </row>
    <row r="9" spans="1:10" x14ac:dyDescent="0.2">
      <c r="C9" t="s">
        <v>7</v>
      </c>
      <c r="E9" s="2" t="s">
        <v>8</v>
      </c>
      <c r="F9" s="2"/>
    </row>
    <row r="10" spans="1:10" x14ac:dyDescent="0.2">
      <c r="C10" t="s">
        <v>9</v>
      </c>
      <c r="F10" t="s">
        <v>10</v>
      </c>
    </row>
    <row r="11" spans="1:10" x14ac:dyDescent="0.2">
      <c r="C11" t="s">
        <v>11</v>
      </c>
      <c r="D11" t="s">
        <v>12</v>
      </c>
      <c r="E11" t="s">
        <v>13</v>
      </c>
      <c r="F11" t="s">
        <v>14</v>
      </c>
    </row>
    <row r="13" spans="1:10" x14ac:dyDescent="0.2">
      <c r="A13">
        <v>1970</v>
      </c>
      <c r="C13" s="1">
        <v>21266</v>
      </c>
      <c r="D13" s="1">
        <v>20686</v>
      </c>
      <c r="E13" s="1">
        <v>3384</v>
      </c>
      <c r="F13">
        <v>16.3</v>
      </c>
      <c r="G13" t="s">
        <v>15</v>
      </c>
    </row>
    <row r="14" spans="1:10" x14ac:dyDescent="0.2">
      <c r="A14">
        <v>1971</v>
      </c>
      <c r="C14" s="1">
        <v>20891</v>
      </c>
      <c r="D14" s="1">
        <v>20529</v>
      </c>
      <c r="E14" s="1">
        <v>3495</v>
      </c>
      <c r="F14">
        <v>17</v>
      </c>
    </row>
    <row r="15" spans="1:10" x14ac:dyDescent="0.2">
      <c r="A15">
        <v>1972</v>
      </c>
      <c r="C15" s="1">
        <v>22090</v>
      </c>
      <c r="D15" s="1">
        <v>20729</v>
      </c>
      <c r="E15" s="1">
        <v>3523</v>
      </c>
      <c r="F15">
        <v>16.899999999999999</v>
      </c>
    </row>
    <row r="16" spans="1:10" x14ac:dyDescent="0.2">
      <c r="A16">
        <v>1973</v>
      </c>
      <c r="C16" s="1">
        <v>23336</v>
      </c>
      <c r="D16" s="1">
        <v>22038</v>
      </c>
      <c r="E16" s="1">
        <v>5652</v>
      </c>
      <c r="F16">
        <v>25.6</v>
      </c>
    </row>
    <row r="17" spans="1:6" x14ac:dyDescent="0.2">
      <c r="A17">
        <v>1974</v>
      </c>
      <c r="C17" s="1">
        <v>23690</v>
      </c>
      <c r="D17" s="1">
        <v>21769</v>
      </c>
      <c r="E17" s="1">
        <v>6203</v>
      </c>
      <c r="F17">
        <v>28.4</v>
      </c>
    </row>
    <row r="18" spans="1:6" x14ac:dyDescent="0.2">
      <c r="A18">
        <v>1975</v>
      </c>
      <c r="C18" s="1">
        <v>23566</v>
      </c>
      <c r="D18" s="1">
        <v>20692</v>
      </c>
      <c r="E18" s="1">
        <v>5540</v>
      </c>
      <c r="F18">
        <v>26.7</v>
      </c>
    </row>
    <row r="19" spans="1:6" x14ac:dyDescent="0.2">
      <c r="A19">
        <v>1976</v>
      </c>
      <c r="C19" s="1">
        <v>27033</v>
      </c>
      <c r="D19" s="1">
        <v>24135</v>
      </c>
      <c r="E19" s="1">
        <v>6425</v>
      </c>
      <c r="F19">
        <v>26.6</v>
      </c>
    </row>
    <row r="20" spans="1:6" x14ac:dyDescent="0.2">
      <c r="A20">
        <v>1977</v>
      </c>
      <c r="C20" s="1">
        <v>29877</v>
      </c>
      <c r="D20" s="1">
        <v>25673</v>
      </c>
      <c r="E20" s="1">
        <v>6743</v>
      </c>
      <c r="F20">
        <v>26.2</v>
      </c>
    </row>
    <row r="21" spans="1:6" x14ac:dyDescent="0.2">
      <c r="A21">
        <v>1978</v>
      </c>
      <c r="C21" s="1">
        <v>27674</v>
      </c>
      <c r="D21" s="1">
        <v>23501</v>
      </c>
      <c r="E21" s="1">
        <v>5981</v>
      </c>
      <c r="F21">
        <v>25.4</v>
      </c>
    </row>
    <row r="22" spans="1:6" x14ac:dyDescent="0.2">
      <c r="A22">
        <v>1979</v>
      </c>
      <c r="C22" s="1">
        <v>24810</v>
      </c>
      <c r="D22" s="1">
        <v>21539</v>
      </c>
      <c r="E22" s="1">
        <v>5468</v>
      </c>
      <c r="F22">
        <v>25.3</v>
      </c>
    </row>
    <row r="23" spans="1:6" x14ac:dyDescent="0.2">
      <c r="A23">
        <v>1980</v>
      </c>
      <c r="C23" s="1">
        <v>24252</v>
      </c>
      <c r="D23" s="1">
        <v>19023</v>
      </c>
      <c r="E23" s="1">
        <v>4749</v>
      </c>
      <c r="F23">
        <v>24.9</v>
      </c>
    </row>
    <row r="24" spans="1:6" x14ac:dyDescent="0.2">
      <c r="A24">
        <v>1981</v>
      </c>
      <c r="C24" s="1">
        <v>26195</v>
      </c>
      <c r="D24" s="1">
        <v>19765</v>
      </c>
      <c r="E24" s="1">
        <v>5076</v>
      </c>
      <c r="F24">
        <v>25.6</v>
      </c>
    </row>
    <row r="25" spans="1:6" x14ac:dyDescent="0.2">
      <c r="A25">
        <v>1982</v>
      </c>
      <c r="C25" s="1">
        <v>28133</v>
      </c>
      <c r="D25" s="1">
        <v>20938</v>
      </c>
      <c r="E25" s="1">
        <v>5518</v>
      </c>
      <c r="F25">
        <v>26.3</v>
      </c>
    </row>
    <row r="26" spans="1:6" x14ac:dyDescent="0.2">
      <c r="A26">
        <v>1983</v>
      </c>
      <c r="C26" s="1">
        <v>30214</v>
      </c>
      <c r="D26" s="1">
        <v>26027</v>
      </c>
      <c r="E26" s="1">
        <v>7201</v>
      </c>
      <c r="F26">
        <v>27.6</v>
      </c>
    </row>
    <row r="27" spans="1:6" x14ac:dyDescent="0.2">
      <c r="A27">
        <v>1984</v>
      </c>
      <c r="C27" s="1">
        <v>32317</v>
      </c>
      <c r="D27" s="1">
        <v>27622</v>
      </c>
      <c r="E27" s="1">
        <v>8152</v>
      </c>
      <c r="F27">
        <v>29.5</v>
      </c>
    </row>
    <row r="28" spans="1:6" x14ac:dyDescent="0.2">
      <c r="A28">
        <v>1985</v>
      </c>
      <c r="C28" s="1">
        <v>36042</v>
      </c>
      <c r="D28" s="1">
        <v>27623</v>
      </c>
      <c r="E28" s="1">
        <v>9491</v>
      </c>
      <c r="F28">
        <v>34.299999999999997</v>
      </c>
    </row>
    <row r="29" spans="1:6" x14ac:dyDescent="0.2">
      <c r="A29">
        <v>1986</v>
      </c>
      <c r="C29" s="1">
        <v>37542</v>
      </c>
      <c r="D29" s="1">
        <v>30104</v>
      </c>
      <c r="E29" s="1">
        <v>11344</v>
      </c>
      <c r="F29">
        <v>37.700000000000003</v>
      </c>
    </row>
    <row r="30" spans="1:6" x14ac:dyDescent="0.2">
      <c r="A30">
        <v>1987</v>
      </c>
      <c r="C30" s="1">
        <v>41609</v>
      </c>
      <c r="D30" s="1">
        <v>33246</v>
      </c>
      <c r="E30" s="1">
        <v>13897</v>
      </c>
      <c r="F30">
        <v>41.8</v>
      </c>
    </row>
    <row r="31" spans="1:6" x14ac:dyDescent="0.2">
      <c r="A31">
        <v>1988</v>
      </c>
      <c r="C31" s="1">
        <v>41342</v>
      </c>
      <c r="D31" s="1">
        <v>33758</v>
      </c>
      <c r="E31" s="1">
        <v>15087</v>
      </c>
      <c r="F31">
        <v>44.7</v>
      </c>
    </row>
    <row r="32" spans="1:6" x14ac:dyDescent="0.2">
      <c r="A32">
        <v>1989</v>
      </c>
      <c r="C32" s="1">
        <v>47568</v>
      </c>
      <c r="D32" s="1">
        <v>37758</v>
      </c>
      <c r="E32" s="1">
        <v>18852</v>
      </c>
      <c r="F32">
        <v>49.9</v>
      </c>
    </row>
    <row r="33" spans="1:7" x14ac:dyDescent="0.2">
      <c r="A33">
        <v>1990</v>
      </c>
      <c r="C33" s="1">
        <v>54613</v>
      </c>
      <c r="D33" s="1">
        <v>46575</v>
      </c>
      <c r="E33" s="1">
        <v>24297</v>
      </c>
      <c r="F33">
        <v>52.2</v>
      </c>
    </row>
    <row r="34" spans="1:7" x14ac:dyDescent="0.2">
      <c r="A34">
        <v>1991</v>
      </c>
      <c r="C34" s="1">
        <v>61026</v>
      </c>
      <c r="D34" s="1">
        <v>52176</v>
      </c>
      <c r="E34" s="1">
        <v>29667</v>
      </c>
      <c r="F34">
        <v>56.9</v>
      </c>
    </row>
    <row r="35" spans="1:7" x14ac:dyDescent="0.2">
      <c r="A35">
        <v>1992</v>
      </c>
      <c r="C35" s="1">
        <v>67768</v>
      </c>
      <c r="D35" s="1">
        <v>59516</v>
      </c>
      <c r="E35" s="1">
        <v>35398</v>
      </c>
      <c r="F35">
        <v>59.5</v>
      </c>
    </row>
    <row r="36" spans="1:7" x14ac:dyDescent="0.2">
      <c r="A36">
        <v>1993</v>
      </c>
      <c r="C36" s="1">
        <v>76531</v>
      </c>
      <c r="D36" s="1">
        <v>68183</v>
      </c>
      <c r="E36" s="1">
        <v>41393</v>
      </c>
      <c r="F36">
        <v>60.7</v>
      </c>
      <c r="G36">
        <f>E36/D36</f>
        <v>0.60708681049528479</v>
      </c>
    </row>
    <row r="37" spans="1:7" x14ac:dyDescent="0.2">
      <c r="A37">
        <v>1994</v>
      </c>
      <c r="C37" s="1">
        <v>82269</v>
      </c>
      <c r="D37" s="1">
        <v>73958</v>
      </c>
      <c r="E37" s="1">
        <v>45367</v>
      </c>
      <c r="F37">
        <v>61.3</v>
      </c>
    </row>
    <row r="38" spans="1:7" x14ac:dyDescent="0.2">
      <c r="A38">
        <v>1995</v>
      </c>
      <c r="C38" s="1">
        <v>85865</v>
      </c>
      <c r="D38" s="1">
        <v>76947</v>
      </c>
      <c r="E38" s="1">
        <v>46669</v>
      </c>
      <c r="F38">
        <v>60.7</v>
      </c>
    </row>
    <row r="39" spans="1:7" x14ac:dyDescent="0.2">
      <c r="A39">
        <v>1996</v>
      </c>
      <c r="C39" s="1">
        <v>89672</v>
      </c>
      <c r="D39" s="1">
        <v>80872</v>
      </c>
      <c r="E39" s="1">
        <v>49096</v>
      </c>
      <c r="F39">
        <v>60.7</v>
      </c>
    </row>
    <row r="40" spans="1:7" x14ac:dyDescent="0.2">
      <c r="A40">
        <v>1997</v>
      </c>
      <c r="C40" s="1">
        <v>95513</v>
      </c>
      <c r="D40" s="1">
        <v>87294</v>
      </c>
      <c r="E40" s="1">
        <v>52059</v>
      </c>
      <c r="F40">
        <v>59.6</v>
      </c>
    </row>
    <row r="41" spans="1:7" x14ac:dyDescent="0.2">
      <c r="A41">
        <v>1998</v>
      </c>
      <c r="C41" s="1">
        <v>104507</v>
      </c>
      <c r="D41" s="1">
        <v>95323</v>
      </c>
      <c r="E41" s="1">
        <v>55984</v>
      </c>
      <c r="F41">
        <v>58.7</v>
      </c>
    </row>
    <row r="42" spans="1:7" x14ac:dyDescent="0.2">
      <c r="A42">
        <v>1999</v>
      </c>
      <c r="C42" s="1">
        <v>115024</v>
      </c>
      <c r="D42" s="1">
        <v>104500</v>
      </c>
      <c r="E42" s="1">
        <v>60399</v>
      </c>
      <c r="F42">
        <v>57.8</v>
      </c>
    </row>
    <row r="43" spans="1:7" x14ac:dyDescent="0.2">
      <c r="A43">
        <v>2000</v>
      </c>
      <c r="C43" s="1">
        <v>123141</v>
      </c>
      <c r="D43" s="1">
        <v>112329</v>
      </c>
      <c r="E43" s="1">
        <v>63898</v>
      </c>
      <c r="F43">
        <v>56.9</v>
      </c>
    </row>
    <row r="44" spans="1:7" x14ac:dyDescent="0.2">
      <c r="A44">
        <v>2001</v>
      </c>
      <c r="C44" s="1">
        <v>131419</v>
      </c>
      <c r="D44" s="1">
        <v>120829</v>
      </c>
      <c r="E44" s="1">
        <v>67037</v>
      </c>
      <c r="F44">
        <v>55.5</v>
      </c>
    </row>
    <row r="45" spans="1:7" x14ac:dyDescent="0.2">
      <c r="A45">
        <v>2002</v>
      </c>
      <c r="C45" s="1">
        <v>139183</v>
      </c>
      <c r="D45" s="1">
        <v>128090</v>
      </c>
      <c r="E45" s="1">
        <v>70009</v>
      </c>
      <c r="F45">
        <v>54.7</v>
      </c>
    </row>
    <row r="46" spans="1:7" x14ac:dyDescent="0.2">
      <c r="A46">
        <v>2003</v>
      </c>
      <c r="C46" s="1">
        <v>148731</v>
      </c>
      <c r="D46" s="1">
        <v>137536</v>
      </c>
      <c r="E46" s="1">
        <v>75801</v>
      </c>
      <c r="F46">
        <v>55.1</v>
      </c>
    </row>
    <row r="47" spans="1:7" x14ac:dyDescent="0.2">
      <c r="A47">
        <v>2004</v>
      </c>
      <c r="B47" t="s">
        <v>16</v>
      </c>
      <c r="C47" s="1">
        <v>154706</v>
      </c>
      <c r="D47" s="1">
        <v>143864</v>
      </c>
      <c r="E47" s="1">
        <v>77867</v>
      </c>
      <c r="F47">
        <v>54.1</v>
      </c>
    </row>
    <row r="49" spans="1:1" x14ac:dyDescent="0.2">
      <c r="A49" t="s">
        <v>17</v>
      </c>
    </row>
    <row r="50" spans="1:1" x14ac:dyDescent="0.2">
      <c r="A50" t="s">
        <v>18</v>
      </c>
    </row>
    <row r="51" spans="1:1" x14ac:dyDescent="0.2">
      <c r="A51" t="s">
        <v>19</v>
      </c>
    </row>
    <row r="52" spans="1:1" x14ac:dyDescent="0.2">
      <c r="A52" t="s">
        <v>20</v>
      </c>
    </row>
    <row r="54" spans="1:1" x14ac:dyDescent="0.2">
      <c r="A54" t="s">
        <v>21</v>
      </c>
    </row>
    <row r="56" spans="1:1" x14ac:dyDescent="0.2">
      <c r="A56" t="s">
        <v>22</v>
      </c>
    </row>
    <row r="57" spans="1:1" x14ac:dyDescent="0.2">
      <c r="A57" t="s">
        <v>23</v>
      </c>
    </row>
    <row r="58" spans="1:1" x14ac:dyDescent="0.2">
      <c r="A58" t="s">
        <v>24</v>
      </c>
    </row>
    <row r="66" spans="1:10" x14ac:dyDescent="0.2">
      <c r="A66" t="s">
        <v>69</v>
      </c>
    </row>
    <row r="67" spans="1:10" x14ac:dyDescent="0.2">
      <c r="A67" t="s">
        <v>70</v>
      </c>
      <c r="J67" t="s">
        <v>119</v>
      </c>
    </row>
    <row r="68" spans="1:10" x14ac:dyDescent="0.2">
      <c r="A68" t="s">
        <v>71</v>
      </c>
      <c r="J68" t="s">
        <v>120</v>
      </c>
    </row>
    <row r="69" spans="1:10" x14ac:dyDescent="0.2">
      <c r="A69" t="s">
        <v>72</v>
      </c>
    </row>
    <row r="70" spans="1:10" x14ac:dyDescent="0.2">
      <c r="A70" t="s">
        <v>73</v>
      </c>
    </row>
    <row r="71" spans="1:10" x14ac:dyDescent="0.2">
      <c r="A71" t="s">
        <v>74</v>
      </c>
    </row>
    <row r="72" spans="1:10" x14ac:dyDescent="0.2">
      <c r="A72" t="s">
        <v>75</v>
      </c>
      <c r="G72">
        <v>81206</v>
      </c>
    </row>
    <row r="73" spans="1:10" x14ac:dyDescent="0.2">
      <c r="A73" t="s">
        <v>76</v>
      </c>
    </row>
    <row r="74" spans="1:10" x14ac:dyDescent="0.2">
      <c r="A74" t="s">
        <v>77</v>
      </c>
    </row>
    <row r="75" spans="1:10" x14ac:dyDescent="0.2">
      <c r="A75" t="s">
        <v>78</v>
      </c>
    </row>
    <row r="76" spans="1:10" x14ac:dyDescent="0.2">
      <c r="A76" t="s">
        <v>79</v>
      </c>
    </row>
    <row r="77" spans="1:10" x14ac:dyDescent="0.2">
      <c r="A77" t="s">
        <v>80</v>
      </c>
    </row>
    <row r="78" spans="1:10" x14ac:dyDescent="0.2">
      <c r="A78" t="s">
        <v>81</v>
      </c>
    </row>
    <row r="79" spans="1:10" x14ac:dyDescent="0.2">
      <c r="A79" t="s">
        <v>82</v>
      </c>
    </row>
    <row r="80" spans="1:10" x14ac:dyDescent="0.2">
      <c r="A80" t="s">
        <v>83</v>
      </c>
    </row>
    <row r="81" spans="1:8" x14ac:dyDescent="0.2">
      <c r="A81" t="s">
        <v>84</v>
      </c>
    </row>
    <row r="82" spans="1:8" x14ac:dyDescent="0.2">
      <c r="A82" t="s">
        <v>85</v>
      </c>
    </row>
    <row r="83" spans="1:8" x14ac:dyDescent="0.2">
      <c r="A83" t="s">
        <v>86</v>
      </c>
    </row>
    <row r="84" spans="1:8" x14ac:dyDescent="0.2">
      <c r="A84" t="s">
        <v>87</v>
      </c>
    </row>
    <row r="85" spans="1:8" x14ac:dyDescent="0.2">
      <c r="A85" t="s">
        <v>88</v>
      </c>
      <c r="G85">
        <v>48544</v>
      </c>
      <c r="H85">
        <f>G85/G72</f>
        <v>0.59778834076299781</v>
      </c>
    </row>
    <row r="86" spans="1:8" x14ac:dyDescent="0.2">
      <c r="A86" t="s">
        <v>89</v>
      </c>
    </row>
    <row r="87" spans="1:8" x14ac:dyDescent="0.2">
      <c r="A87" t="s">
        <v>90</v>
      </c>
    </row>
    <row r="88" spans="1:8" x14ac:dyDescent="0.2">
      <c r="A88" t="s">
        <v>91</v>
      </c>
    </row>
    <row r="89" spans="1:8" x14ac:dyDescent="0.2">
      <c r="A89" t="s">
        <v>92</v>
      </c>
    </row>
    <row r="90" spans="1:8" x14ac:dyDescent="0.2">
      <c r="A90" t="s">
        <v>93</v>
      </c>
    </row>
    <row r="91" spans="1:8" x14ac:dyDescent="0.2">
      <c r="A91" t="s">
        <v>94</v>
      </c>
    </row>
    <row r="92" spans="1:8" x14ac:dyDescent="0.2">
      <c r="A92" t="s">
        <v>95</v>
      </c>
    </row>
    <row r="93" spans="1:8" x14ac:dyDescent="0.2">
      <c r="A93" t="s">
        <v>96</v>
      </c>
    </row>
    <row r="94" spans="1:8" x14ac:dyDescent="0.2">
      <c r="A94" t="s">
        <v>97</v>
      </c>
    </row>
    <row r="95" spans="1:8" x14ac:dyDescent="0.2">
      <c r="A95" t="s">
        <v>98</v>
      </c>
    </row>
    <row r="96" spans="1:8" x14ac:dyDescent="0.2">
      <c r="A96" t="s">
        <v>99</v>
      </c>
    </row>
    <row r="97" spans="1:1" x14ac:dyDescent="0.2">
      <c r="A97" t="s">
        <v>100</v>
      </c>
    </row>
    <row r="98" spans="1:1" x14ac:dyDescent="0.2">
      <c r="A98" t="s">
        <v>101</v>
      </c>
    </row>
    <row r="99" spans="1:1" x14ac:dyDescent="0.2">
      <c r="A99" t="s">
        <v>102</v>
      </c>
    </row>
    <row r="100" spans="1:1" x14ac:dyDescent="0.2">
      <c r="A100" t="s">
        <v>103</v>
      </c>
    </row>
    <row r="101" spans="1:1" x14ac:dyDescent="0.2">
      <c r="A101" t="s">
        <v>104</v>
      </c>
    </row>
    <row r="102" spans="1:1" x14ac:dyDescent="0.2">
      <c r="A102" t="s">
        <v>105</v>
      </c>
    </row>
    <row r="103" spans="1:1" x14ac:dyDescent="0.2">
      <c r="A103" t="s">
        <v>106</v>
      </c>
    </row>
    <row r="104" spans="1:1" x14ac:dyDescent="0.2">
      <c r="A104" t="s">
        <v>107</v>
      </c>
    </row>
    <row r="105" spans="1:1" x14ac:dyDescent="0.2">
      <c r="A105" t="s">
        <v>108</v>
      </c>
    </row>
    <row r="106" spans="1:1" x14ac:dyDescent="0.2">
      <c r="A106" t="s">
        <v>109</v>
      </c>
    </row>
    <row r="107" spans="1:1" x14ac:dyDescent="0.2">
      <c r="A107" t="s">
        <v>110</v>
      </c>
    </row>
    <row r="108" spans="1:1" x14ac:dyDescent="0.2">
      <c r="A108" t="s">
        <v>111</v>
      </c>
    </row>
    <row r="109" spans="1:1" x14ac:dyDescent="0.2">
      <c r="A109" t="s">
        <v>112</v>
      </c>
    </row>
    <row r="110" spans="1:1" x14ac:dyDescent="0.2">
      <c r="A110" t="s">
        <v>113</v>
      </c>
    </row>
    <row r="111" spans="1:1" x14ac:dyDescent="0.2">
      <c r="A111" t="s">
        <v>114</v>
      </c>
    </row>
    <row r="112" spans="1:1" x14ac:dyDescent="0.2">
      <c r="A112" t="s">
        <v>115</v>
      </c>
    </row>
    <row r="113" spans="1:1" x14ac:dyDescent="0.2">
      <c r="A113" t="s">
        <v>116</v>
      </c>
    </row>
    <row r="114" spans="1:1" x14ac:dyDescent="0.2">
      <c r="A114" t="s">
        <v>117</v>
      </c>
    </row>
    <row r="115" spans="1:1" x14ac:dyDescent="0.2">
      <c r="A115" t="s">
        <v>118</v>
      </c>
    </row>
  </sheetData>
  <mergeCells count="1">
    <mergeCell ref="A1:F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 offense share</vt:lpstr>
      <vt:lpstr>state prisoners by offense</vt:lpstr>
      <vt:lpstr>federal prisoners by offense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2014-10-19T21:52:39Z</dcterms:created>
  <dcterms:modified xsi:type="dcterms:W3CDTF">2014-10-19T21:52:46Z</dcterms:modified>
</cp:coreProperties>
</file>