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5" windowWidth="17115" windowHeight="10740" tabRatio="721"/>
  </bookViews>
  <sheets>
    <sheet name="punishment yearly" sheetId="1" r:id="rId1"/>
    <sheet name="comparison" sheetId="4" r:id="rId2"/>
    <sheet name="misc stats" sheetId="3" r:id="rId3"/>
  </sheets>
  <calcPr calcId="145621"/>
</workbook>
</file>

<file path=xl/calcChain.xml><?xml version="1.0" encoding="utf-8"?>
<calcChain xmlns="http://schemas.openxmlformats.org/spreadsheetml/2006/main">
  <c r="B50" i="3" l="1"/>
  <c r="D4" i="1"/>
  <c r="F4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K194" i="1"/>
  <c r="J195" i="1"/>
  <c r="K195" i="1"/>
  <c r="J196" i="1"/>
  <c r="K196" i="1"/>
  <c r="G196" i="1" s="1"/>
  <c r="H196" i="1" s="1"/>
  <c r="J197" i="1"/>
  <c r="K197" i="1"/>
  <c r="J198" i="1"/>
  <c r="K198" i="1"/>
  <c r="J199" i="1"/>
  <c r="K199" i="1"/>
  <c r="J200" i="1"/>
  <c r="K200" i="1"/>
  <c r="G200" i="1" s="1"/>
  <c r="H200" i="1" s="1"/>
  <c r="J201" i="1"/>
  <c r="K201" i="1"/>
  <c r="J202" i="1"/>
  <c r="K202" i="1"/>
  <c r="J203" i="1"/>
  <c r="K203" i="1"/>
  <c r="J69" i="1"/>
  <c r="K69" i="1"/>
  <c r="G69" i="1" s="1"/>
  <c r="H69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8" i="1"/>
  <c r="B42" i="3"/>
  <c r="B43" i="3"/>
  <c r="B39" i="3"/>
  <c r="B38" i="3"/>
  <c r="F203" i="1"/>
  <c r="M203" i="1" s="1"/>
  <c r="F202" i="1"/>
  <c r="L202" i="1" s="1"/>
  <c r="F201" i="1"/>
  <c r="M201" i="1" s="1"/>
  <c r="F200" i="1"/>
  <c r="L200" i="1" s="1"/>
  <c r="F199" i="1"/>
  <c r="F198" i="1"/>
  <c r="L198" i="1" s="1"/>
  <c r="F197" i="1"/>
  <c r="M197" i="1" s="1"/>
  <c r="F196" i="1"/>
  <c r="L196" i="1" s="1"/>
  <c r="F195" i="1"/>
  <c r="M195" i="1" s="1"/>
  <c r="F194" i="1"/>
  <c r="L194" i="1" s="1"/>
  <c r="F193" i="1"/>
  <c r="M193" i="1" s="1"/>
  <c r="F192" i="1"/>
  <c r="L192" i="1" s="1"/>
  <c r="F191" i="1"/>
  <c r="F190" i="1"/>
  <c r="L190" i="1" s="1"/>
  <c r="F189" i="1"/>
  <c r="M189" i="1" s="1"/>
  <c r="F188" i="1"/>
  <c r="L188" i="1" s="1"/>
  <c r="F187" i="1"/>
  <c r="M187" i="1" s="1"/>
  <c r="F186" i="1"/>
  <c r="L186" i="1" s="1"/>
  <c r="F185" i="1"/>
  <c r="M185" i="1" s="1"/>
  <c r="F184" i="1"/>
  <c r="L184" i="1" s="1"/>
  <c r="F183" i="1"/>
  <c r="F182" i="1"/>
  <c r="L182" i="1" s="1"/>
  <c r="F181" i="1"/>
  <c r="M181" i="1" s="1"/>
  <c r="F180" i="1"/>
  <c r="L180" i="1" s="1"/>
  <c r="F179" i="1"/>
  <c r="M179" i="1" s="1"/>
  <c r="F178" i="1"/>
  <c r="L178" i="1" s="1"/>
  <c r="F177" i="1"/>
  <c r="M177" i="1" s="1"/>
  <c r="F176" i="1"/>
  <c r="L176" i="1" s="1"/>
  <c r="F175" i="1"/>
  <c r="F174" i="1"/>
  <c r="L174" i="1" s="1"/>
  <c r="F173" i="1"/>
  <c r="M173" i="1" s="1"/>
  <c r="F172" i="1"/>
  <c r="L172" i="1" s="1"/>
  <c r="F171" i="1"/>
  <c r="M171" i="1" s="1"/>
  <c r="F170" i="1"/>
  <c r="L170" i="1" s="1"/>
  <c r="F169" i="1"/>
  <c r="M169" i="1" s="1"/>
  <c r="F168" i="1"/>
  <c r="L168" i="1" s="1"/>
  <c r="F167" i="1"/>
  <c r="F166" i="1"/>
  <c r="L166" i="1" s="1"/>
  <c r="F165" i="1"/>
  <c r="M165" i="1" s="1"/>
  <c r="F164" i="1"/>
  <c r="L164" i="1" s="1"/>
  <c r="F163" i="1"/>
  <c r="M163" i="1" s="1"/>
  <c r="F162" i="1"/>
  <c r="L162" i="1" s="1"/>
  <c r="F161" i="1"/>
  <c r="M161" i="1" s="1"/>
  <c r="F160" i="1"/>
  <c r="L160" i="1" s="1"/>
  <c r="F159" i="1"/>
  <c r="F158" i="1"/>
  <c r="L158" i="1" s="1"/>
  <c r="F157" i="1"/>
  <c r="M157" i="1" s="1"/>
  <c r="F156" i="1"/>
  <c r="L156" i="1" s="1"/>
  <c r="F155" i="1"/>
  <c r="M155" i="1" s="1"/>
  <c r="F154" i="1"/>
  <c r="L154" i="1" s="1"/>
  <c r="F153" i="1"/>
  <c r="M153" i="1" s="1"/>
  <c r="F152" i="1"/>
  <c r="L152" i="1" s="1"/>
  <c r="F151" i="1"/>
  <c r="F150" i="1"/>
  <c r="L150" i="1" s="1"/>
  <c r="F149" i="1"/>
  <c r="M149" i="1" s="1"/>
  <c r="F148" i="1"/>
  <c r="L148" i="1" s="1"/>
  <c r="F147" i="1"/>
  <c r="M147" i="1" s="1"/>
  <c r="F146" i="1"/>
  <c r="L146" i="1" s="1"/>
  <c r="F145" i="1"/>
  <c r="M145" i="1" s="1"/>
  <c r="F144" i="1"/>
  <c r="L144" i="1" s="1"/>
  <c r="F143" i="1"/>
  <c r="F142" i="1"/>
  <c r="L142" i="1" s="1"/>
  <c r="F141" i="1"/>
  <c r="M141" i="1" s="1"/>
  <c r="F140" i="1"/>
  <c r="L140" i="1" s="1"/>
  <c r="F139" i="1"/>
  <c r="M139" i="1" s="1"/>
  <c r="F138" i="1"/>
  <c r="L138" i="1" s="1"/>
  <c r="F137" i="1"/>
  <c r="M137" i="1" s="1"/>
  <c r="F136" i="1"/>
  <c r="L136" i="1" s="1"/>
  <c r="F135" i="1"/>
  <c r="F134" i="1"/>
  <c r="L134" i="1" s="1"/>
  <c r="F133" i="1"/>
  <c r="M133" i="1" s="1"/>
  <c r="F132" i="1"/>
  <c r="L132" i="1" s="1"/>
  <c r="F131" i="1"/>
  <c r="M131" i="1" s="1"/>
  <c r="F130" i="1"/>
  <c r="L130" i="1" s="1"/>
  <c r="F129" i="1"/>
  <c r="M129" i="1" s="1"/>
  <c r="F128" i="1"/>
  <c r="L128" i="1" s="1"/>
  <c r="F127" i="1"/>
  <c r="F126" i="1"/>
  <c r="L126" i="1" s="1"/>
  <c r="F125" i="1"/>
  <c r="M125" i="1" s="1"/>
  <c r="F124" i="1"/>
  <c r="L124" i="1" s="1"/>
  <c r="F123" i="1"/>
  <c r="M123" i="1" s="1"/>
  <c r="F122" i="1"/>
  <c r="L122" i="1" s="1"/>
  <c r="F121" i="1"/>
  <c r="M121" i="1" s="1"/>
  <c r="F120" i="1"/>
  <c r="L120" i="1" s="1"/>
  <c r="F119" i="1"/>
  <c r="F118" i="1"/>
  <c r="L118" i="1" s="1"/>
  <c r="F117" i="1"/>
  <c r="M117" i="1" s="1"/>
  <c r="F116" i="1"/>
  <c r="L116" i="1" s="1"/>
  <c r="F115" i="1"/>
  <c r="M115" i="1" s="1"/>
  <c r="F114" i="1"/>
  <c r="L114" i="1" s="1"/>
  <c r="F113" i="1"/>
  <c r="M113" i="1" s="1"/>
  <c r="F112" i="1"/>
  <c r="L112" i="1" s="1"/>
  <c r="F111" i="1"/>
  <c r="F110" i="1"/>
  <c r="L110" i="1" s="1"/>
  <c r="F109" i="1"/>
  <c r="M109" i="1" s="1"/>
  <c r="F108" i="1"/>
  <c r="M108" i="1" s="1"/>
  <c r="F107" i="1"/>
  <c r="L107" i="1" s="1"/>
  <c r="F106" i="1"/>
  <c r="L106" i="1" s="1"/>
  <c r="F105" i="1"/>
  <c r="L105" i="1" s="1"/>
  <c r="F104" i="1"/>
  <c r="I104" i="1" s="1"/>
  <c r="D67" i="4" s="1"/>
  <c r="F103" i="1"/>
  <c r="L103" i="1" s="1"/>
  <c r="F102" i="1"/>
  <c r="L102" i="1" s="1"/>
  <c r="F101" i="1"/>
  <c r="L101" i="1" s="1"/>
  <c r="F100" i="1"/>
  <c r="L100" i="1" s="1"/>
  <c r="F99" i="1"/>
  <c r="M99" i="1" s="1"/>
  <c r="F98" i="1"/>
  <c r="L98" i="1" s="1"/>
  <c r="F97" i="1"/>
  <c r="L97" i="1" s="1"/>
  <c r="F96" i="1"/>
  <c r="M96" i="1" s="1"/>
  <c r="F95" i="1"/>
  <c r="I95" i="1" s="1"/>
  <c r="D58" i="4" s="1"/>
  <c r="F94" i="1"/>
  <c r="L94" i="1" s="1"/>
  <c r="F93" i="1"/>
  <c r="I93" i="1"/>
  <c r="D56" i="4" s="1"/>
  <c r="F92" i="1"/>
  <c r="L92" i="1" s="1"/>
  <c r="F91" i="1"/>
  <c r="I91" i="1" s="1"/>
  <c r="D54" i="4" s="1"/>
  <c r="F90" i="1"/>
  <c r="L90" i="1" s="1"/>
  <c r="F89" i="1"/>
  <c r="I89" i="1" s="1"/>
  <c r="D52" i="4" s="1"/>
  <c r="F88" i="1"/>
  <c r="L88" i="1"/>
  <c r="F87" i="1"/>
  <c r="I87" i="1" s="1"/>
  <c r="D50" i="4" s="1"/>
  <c r="F86" i="1"/>
  <c r="M86" i="1" s="1"/>
  <c r="F85" i="1"/>
  <c r="I85" i="1" s="1"/>
  <c r="D48" i="4" s="1"/>
  <c r="F84" i="1"/>
  <c r="F83" i="1"/>
  <c r="I83" i="1" s="1"/>
  <c r="D46" i="4" s="1"/>
  <c r="F82" i="1"/>
  <c r="L82" i="1" s="1"/>
  <c r="F81" i="1"/>
  <c r="F80" i="1"/>
  <c r="L80" i="1" s="1"/>
  <c r="F79" i="1"/>
  <c r="I79" i="1" s="1"/>
  <c r="D42" i="4" s="1"/>
  <c r="F78" i="1"/>
  <c r="L78" i="1" s="1"/>
  <c r="F77" i="1"/>
  <c r="M77" i="1" s="1"/>
  <c r="F76" i="1"/>
  <c r="L76" i="1" s="1"/>
  <c r="F75" i="1"/>
  <c r="I75" i="1" s="1"/>
  <c r="D38" i="4" s="1"/>
  <c r="F74" i="1"/>
  <c r="L74" i="1" s="1"/>
  <c r="F73" i="1"/>
  <c r="L73" i="1" s="1"/>
  <c r="F72" i="1"/>
  <c r="L72" i="1" s="1"/>
  <c r="F71" i="1"/>
  <c r="L71" i="1" s="1"/>
  <c r="F70" i="1"/>
  <c r="L70" i="1" s="1"/>
  <c r="F69" i="1"/>
  <c r="L69" i="1" s="1"/>
  <c r="F52" i="1"/>
  <c r="L52" i="1" s="1"/>
  <c r="F53" i="1"/>
  <c r="L53" i="1"/>
  <c r="F54" i="1"/>
  <c r="L54" i="1" s="1"/>
  <c r="F55" i="1"/>
  <c r="I55" i="1" s="1"/>
  <c r="D18" i="4" s="1"/>
  <c r="F56" i="1"/>
  <c r="L56" i="1" s="1"/>
  <c r="F57" i="1"/>
  <c r="L57" i="1" s="1"/>
  <c r="F58" i="1"/>
  <c r="M58" i="1" s="1"/>
  <c r="F59" i="1"/>
  <c r="L59" i="1" s="1"/>
  <c r="F60" i="1"/>
  <c r="L60" i="1" s="1"/>
  <c r="F61" i="1"/>
  <c r="L61" i="1" s="1"/>
  <c r="F62" i="1"/>
  <c r="L62" i="1" s="1"/>
  <c r="F63" i="1"/>
  <c r="M63" i="1" s="1"/>
  <c r="F64" i="1"/>
  <c r="I64" i="1" s="1"/>
  <c r="D27" i="4" s="1"/>
  <c r="F65" i="1"/>
  <c r="L65" i="1" s="1"/>
  <c r="F66" i="1"/>
  <c r="I66" i="1" s="1"/>
  <c r="D29" i="4" s="1"/>
  <c r="F67" i="1"/>
  <c r="L67" i="1" s="1"/>
  <c r="F68" i="1"/>
  <c r="L68" i="1" s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N68" i="1"/>
  <c r="N43" i="1"/>
  <c r="C5" i="3"/>
  <c r="B5" i="3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8" i="1"/>
  <c r="O99" i="1"/>
  <c r="O100" i="1"/>
  <c r="O101" i="1"/>
  <c r="O102" i="1"/>
  <c r="O97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73" i="1"/>
  <c r="N94" i="1"/>
  <c r="N95" i="1"/>
  <c r="N96" i="1"/>
  <c r="N97" i="1"/>
  <c r="N98" i="1"/>
  <c r="N99" i="1"/>
  <c r="N10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M97" i="1"/>
  <c r="M105" i="1"/>
  <c r="M150" i="1"/>
  <c r="M166" i="1"/>
  <c r="M182" i="1"/>
  <c r="M198" i="1"/>
  <c r="I97" i="1"/>
  <c r="D60" i="4" s="1"/>
  <c r="I105" i="1"/>
  <c r="D68" i="4" s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G103" i="1" s="1"/>
  <c r="H103" i="1" s="1"/>
  <c r="K104" i="1"/>
  <c r="K105" i="1"/>
  <c r="K106" i="1"/>
  <c r="K107" i="1"/>
  <c r="K108" i="1"/>
  <c r="K109" i="1"/>
  <c r="K110" i="1"/>
  <c r="F51" i="1"/>
  <c r="I51" i="1" s="1"/>
  <c r="J70" i="1"/>
  <c r="M190" i="1"/>
  <c r="M174" i="1"/>
  <c r="M158" i="1"/>
  <c r="M142" i="1"/>
  <c r="M194" i="1"/>
  <c r="M146" i="1"/>
  <c r="I176" i="1"/>
  <c r="D139" i="4" s="1"/>
  <c r="I192" i="1"/>
  <c r="D155" i="4" s="1"/>
  <c r="M134" i="1"/>
  <c r="M126" i="1"/>
  <c r="M118" i="1"/>
  <c r="M200" i="1"/>
  <c r="M180" i="1"/>
  <c r="M176" i="1"/>
  <c r="M168" i="1"/>
  <c r="M136" i="1"/>
  <c r="I142" i="1"/>
  <c r="D105" i="4"/>
  <c r="I150" i="1"/>
  <c r="D113" i="4"/>
  <c r="I158" i="1"/>
  <c r="D121" i="4" s="1"/>
  <c r="I162" i="1"/>
  <c r="D125" i="4" s="1"/>
  <c r="I166" i="1"/>
  <c r="D129" i="4" s="1"/>
  <c r="I174" i="1"/>
  <c r="D137" i="4" s="1"/>
  <c r="I182" i="1"/>
  <c r="D145" i="4" s="1"/>
  <c r="I190" i="1"/>
  <c r="D153" i="4" s="1"/>
  <c r="I198" i="1"/>
  <c r="D161" i="4" s="1"/>
  <c r="I202" i="1"/>
  <c r="D165" i="4" s="1"/>
  <c r="I101" i="1"/>
  <c r="D64" i="4"/>
  <c r="I53" i="1"/>
  <c r="D16" i="4" s="1"/>
  <c r="M59" i="1"/>
  <c r="M101" i="1"/>
  <c r="G195" i="1"/>
  <c r="H195" i="1" s="1"/>
  <c r="J71" i="1"/>
  <c r="J111" i="1"/>
  <c r="J112" i="1"/>
  <c r="J113" i="1"/>
  <c r="G113" i="1" s="1"/>
  <c r="H113" i="1" s="1"/>
  <c r="J114" i="1"/>
  <c r="G114" i="1" s="1"/>
  <c r="H114" i="1"/>
  <c r="J115" i="1"/>
  <c r="J116" i="1"/>
  <c r="G116" i="1" s="1"/>
  <c r="H116" i="1" s="1"/>
  <c r="J117" i="1"/>
  <c r="G117" i="1" s="1"/>
  <c r="H117" i="1" s="1"/>
  <c r="J118" i="1"/>
  <c r="G118" i="1" s="1"/>
  <c r="H118" i="1" s="1"/>
  <c r="J119" i="1"/>
  <c r="J120" i="1"/>
  <c r="J121" i="1"/>
  <c r="G121" i="1" s="1"/>
  <c r="H121" i="1" s="1"/>
  <c r="J122" i="1"/>
  <c r="G122" i="1" s="1"/>
  <c r="H122" i="1" s="1"/>
  <c r="J123" i="1"/>
  <c r="G123" i="1" s="1"/>
  <c r="H123" i="1" s="1"/>
  <c r="J124" i="1"/>
  <c r="G124" i="1" s="1"/>
  <c r="H124" i="1" s="1"/>
  <c r="J125" i="1"/>
  <c r="G125" i="1"/>
  <c r="H125" i="1" s="1"/>
  <c r="J126" i="1"/>
  <c r="G126" i="1" s="1"/>
  <c r="H126" i="1" s="1"/>
  <c r="J127" i="1"/>
  <c r="J128" i="1"/>
  <c r="J129" i="1"/>
  <c r="G129" i="1" s="1"/>
  <c r="H129" i="1" s="1"/>
  <c r="J130" i="1"/>
  <c r="G130" i="1" s="1"/>
  <c r="H130" i="1" s="1"/>
  <c r="J131" i="1"/>
  <c r="G131" i="1" s="1"/>
  <c r="H131" i="1" s="1"/>
  <c r="J132" i="1"/>
  <c r="J133" i="1"/>
  <c r="G133" i="1" s="1"/>
  <c r="H133" i="1" s="1"/>
  <c r="M110" i="1"/>
  <c r="K134" i="1"/>
  <c r="G134" i="1" s="1"/>
  <c r="H134" i="1" s="1"/>
  <c r="K135" i="1"/>
  <c r="G135" i="1" s="1"/>
  <c r="H135" i="1" s="1"/>
  <c r="K136" i="1"/>
  <c r="K137" i="1"/>
  <c r="K138" i="1"/>
  <c r="G138" i="1" s="1"/>
  <c r="H138" i="1" s="1"/>
  <c r="K139" i="1"/>
  <c r="K140" i="1"/>
  <c r="G140" i="1" s="1"/>
  <c r="H140" i="1" s="1"/>
  <c r="K141" i="1"/>
  <c r="G141" i="1" s="1"/>
  <c r="H141" i="1" s="1"/>
  <c r="K142" i="1"/>
  <c r="G142" i="1" s="1"/>
  <c r="H142" i="1" s="1"/>
  <c r="K143" i="1"/>
  <c r="G143" i="1" s="1"/>
  <c r="H143" i="1" s="1"/>
  <c r="K144" i="1"/>
  <c r="K145" i="1"/>
  <c r="K146" i="1"/>
  <c r="G146" i="1" s="1"/>
  <c r="H146" i="1" s="1"/>
  <c r="K147" i="1"/>
  <c r="K148" i="1"/>
  <c r="G148" i="1" s="1"/>
  <c r="H148" i="1" s="1"/>
  <c r="K149" i="1"/>
  <c r="G149" i="1" s="1"/>
  <c r="H149" i="1" s="1"/>
  <c r="K150" i="1"/>
  <c r="G150" i="1" s="1"/>
  <c r="H150" i="1" s="1"/>
  <c r="K151" i="1"/>
  <c r="K152" i="1"/>
  <c r="K153" i="1"/>
  <c r="K154" i="1"/>
  <c r="G154" i="1" s="1"/>
  <c r="H154" i="1" s="1"/>
  <c r="K155" i="1"/>
  <c r="K156" i="1"/>
  <c r="G156" i="1" s="1"/>
  <c r="H156" i="1" s="1"/>
  <c r="K157" i="1"/>
  <c r="G157" i="1" s="1"/>
  <c r="H157" i="1" s="1"/>
  <c r="K158" i="1"/>
  <c r="G158" i="1" s="1"/>
  <c r="H158" i="1" s="1"/>
  <c r="K159" i="1"/>
  <c r="K160" i="1"/>
  <c r="K161" i="1"/>
  <c r="K162" i="1"/>
  <c r="G162" i="1" s="1"/>
  <c r="H162" i="1" s="1"/>
  <c r="K163" i="1"/>
  <c r="G163" i="1" s="1"/>
  <c r="H163" i="1" s="1"/>
  <c r="K164" i="1"/>
  <c r="G164" i="1" s="1"/>
  <c r="H164" i="1"/>
  <c r="K165" i="1"/>
  <c r="K166" i="1"/>
  <c r="G166" i="1" s="1"/>
  <c r="H166" i="1" s="1"/>
  <c r="K167" i="1"/>
  <c r="K168" i="1"/>
  <c r="K169" i="1"/>
  <c r="K170" i="1"/>
  <c r="G170" i="1" s="1"/>
  <c r="H170" i="1" s="1"/>
  <c r="K171" i="1"/>
  <c r="K172" i="1"/>
  <c r="G172" i="1" s="1"/>
  <c r="H172" i="1" s="1"/>
  <c r="K173" i="1"/>
  <c r="G173" i="1"/>
  <c r="H173" i="1" s="1"/>
  <c r="K174" i="1"/>
  <c r="G174" i="1" s="1"/>
  <c r="H174" i="1" s="1"/>
  <c r="K175" i="1"/>
  <c r="K176" i="1"/>
  <c r="K177" i="1"/>
  <c r="K178" i="1"/>
  <c r="G178" i="1" s="1"/>
  <c r="H178" i="1" s="1"/>
  <c r="K179" i="1"/>
  <c r="G179" i="1" s="1"/>
  <c r="H179" i="1" s="1"/>
  <c r="K180" i="1"/>
  <c r="G180" i="1" s="1"/>
  <c r="H180" i="1" s="1"/>
  <c r="K181" i="1"/>
  <c r="G181" i="1" s="1"/>
  <c r="H181" i="1" s="1"/>
  <c r="K182" i="1"/>
  <c r="G182" i="1" s="1"/>
  <c r="H182" i="1" s="1"/>
  <c r="K183" i="1"/>
  <c r="K184" i="1"/>
  <c r="K185" i="1"/>
  <c r="G185" i="1" s="1"/>
  <c r="H185" i="1" s="1"/>
  <c r="K186" i="1"/>
  <c r="G186" i="1" s="1"/>
  <c r="H186" i="1" s="1"/>
  <c r="K187" i="1"/>
  <c r="K188" i="1"/>
  <c r="G188" i="1" s="1"/>
  <c r="H188" i="1" s="1"/>
  <c r="K189" i="1"/>
  <c r="G189" i="1" s="1"/>
  <c r="H189" i="1" s="1"/>
  <c r="K190" i="1"/>
  <c r="G190" i="1" s="1"/>
  <c r="H190" i="1" s="1"/>
  <c r="K191" i="1"/>
  <c r="K192" i="1"/>
  <c r="K193" i="1"/>
  <c r="I118" i="1"/>
  <c r="D81" i="4" s="1"/>
  <c r="I122" i="1"/>
  <c r="D85" i="4" s="1"/>
  <c r="I126" i="1"/>
  <c r="D89" i="4"/>
  <c r="I134" i="1"/>
  <c r="D97" i="4"/>
  <c r="I103" i="1"/>
  <c r="D66" i="4" s="1"/>
  <c r="I71" i="1"/>
  <c r="D34" i="4" s="1"/>
  <c r="I59" i="1"/>
  <c r="D22" i="4"/>
  <c r="M53" i="1"/>
  <c r="M57" i="1"/>
  <c r="M61" i="1"/>
  <c r="M69" i="1"/>
  <c r="G203" i="1"/>
  <c r="H203" i="1" s="1"/>
  <c r="G199" i="1"/>
  <c r="H199" i="1" s="1"/>
  <c r="G197" i="1"/>
  <c r="H197" i="1" s="1"/>
  <c r="I102" i="1"/>
  <c r="D65" i="4" s="1"/>
  <c r="M106" i="1"/>
  <c r="M104" i="1"/>
  <c r="M102" i="1"/>
  <c r="M98" i="1"/>
  <c r="M94" i="1"/>
  <c r="G109" i="1"/>
  <c r="H109" i="1" s="1"/>
  <c r="G85" i="1"/>
  <c r="H85" i="1" s="1"/>
  <c r="G80" i="1"/>
  <c r="H80" i="1" s="1"/>
  <c r="I94" i="1"/>
  <c r="D57" i="4" s="1"/>
  <c r="I52" i="1"/>
  <c r="D15" i="4" s="1"/>
  <c r="I68" i="1"/>
  <c r="D31" i="4"/>
  <c r="I58" i="1"/>
  <c r="D21" i="4" s="1"/>
  <c r="M68" i="1"/>
  <c r="I106" i="1"/>
  <c r="D69" i="4" s="1"/>
  <c r="I98" i="1"/>
  <c r="D61" i="4" s="1"/>
  <c r="M82" i="1"/>
  <c r="M74" i="1"/>
  <c r="I76" i="1"/>
  <c r="D39" i="4" s="1"/>
  <c r="I92" i="1"/>
  <c r="D55" i="4"/>
  <c r="I110" i="1"/>
  <c r="D73" i="4" s="1"/>
  <c r="G75" i="1"/>
  <c r="H75" i="1" s="1"/>
  <c r="G91" i="1"/>
  <c r="H91" i="1" s="1"/>
  <c r="G99" i="1"/>
  <c r="H99" i="1" s="1"/>
  <c r="I62" i="1"/>
  <c r="D25" i="4" s="1"/>
  <c r="I54" i="1"/>
  <c r="D17" i="4" s="1"/>
  <c r="M62" i="1"/>
  <c r="I82" i="1"/>
  <c r="D45" i="4" s="1"/>
  <c r="I74" i="1"/>
  <c r="D37" i="4" s="1"/>
  <c r="M52" i="1"/>
  <c r="M64" i="1"/>
  <c r="M92" i="1"/>
  <c r="M88" i="1"/>
  <c r="M84" i="1"/>
  <c r="M76" i="1"/>
  <c r="I56" i="1"/>
  <c r="D19" i="4" s="1"/>
  <c r="I88" i="1"/>
  <c r="D51" i="4" s="1"/>
  <c r="G194" i="1"/>
  <c r="H194" i="1" s="1"/>
  <c r="G165" i="1"/>
  <c r="H165" i="1" s="1"/>
  <c r="M75" i="1"/>
  <c r="L77" i="1"/>
  <c r="L79" i="1"/>
  <c r="M79" i="1"/>
  <c r="L81" i="1"/>
  <c r="L83" i="1"/>
  <c r="M83" i="1"/>
  <c r="L89" i="1"/>
  <c r="M89" i="1"/>
  <c r="L93" i="1"/>
  <c r="M93" i="1"/>
  <c r="L109" i="1"/>
  <c r="I109" i="1"/>
  <c r="D72" i="4" s="1"/>
  <c r="I111" i="1"/>
  <c r="D74" i="4" s="1"/>
  <c r="L113" i="1"/>
  <c r="I113" i="1"/>
  <c r="D76" i="4" s="1"/>
  <c r="L117" i="1"/>
  <c r="I117" i="1"/>
  <c r="D80" i="4" s="1"/>
  <c r="I119" i="1"/>
  <c r="D82" i="4" s="1"/>
  <c r="L121" i="1"/>
  <c r="I121" i="1"/>
  <c r="D84" i="4" s="1"/>
  <c r="L125" i="1"/>
  <c r="I125" i="1"/>
  <c r="D88" i="4" s="1"/>
  <c r="I127" i="1"/>
  <c r="D90" i="4" s="1"/>
  <c r="L129" i="1"/>
  <c r="I129" i="1"/>
  <c r="D92" i="4" s="1"/>
  <c r="L133" i="1"/>
  <c r="I133" i="1"/>
  <c r="D96" i="4" s="1"/>
  <c r="I135" i="1"/>
  <c r="D98" i="4" s="1"/>
  <c r="L137" i="1"/>
  <c r="I137" i="1"/>
  <c r="D100" i="4" s="1"/>
  <c r="L141" i="1"/>
  <c r="I141" i="1"/>
  <c r="D104" i="4" s="1"/>
  <c r="I143" i="1"/>
  <c r="D106" i="4" s="1"/>
  <c r="L145" i="1"/>
  <c r="I145" i="1"/>
  <c r="D108" i="4" s="1"/>
  <c r="L149" i="1"/>
  <c r="I149" i="1"/>
  <c r="D112" i="4" s="1"/>
  <c r="I151" i="1"/>
  <c r="D114" i="4" s="1"/>
  <c r="L153" i="1"/>
  <c r="I153" i="1"/>
  <c r="D116" i="4" s="1"/>
  <c r="L157" i="1"/>
  <c r="I157" i="1"/>
  <c r="D120" i="4" s="1"/>
  <c r="I159" i="1"/>
  <c r="D122" i="4" s="1"/>
  <c r="L161" i="1"/>
  <c r="I161" i="1"/>
  <c r="D124" i="4" s="1"/>
  <c r="L165" i="1"/>
  <c r="I165" i="1"/>
  <c r="D128" i="4" s="1"/>
  <c r="I167" i="1"/>
  <c r="D130" i="4" s="1"/>
  <c r="L169" i="1"/>
  <c r="I169" i="1"/>
  <c r="D132" i="4" s="1"/>
  <c r="L173" i="1"/>
  <c r="I173" i="1"/>
  <c r="D136" i="4" s="1"/>
  <c r="I175" i="1"/>
  <c r="D138" i="4" s="1"/>
  <c r="L177" i="1"/>
  <c r="I177" i="1"/>
  <c r="D140" i="4" s="1"/>
  <c r="L181" i="1"/>
  <c r="I181" i="1"/>
  <c r="D144" i="4" s="1"/>
  <c r="I183" i="1"/>
  <c r="D146" i="4" s="1"/>
  <c r="L185" i="1"/>
  <c r="I185" i="1"/>
  <c r="D148" i="4" s="1"/>
  <c r="L189" i="1"/>
  <c r="I189" i="1"/>
  <c r="D152" i="4" s="1"/>
  <c r="I191" i="1"/>
  <c r="D154" i="4" s="1"/>
  <c r="L193" i="1"/>
  <c r="I193" i="1"/>
  <c r="D156" i="4" s="1"/>
  <c r="L197" i="1"/>
  <c r="I197" i="1"/>
  <c r="D160" i="4" s="1"/>
  <c r="I199" i="1"/>
  <c r="D162" i="4" s="1"/>
  <c r="L201" i="1"/>
  <c r="I201" i="1"/>
  <c r="D164" i="4" s="1"/>
  <c r="G132" i="1"/>
  <c r="H132" i="1" s="1"/>
  <c r="M51" i="1"/>
  <c r="D14" i="4" l="1"/>
  <c r="B31" i="3"/>
  <c r="B34" i="3" s="1"/>
  <c r="G106" i="1"/>
  <c r="H106" i="1" s="1"/>
  <c r="G98" i="1"/>
  <c r="H98" i="1" s="1"/>
  <c r="G90" i="1"/>
  <c r="H90" i="1" s="1"/>
  <c r="G82" i="1"/>
  <c r="H82" i="1" s="1"/>
  <c r="G74" i="1"/>
  <c r="H74" i="1" s="1"/>
  <c r="G83" i="1"/>
  <c r="H83" i="1" s="1"/>
  <c r="G151" i="1"/>
  <c r="H151" i="1" s="1"/>
  <c r="I61" i="1"/>
  <c r="D24" i="4" s="1"/>
  <c r="L51" i="1"/>
  <c r="B32" i="3" s="1"/>
  <c r="G104" i="1"/>
  <c r="H104" i="1" s="1"/>
  <c r="G96" i="1"/>
  <c r="H96" i="1" s="1"/>
  <c r="G88" i="1"/>
  <c r="H88" i="1" s="1"/>
  <c r="G72" i="1"/>
  <c r="H72" i="1" s="1"/>
  <c r="G77" i="1"/>
  <c r="H77" i="1" s="1"/>
  <c r="G93" i="1"/>
  <c r="H93" i="1" s="1"/>
  <c r="G101" i="1"/>
  <c r="H101" i="1" s="1"/>
  <c r="G71" i="1"/>
  <c r="H71" i="1" s="1"/>
  <c r="G110" i="1"/>
  <c r="H110" i="1" s="1"/>
  <c r="G102" i="1"/>
  <c r="H102" i="1" s="1"/>
  <c r="G94" i="1"/>
  <c r="H94" i="1" s="1"/>
  <c r="G86" i="1"/>
  <c r="H86" i="1" s="1"/>
  <c r="G78" i="1"/>
  <c r="H78" i="1" s="1"/>
  <c r="G79" i="1"/>
  <c r="H79" i="1" s="1"/>
  <c r="G87" i="1"/>
  <c r="H87" i="1" s="1"/>
  <c r="G95" i="1"/>
  <c r="H95" i="1" s="1"/>
  <c r="M124" i="1"/>
  <c r="M172" i="1"/>
  <c r="I148" i="1"/>
  <c r="D111" i="4" s="1"/>
  <c r="M78" i="1"/>
  <c r="G159" i="1"/>
  <c r="H159" i="1" s="1"/>
  <c r="M132" i="1"/>
  <c r="G152" i="1"/>
  <c r="H152" i="1" s="1"/>
  <c r="G144" i="1"/>
  <c r="H144" i="1" s="1"/>
  <c r="G191" i="1"/>
  <c r="H191" i="1" s="1"/>
  <c r="M140" i="1"/>
  <c r="M188" i="1"/>
  <c r="G183" i="1"/>
  <c r="H183" i="1" s="1"/>
  <c r="G127" i="1"/>
  <c r="H127" i="1" s="1"/>
  <c r="I132" i="1"/>
  <c r="D95" i="4" s="1"/>
  <c r="M148" i="1"/>
  <c r="M196" i="1"/>
  <c r="I57" i="1"/>
  <c r="D20" i="4" s="1"/>
  <c r="I156" i="1"/>
  <c r="D119" i="4" s="1"/>
  <c r="I78" i="1"/>
  <c r="D41" i="4" s="1"/>
  <c r="G119" i="1"/>
  <c r="H119" i="1" s="1"/>
  <c r="I124" i="1"/>
  <c r="D87" i="4" s="1"/>
  <c r="M156" i="1"/>
  <c r="I196" i="1"/>
  <c r="D159" i="4" s="1"/>
  <c r="I172" i="1"/>
  <c r="D135" i="4" s="1"/>
  <c r="M100" i="1"/>
  <c r="G175" i="1"/>
  <c r="H175" i="1" s="1"/>
  <c r="G111" i="1"/>
  <c r="H111" i="1" s="1"/>
  <c r="I116" i="1"/>
  <c r="D79" i="4" s="1"/>
  <c r="M164" i="1"/>
  <c r="I180" i="1"/>
  <c r="D143" i="4" s="1"/>
  <c r="I188" i="1"/>
  <c r="D151" i="4" s="1"/>
  <c r="G202" i="1"/>
  <c r="H202" i="1" s="1"/>
  <c r="G198" i="1"/>
  <c r="H198" i="1" s="1"/>
  <c r="M70" i="1"/>
  <c r="I63" i="1"/>
  <c r="D26" i="4" s="1"/>
  <c r="G167" i="1"/>
  <c r="H167" i="1" s="1"/>
  <c r="M116" i="1"/>
  <c r="I164" i="1"/>
  <c r="D127" i="4" s="1"/>
  <c r="I60" i="1"/>
  <c r="D23" i="4" s="1"/>
  <c r="M60" i="1"/>
  <c r="G201" i="1"/>
  <c r="H201" i="1" s="1"/>
  <c r="G193" i="1"/>
  <c r="H193" i="1" s="1"/>
  <c r="G177" i="1"/>
  <c r="H177" i="1" s="1"/>
  <c r="G169" i="1"/>
  <c r="H169" i="1" s="1"/>
  <c r="G161" i="1"/>
  <c r="H161" i="1" s="1"/>
  <c r="G153" i="1"/>
  <c r="H153" i="1" s="1"/>
  <c r="G145" i="1"/>
  <c r="H145" i="1" s="1"/>
  <c r="G137" i="1"/>
  <c r="H137" i="1" s="1"/>
  <c r="G112" i="1"/>
  <c r="H112" i="1" s="1"/>
  <c r="M71" i="1"/>
  <c r="I115" i="1"/>
  <c r="D78" i="4" s="1"/>
  <c r="M66" i="1"/>
  <c r="G128" i="1"/>
  <c r="H128" i="1" s="1"/>
  <c r="L115" i="1"/>
  <c r="I179" i="1"/>
  <c r="D142" i="4" s="1"/>
  <c r="L171" i="1"/>
  <c r="I163" i="1"/>
  <c r="D126" i="4" s="1"/>
  <c r="I147" i="1"/>
  <c r="D110" i="4" s="1"/>
  <c r="L139" i="1"/>
  <c r="L131" i="1"/>
  <c r="L123" i="1"/>
  <c r="I72" i="1"/>
  <c r="D35" i="4" s="1"/>
  <c r="M107" i="1"/>
  <c r="I69" i="1"/>
  <c r="D32" i="4" s="1"/>
  <c r="M122" i="1"/>
  <c r="I171" i="1"/>
  <c r="D134" i="4" s="1"/>
  <c r="I131" i="1"/>
  <c r="D94" i="4" s="1"/>
  <c r="I203" i="1"/>
  <c r="D166" i="4" s="1"/>
  <c r="I195" i="1"/>
  <c r="D158" i="4" s="1"/>
  <c r="I187" i="1"/>
  <c r="D150" i="4" s="1"/>
  <c r="L163" i="1"/>
  <c r="I155" i="1"/>
  <c r="D118" i="4" s="1"/>
  <c r="M87" i="1"/>
  <c r="M72" i="1"/>
  <c r="G120" i="1"/>
  <c r="H120" i="1" s="1"/>
  <c r="G108" i="1"/>
  <c r="H108" i="1" s="1"/>
  <c r="G100" i="1"/>
  <c r="H100" i="1" s="1"/>
  <c r="G92" i="1"/>
  <c r="H92" i="1" s="1"/>
  <c r="G76" i="1"/>
  <c r="H76" i="1" s="1"/>
  <c r="G73" i="1"/>
  <c r="H73" i="1" s="1"/>
  <c r="G81" i="1"/>
  <c r="H81" i="1" s="1"/>
  <c r="G97" i="1"/>
  <c r="H97" i="1" s="1"/>
  <c r="G105" i="1"/>
  <c r="H105" i="1" s="1"/>
  <c r="G171" i="1"/>
  <c r="H171" i="1" s="1"/>
  <c r="G155" i="1"/>
  <c r="H155" i="1" s="1"/>
  <c r="G147" i="1"/>
  <c r="H147" i="1" s="1"/>
  <c r="G139" i="1"/>
  <c r="H139" i="1" s="1"/>
  <c r="G115" i="1"/>
  <c r="H115" i="1" s="1"/>
  <c r="I139" i="1"/>
  <c r="D102" i="4" s="1"/>
  <c r="I123" i="1"/>
  <c r="D86" i="4" s="1"/>
  <c r="L179" i="1"/>
  <c r="L147" i="1"/>
  <c r="L203" i="1"/>
  <c r="L195" i="1"/>
  <c r="L187" i="1"/>
  <c r="L155" i="1"/>
  <c r="L87" i="1"/>
  <c r="M54" i="1"/>
  <c r="I86" i="1"/>
  <c r="D49" i="4" s="1"/>
  <c r="I67" i="1"/>
  <c r="D30" i="4" s="1"/>
  <c r="M67" i="1"/>
  <c r="I90" i="1"/>
  <c r="D53" i="4" s="1"/>
  <c r="I100" i="1"/>
  <c r="D63" i="4" s="1"/>
  <c r="M73" i="1"/>
  <c r="I107" i="1"/>
  <c r="D70" i="4" s="1"/>
  <c r="I146" i="1"/>
  <c r="D109" i="4" s="1"/>
  <c r="I184" i="1"/>
  <c r="D147" i="4" s="1"/>
  <c r="M138" i="1"/>
  <c r="M202" i="1"/>
  <c r="I65" i="1"/>
  <c r="D28" i="4" s="1"/>
  <c r="L64" i="1"/>
  <c r="L55" i="1"/>
  <c r="L86" i="1"/>
  <c r="L96" i="1"/>
  <c r="L104" i="1"/>
  <c r="L108" i="1"/>
  <c r="L85" i="1"/>
  <c r="L75" i="1"/>
  <c r="M65" i="1"/>
  <c r="I178" i="1"/>
  <c r="D141" i="4" s="1"/>
  <c r="I120" i="1"/>
  <c r="D83" i="4" s="1"/>
  <c r="I168" i="1"/>
  <c r="D131" i="4" s="1"/>
  <c r="M154" i="1"/>
  <c r="M130" i="1"/>
  <c r="L63" i="1"/>
  <c r="M85" i="1"/>
  <c r="M144" i="1"/>
  <c r="I96" i="1"/>
  <c r="D59" i="4" s="1"/>
  <c r="M80" i="1"/>
  <c r="I114" i="1"/>
  <c r="D77" i="4" s="1"/>
  <c r="I108" i="1"/>
  <c r="D71" i="4" s="1"/>
  <c r="I194" i="1"/>
  <c r="D157" i="4" s="1"/>
  <c r="I138" i="1"/>
  <c r="D101" i="4" s="1"/>
  <c r="M120" i="1"/>
  <c r="M152" i="1"/>
  <c r="M184" i="1"/>
  <c r="I160" i="1"/>
  <c r="D123" i="4" s="1"/>
  <c r="M162" i="1"/>
  <c r="G70" i="1"/>
  <c r="H70" i="1" s="1"/>
  <c r="G107" i="1"/>
  <c r="H107" i="1" s="1"/>
  <c r="M55" i="1"/>
  <c r="I136" i="1"/>
  <c r="D99" i="4" s="1"/>
  <c r="M90" i="1"/>
  <c r="I130" i="1"/>
  <c r="D93" i="4" s="1"/>
  <c r="I154" i="1"/>
  <c r="D117" i="4" s="1"/>
  <c r="I152" i="1"/>
  <c r="D115" i="4" s="1"/>
  <c r="M170" i="1"/>
  <c r="G89" i="1"/>
  <c r="H89" i="1" s="1"/>
  <c r="I80" i="1"/>
  <c r="D43" i="4" s="1"/>
  <c r="M56" i="1"/>
  <c r="G187" i="1"/>
  <c r="H187" i="1" s="1"/>
  <c r="I170" i="1"/>
  <c r="D133" i="4" s="1"/>
  <c r="M128" i="1"/>
  <c r="M160" i="1"/>
  <c r="M192" i="1"/>
  <c r="I144" i="1"/>
  <c r="D107" i="4" s="1"/>
  <c r="M178" i="1"/>
  <c r="M112" i="1"/>
  <c r="I70" i="1"/>
  <c r="D33" i="4" s="1"/>
  <c r="I112" i="1"/>
  <c r="D75" i="4" s="1"/>
  <c r="M103" i="1"/>
  <c r="I186" i="1"/>
  <c r="D149" i="4" s="1"/>
  <c r="I200" i="1"/>
  <c r="D163" i="4" s="1"/>
  <c r="I128" i="1"/>
  <c r="D91" i="4" s="1"/>
  <c r="M186" i="1"/>
  <c r="M114" i="1"/>
  <c r="I73" i="1"/>
  <c r="D36" i="4" s="1"/>
  <c r="L99" i="1"/>
  <c r="I77" i="1"/>
  <c r="D40" i="4" s="1"/>
  <c r="G192" i="1"/>
  <c r="H192" i="1" s="1"/>
  <c r="G184" i="1"/>
  <c r="H184" i="1" s="1"/>
  <c r="G176" i="1"/>
  <c r="H176" i="1" s="1"/>
  <c r="G168" i="1"/>
  <c r="H168" i="1" s="1"/>
  <c r="G160" i="1"/>
  <c r="H160" i="1" s="1"/>
  <c r="G136" i="1"/>
  <c r="H136" i="1" s="1"/>
  <c r="B51" i="3"/>
  <c r="G84" i="1"/>
  <c r="H84" i="1" s="1"/>
  <c r="L84" i="1"/>
  <c r="I84" i="1"/>
  <c r="D47" i="4" s="1"/>
  <c r="M91" i="1"/>
  <c r="M95" i="1"/>
  <c r="L66" i="1"/>
  <c r="L58" i="1"/>
  <c r="I81" i="1"/>
  <c r="D44" i="4" s="1"/>
  <c r="M81" i="1"/>
  <c r="L91" i="1"/>
  <c r="L95" i="1"/>
  <c r="L111" i="1"/>
  <c r="M111" i="1"/>
  <c r="M119" i="1"/>
  <c r="L119" i="1"/>
  <c r="L127" i="1"/>
  <c r="M127" i="1"/>
  <c r="M135" i="1"/>
  <c r="L135" i="1"/>
  <c r="L143" i="1"/>
  <c r="M143" i="1"/>
  <c r="M151" i="1"/>
  <c r="L151" i="1"/>
  <c r="L159" i="1"/>
  <c r="M159" i="1"/>
  <c r="M167" i="1"/>
  <c r="L167" i="1"/>
  <c r="L175" i="1"/>
  <c r="M175" i="1"/>
  <c r="M183" i="1"/>
  <c r="L183" i="1"/>
  <c r="L191" i="1"/>
  <c r="M191" i="1"/>
  <c r="M199" i="1"/>
  <c r="L199" i="1"/>
  <c r="I99" i="1"/>
  <c r="D62" i="4" s="1"/>
  <c r="I140" i="1"/>
  <c r="D103" i="4" s="1"/>
</calcChain>
</file>

<file path=xl/sharedStrings.xml><?xml version="1.0" encoding="utf-8"?>
<sst xmlns="http://schemas.openxmlformats.org/spreadsheetml/2006/main" count="100" uniqueCount="76">
  <si>
    <t>males</t>
  </si>
  <si>
    <t>females</t>
  </si>
  <si>
    <t>years of absence for persons executed</t>
  </si>
  <si>
    <t>absence distribution by cause</t>
  </si>
  <si>
    <t>sex ratio (25yr ma)</t>
  </si>
  <si>
    <t>year</t>
  </si>
  <si>
    <t>population-total</t>
  </si>
  <si>
    <t>absent-prevalence</t>
  </si>
  <si>
    <t>absent-males</t>
  </si>
  <si>
    <t>absent-females</t>
  </si>
  <si>
    <t>executed</t>
  </si>
  <si>
    <t>in prison</t>
  </si>
  <si>
    <t>executed-males</t>
  </si>
  <si>
    <t>executed-females</t>
  </si>
  <si>
    <t>prisoners-males</t>
  </si>
  <si>
    <t>prisoners-females</t>
  </si>
  <si>
    <t>source and notes</t>
  </si>
  <si>
    <t>Absent-prevalence is absent per 100,000 of population</t>
  </si>
  <si>
    <t>sex ratio</t>
  </si>
  <si>
    <t>absent statistics aggregate executed and in prison using years of absence</t>
  </si>
  <si>
    <t>prisoners-total</t>
  </si>
  <si>
    <t>average age at execution for persons executed in 1815 and later</t>
  </si>
  <si>
    <t>expected remaining years of life at ave. execution age</t>
  </si>
  <si>
    <t>Expected years of absence for executed person</t>
  </si>
  <si>
    <t>Human Mortality Database</t>
  </si>
  <si>
    <t>http://www.mortality.org/</t>
  </si>
  <si>
    <t>ave. age at execution calculated from from the Espy-Smykla-Golding Execution Dataset</t>
  </si>
  <si>
    <t>female</t>
  </si>
  <si>
    <t>male</t>
  </si>
  <si>
    <t>1900 and after</t>
  </si>
  <si>
    <t>executions</t>
  </si>
  <si>
    <t>average age at execution</t>
  </si>
  <si>
    <t>1870 and after</t>
  </si>
  <si>
    <t>from 1870-1899</t>
  </si>
  <si>
    <t>calculated from Schrepper-Clark list</t>
  </si>
  <si>
    <t>remaining years from Australian Life Table 1921-24</t>
  </si>
  <si>
    <t>executed-total</t>
  </si>
  <si>
    <t>executions-australia</t>
  </si>
  <si>
    <t>population-australia</t>
  </si>
  <si>
    <t>executions prior to 1870 from source book</t>
  </si>
  <si>
    <t>executions from 1870 on from Schrepper-Clark stats</t>
  </si>
  <si>
    <t>prisoners-australia</t>
  </si>
  <si>
    <t>International comparisons</t>
  </si>
  <si>
    <t>prevalence of absence in punishment in 1858</t>
  </si>
  <si>
    <t>Australia</t>
  </si>
  <si>
    <t>US</t>
  </si>
  <si>
    <t>England &amp; Wales</t>
  </si>
  <si>
    <t>Scotland</t>
  </si>
  <si>
    <t>in 1858:</t>
  </si>
  <si>
    <t>absence share from execution in 1858</t>
  </si>
  <si>
    <t>prevalence: England &amp; Wales / Australia</t>
  </si>
  <si>
    <t>execution sex ratio, 1870-1899</t>
  </si>
  <si>
    <t>number of executions, 1870-1899</t>
  </si>
  <si>
    <t>execution sex ratio, 1840-2010</t>
  </si>
  <si>
    <t>number of executions, 1840-2010</t>
  </si>
  <si>
    <t>population - males</t>
  </si>
  <si>
    <t>population - females</t>
  </si>
  <si>
    <t>population - sex ratio</t>
  </si>
  <si>
    <t>absent - total</t>
  </si>
  <si>
    <t>absent - sex ratio</t>
  </si>
  <si>
    <t>absent - sex ratio (pop. adj.)</t>
  </si>
  <si>
    <t>absence sex ratio</t>
  </si>
  <si>
    <t>population sex ratio</t>
  </si>
  <si>
    <t>absence multiplier from population sex ratio</t>
  </si>
  <si>
    <t>absence prevalence adjustment</t>
  </si>
  <si>
    <t>adj. punishment prevalence in Australia in 1858</t>
  </si>
  <si>
    <t>U.S.</t>
  </si>
  <si>
    <t>for data for U.S. and England and Wales, see</t>
  </si>
  <si>
    <t>punishment-us</t>
  </si>
  <si>
    <t>punshment-england-wales-long-run</t>
  </si>
  <si>
    <t>Punishment prevalence in Australia compared to punishment prevalence in the U.S. and England &amp; Wales, from 1850</t>
  </si>
  <si>
    <t>Repository:</t>
  </si>
  <si>
    <t>http://acrosswalls.org/datasets/</t>
  </si>
  <si>
    <t>Version: 1.0</t>
  </si>
  <si>
    <t>Punishment in Australia from 1858</t>
  </si>
  <si>
    <t>prevalence of absence in punishment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</si>
</sst>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9" fontId="1" fillId="0" borderId="0" xfId="2"/>
    <xf numFmtId="165" fontId="1" fillId="0" borderId="0" xfId="2" applyNumberFormat="1"/>
    <xf numFmtId="3" fontId="0" fillId="0" borderId="0" xfId="0" applyNumberFormat="1" applyAlignment="1">
      <alignment horizontal="center"/>
    </xf>
    <xf numFmtId="1" fontId="1" fillId="0" borderId="0" xfId="2" applyNumberFormat="1"/>
    <xf numFmtId="1" fontId="0" fillId="0" borderId="0" xfId="0" applyNumberFormat="1"/>
    <xf numFmtId="0" fontId="2" fillId="0" borderId="0" xfId="1" applyAlignment="1" applyProtection="1"/>
    <xf numFmtId="9" fontId="0" fillId="0" borderId="0" xfId="0" applyNumberFormat="1"/>
    <xf numFmtId="9" fontId="0" fillId="0" borderId="0" xfId="2" applyFont="1"/>
    <xf numFmtId="165" fontId="0" fillId="0" borderId="0" xfId="0" applyNumberFormat="1"/>
    <xf numFmtId="4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1" fontId="0" fillId="0" borderId="0" xfId="0" applyNumberFormat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Comparative Extent of Punishment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United States</c:v>
          </c:tx>
          <c:spPr>
            <a:ln w="25400" cap="flat" cmpd="sng" algn="ctr">
              <a:solidFill>
                <a:schemeClr val="accent1"/>
              </a:solidFill>
              <a:prstDash val="sysDot"/>
            </a:ln>
            <a:effectLst/>
          </c:spPr>
          <c:marker>
            <c:symbol val="none"/>
          </c:marker>
          <c:cat>
            <c:numRef>
              <c:f>comparison!$A$6:$A$166</c:f>
              <c:numCache>
                <c:formatCode>General</c:formatCode>
                <c:ptCount val="16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</c:numCache>
            </c:numRef>
          </c:cat>
          <c:val>
            <c:numRef>
              <c:f>comparison!$B$6:$B$166</c:f>
              <c:numCache>
                <c:formatCode>0</c:formatCode>
                <c:ptCount val="161"/>
                <c:pt idx="0">
                  <c:v>60.490104614435374</c:v>
                </c:pt>
                <c:pt idx="1">
                  <c:v>62.201118302446261</c:v>
                </c:pt>
                <c:pt idx="2">
                  <c:v>64.061527553362666</c:v>
                </c:pt>
                <c:pt idx="3">
                  <c:v>65.808705789489125</c:v>
                </c:pt>
                <c:pt idx="4">
                  <c:v>67.669381985913759</c:v>
                </c:pt>
                <c:pt idx="5">
                  <c:v>69.514694976154715</c:v>
                </c:pt>
                <c:pt idx="6">
                  <c:v>71.54014790612375</c:v>
                </c:pt>
                <c:pt idx="7">
                  <c:v>73.46900879851465</c:v>
                </c:pt>
                <c:pt idx="8">
                  <c:v>75.659033891211266</c:v>
                </c:pt>
                <c:pt idx="9">
                  <c:v>77.826261923842523</c:v>
                </c:pt>
                <c:pt idx="10">
                  <c:v>80.082621514381273</c:v>
                </c:pt>
                <c:pt idx="11">
                  <c:v>82.265619974827445</c:v>
                </c:pt>
                <c:pt idx="12">
                  <c:v>84.596478789463745</c:v>
                </c:pt>
                <c:pt idx="13">
                  <c:v>86.988753297000329</c:v>
                </c:pt>
                <c:pt idx="14">
                  <c:v>89.442191059025589</c:v>
                </c:pt>
                <c:pt idx="15">
                  <c:v>91.86641283197828</c:v>
                </c:pt>
                <c:pt idx="16">
                  <c:v>94.455796792745502</c:v>
                </c:pt>
                <c:pt idx="17">
                  <c:v>97.147265473991368</c:v>
                </c:pt>
                <c:pt idx="18">
                  <c:v>99.815174215374753</c:v>
                </c:pt>
                <c:pt idx="19">
                  <c:v>102.61067896391681</c:v>
                </c:pt>
                <c:pt idx="20">
                  <c:v>105.455487140429</c:v>
                </c:pt>
                <c:pt idx="21">
                  <c:v>106.79522969765962</c:v>
                </c:pt>
                <c:pt idx="22">
                  <c:v>108.09677065295865</c:v>
                </c:pt>
                <c:pt idx="23">
                  <c:v>109.54956648524357</c:v>
                </c:pt>
                <c:pt idx="24">
                  <c:v>110.96194874422736</c:v>
                </c:pt>
                <c:pt idx="25">
                  <c:v>112.38087235882296</c:v>
                </c:pt>
                <c:pt idx="26">
                  <c:v>113.85577396155054</c:v>
                </c:pt>
                <c:pt idx="27">
                  <c:v>115.43591575519604</c:v>
                </c:pt>
                <c:pt idx="28">
                  <c:v>117.07206775427446</c:v>
                </c:pt>
                <c:pt idx="29">
                  <c:v>118.74170655762039</c:v>
                </c:pt>
                <c:pt idx="30">
                  <c:v>120.37049637502754</c:v>
                </c:pt>
                <c:pt idx="31">
                  <c:v>103.16749994490101</c:v>
                </c:pt>
                <c:pt idx="32">
                  <c:v>105.01845821965354</c:v>
                </c:pt>
                <c:pt idx="33">
                  <c:v>106.92514602632187</c:v>
                </c:pt>
                <c:pt idx="34">
                  <c:v>108.88553972841476</c:v>
                </c:pt>
                <c:pt idx="35">
                  <c:v>110.81660331311525</c:v>
                </c:pt>
                <c:pt idx="36">
                  <c:v>112.74776536118186</c:v>
                </c:pt>
                <c:pt idx="37">
                  <c:v>114.66898782032874</c:v>
                </c:pt>
                <c:pt idx="38">
                  <c:v>116.64560445364137</c:v>
                </c:pt>
                <c:pt idx="39">
                  <c:v>118.66860993985038</c:v>
                </c:pt>
                <c:pt idx="40">
                  <c:v>132.09480644942377</c:v>
                </c:pt>
                <c:pt idx="41">
                  <c:v>91.842455322310883</c:v>
                </c:pt>
                <c:pt idx="42">
                  <c:v>93.062042046778885</c:v>
                </c:pt>
                <c:pt idx="43">
                  <c:v>94.2881742248329</c:v>
                </c:pt>
                <c:pt idx="44">
                  <c:v>95.529781729270496</c:v>
                </c:pt>
                <c:pt idx="45">
                  <c:v>96.792394882809546</c:v>
                </c:pt>
                <c:pt idx="46">
                  <c:v>98.078264411050284</c:v>
                </c:pt>
                <c:pt idx="47">
                  <c:v>99.353347646850139</c:v>
                </c:pt>
                <c:pt idx="48">
                  <c:v>100.64010727962749</c:v>
                </c:pt>
                <c:pt idx="49">
                  <c:v>101.97261185355143</c:v>
                </c:pt>
                <c:pt idx="50">
                  <c:v>134.08665195119218</c:v>
                </c:pt>
                <c:pt idx="51">
                  <c:v>134.21266248046635</c:v>
                </c:pt>
                <c:pt idx="52">
                  <c:v>134.32219728345748</c:v>
                </c:pt>
                <c:pt idx="53">
                  <c:v>134.6656976446645</c:v>
                </c:pt>
                <c:pt idx="54">
                  <c:v>134.93784209818025</c:v>
                </c:pt>
                <c:pt idx="55">
                  <c:v>138.04679850424213</c:v>
                </c:pt>
                <c:pt idx="56">
                  <c:v>141.28493714289945</c:v>
                </c:pt>
                <c:pt idx="57">
                  <c:v>144.75713664032313</c:v>
                </c:pt>
                <c:pt idx="58">
                  <c:v>148.07576058186626</c:v>
                </c:pt>
                <c:pt idx="59">
                  <c:v>151.44881996917874</c:v>
                </c:pt>
                <c:pt idx="60">
                  <c:v>154.69035914953992</c:v>
                </c:pt>
                <c:pt idx="61">
                  <c:v>154.4990733277973</c:v>
                </c:pt>
                <c:pt idx="62">
                  <c:v>154.34820048384077</c:v>
                </c:pt>
                <c:pt idx="63">
                  <c:v>153.51644542211227</c:v>
                </c:pt>
                <c:pt idx="64">
                  <c:v>152.71812659307631</c:v>
                </c:pt>
                <c:pt idx="65">
                  <c:v>152.70685580274736</c:v>
                </c:pt>
                <c:pt idx="66">
                  <c:v>152.73915807999566</c:v>
                </c:pt>
                <c:pt idx="67">
                  <c:v>152.9178193713594</c:v>
                </c:pt>
                <c:pt idx="68">
                  <c:v>155.15710326266773</c:v>
                </c:pt>
                <c:pt idx="69">
                  <c:v>155.33133807844243</c:v>
                </c:pt>
                <c:pt idx="70">
                  <c:v>154.65762075469729</c:v>
                </c:pt>
                <c:pt idx="71">
                  <c:v>153.9011565229726</c:v>
                </c:pt>
                <c:pt idx="72">
                  <c:v>154.01057253132481</c:v>
                </c:pt>
                <c:pt idx="73">
                  <c:v>156.73633654230022</c:v>
                </c:pt>
                <c:pt idx="74">
                  <c:v>159.19852713303274</c:v>
                </c:pt>
                <c:pt idx="75">
                  <c:v>162.39869647356136</c:v>
                </c:pt>
                <c:pt idx="76">
                  <c:v>165.90438381755231</c:v>
                </c:pt>
                <c:pt idx="77">
                  <c:v>169.41608087076892</c:v>
                </c:pt>
                <c:pt idx="78">
                  <c:v>173.2689902530521</c:v>
                </c:pt>
                <c:pt idx="79">
                  <c:v>177.52834664479951</c:v>
                </c:pt>
                <c:pt idx="80">
                  <c:v>181.88995862136625</c:v>
                </c:pt>
                <c:pt idx="81">
                  <c:v>186.91148081441938</c:v>
                </c:pt>
                <c:pt idx="82">
                  <c:v>192.31911777881402</c:v>
                </c:pt>
                <c:pt idx="83">
                  <c:v>198.03868541000526</c:v>
                </c:pt>
                <c:pt idx="84">
                  <c:v>201.12013578876537</c:v>
                </c:pt>
                <c:pt idx="85">
                  <c:v>204.17711764188894</c:v>
                </c:pt>
                <c:pt idx="86">
                  <c:v>207.40126321054345</c:v>
                </c:pt>
                <c:pt idx="87">
                  <c:v>210.67509302307477</c:v>
                </c:pt>
                <c:pt idx="88">
                  <c:v>213.68039311826712</c:v>
                </c:pt>
                <c:pt idx="89">
                  <c:v>216.63051170788364</c:v>
                </c:pt>
                <c:pt idx="90">
                  <c:v>218.72754009848012</c:v>
                </c:pt>
                <c:pt idx="91">
                  <c:v>215.15547168112278</c:v>
                </c:pt>
                <c:pt idx="92">
                  <c:v>212.09967247131945</c:v>
                </c:pt>
                <c:pt idx="93">
                  <c:v>209.79961420315283</c:v>
                </c:pt>
                <c:pt idx="94">
                  <c:v>210.10663135692175</c:v>
                </c:pt>
                <c:pt idx="95">
                  <c:v>209.32227975992279</c:v>
                </c:pt>
                <c:pt idx="96">
                  <c:v>197.09866984176679</c:v>
                </c:pt>
                <c:pt idx="97">
                  <c:v>191.044475484434</c:v>
                </c:pt>
                <c:pt idx="98">
                  <c:v>186.21693390611529</c:v>
                </c:pt>
                <c:pt idx="99">
                  <c:v>181.68475561027171</c:v>
                </c:pt>
                <c:pt idx="100">
                  <c:v>177.28224510759344</c:v>
                </c:pt>
                <c:pt idx="101">
                  <c:v>179.68518467818828</c:v>
                </c:pt>
                <c:pt idx="102">
                  <c:v>181.81758329611901</c:v>
                </c:pt>
                <c:pt idx="103">
                  <c:v>183.82655415149154</c:v>
                </c:pt>
                <c:pt idx="104">
                  <c:v>185.51805227247732</c:v>
                </c:pt>
                <c:pt idx="105">
                  <c:v>186.971129877961</c:v>
                </c:pt>
                <c:pt idx="106">
                  <c:v>188.66414580223397</c:v>
                </c:pt>
                <c:pt idx="107">
                  <c:v>190.35027869855347</c:v>
                </c:pt>
                <c:pt idx="108">
                  <c:v>192.27881393930156</c:v>
                </c:pt>
                <c:pt idx="109">
                  <c:v>194.2517930443706</c:v>
                </c:pt>
                <c:pt idx="110">
                  <c:v>196.45291950727585</c:v>
                </c:pt>
                <c:pt idx="111">
                  <c:v>191.96749849840506</c:v>
                </c:pt>
                <c:pt idx="112">
                  <c:v>187.8738208765113</c:v>
                </c:pt>
                <c:pt idx="113">
                  <c:v>183.95803381016893</c:v>
                </c:pt>
                <c:pt idx="114">
                  <c:v>180.23066176065302</c:v>
                </c:pt>
                <c:pt idx="115">
                  <c:v>176.83059167697778</c:v>
                </c:pt>
                <c:pt idx="116">
                  <c:v>173.81373833598025</c:v>
                </c:pt>
                <c:pt idx="117">
                  <c:v>171.0174566357598</c:v>
                </c:pt>
                <c:pt idx="118">
                  <c:v>168.22201276382711</c:v>
                </c:pt>
                <c:pt idx="119">
                  <c:v>165.44929686102404</c:v>
                </c:pt>
                <c:pt idx="120">
                  <c:v>162.23429288571651</c:v>
                </c:pt>
                <c:pt idx="121">
                  <c:v>165.55623212240835</c:v>
                </c:pt>
                <c:pt idx="122">
                  <c:v>169.32798818876844</c:v>
                </c:pt>
                <c:pt idx="123">
                  <c:v>173.52062218859498</c:v>
                </c:pt>
                <c:pt idx="124">
                  <c:v>177.93367918156252</c:v>
                </c:pt>
                <c:pt idx="125">
                  <c:v>182.39133749036074</c:v>
                </c:pt>
                <c:pt idx="126">
                  <c:v>187.01510925627178</c:v>
                </c:pt>
                <c:pt idx="127">
                  <c:v>191.69078663791723</c:v>
                </c:pt>
                <c:pt idx="128">
                  <c:v>196.40251545964534</c:v>
                </c:pt>
                <c:pt idx="129">
                  <c:v>201.15188891660162</c:v>
                </c:pt>
                <c:pt idx="130">
                  <c:v>205.88183518538892</c:v>
                </c:pt>
                <c:pt idx="131">
                  <c:v>222.27833700376254</c:v>
                </c:pt>
                <c:pt idx="132">
                  <c:v>240.06222085828659</c:v>
                </c:pt>
                <c:pt idx="133">
                  <c:v>259.41647868789642</c:v>
                </c:pt>
                <c:pt idx="134">
                  <c:v>280.50019905249877</c:v>
                </c:pt>
                <c:pt idx="135">
                  <c:v>303.27700112942688</c:v>
                </c:pt>
                <c:pt idx="136">
                  <c:v>327.79609595720279</c:v>
                </c:pt>
                <c:pt idx="137">
                  <c:v>354.4431962921542</c:v>
                </c:pt>
                <c:pt idx="138">
                  <c:v>383.23316665048714</c:v>
                </c:pt>
                <c:pt idx="139">
                  <c:v>414.23181175907797</c:v>
                </c:pt>
                <c:pt idx="140">
                  <c:v>446.94679576801815</c:v>
                </c:pt>
                <c:pt idx="141">
                  <c:v>466.9212585469287</c:v>
                </c:pt>
                <c:pt idx="142">
                  <c:v>487.55649954488445</c:v>
                </c:pt>
                <c:pt idx="143">
                  <c:v>509.46897429943442</c:v>
                </c:pt>
                <c:pt idx="144">
                  <c:v>532.86393851725313</c:v>
                </c:pt>
                <c:pt idx="145">
                  <c:v>557.54642579417214</c:v>
                </c:pt>
                <c:pt idx="146">
                  <c:v>583.54115866944244</c:v>
                </c:pt>
                <c:pt idx="147">
                  <c:v>610.5405838379769</c:v>
                </c:pt>
                <c:pt idx="148">
                  <c:v>639.00098102133757</c:v>
                </c:pt>
                <c:pt idx="149">
                  <c:v>668.94958243242843</c:v>
                </c:pt>
                <c:pt idx="150">
                  <c:v>700.53205180839427</c:v>
                </c:pt>
                <c:pt idx="151">
                  <c:v>702.87947580318053</c:v>
                </c:pt>
                <c:pt idx="152">
                  <c:v>705.76963691003414</c:v>
                </c:pt>
                <c:pt idx="153">
                  <c:v>709.22273083528671</c:v>
                </c:pt>
                <c:pt idx="154">
                  <c:v>712.26697782477879</c:v>
                </c:pt>
                <c:pt idx="155">
                  <c:v>715.41631718601889</c:v>
                </c:pt>
                <c:pt idx="156">
                  <c:v>718.31950088053316</c:v>
                </c:pt>
                <c:pt idx="157">
                  <c:v>720.94677261988693</c:v>
                </c:pt>
                <c:pt idx="158">
                  <c:v>724.11033399218695</c:v>
                </c:pt>
                <c:pt idx="159">
                  <c:v>727.74232271662652</c:v>
                </c:pt>
                <c:pt idx="160">
                  <c:v>732.12809986047853</c:v>
                </c:pt>
              </c:numCache>
            </c:numRef>
          </c:val>
          <c:smooth val="0"/>
        </c:ser>
        <c:ser>
          <c:idx val="2"/>
          <c:order val="1"/>
          <c:tx>
            <c:v>England and Wales</c:v>
          </c:tx>
          <c:spPr>
            <a:ln w="25400" cap="flat" cmpd="sng" algn="ctr">
              <a:solidFill>
                <a:schemeClr val="dk1"/>
              </a:solidFill>
              <a:prstDash val="dash"/>
            </a:ln>
            <a:effectLst/>
          </c:spPr>
          <c:marker>
            <c:symbol val="none"/>
          </c:marker>
          <c:cat>
            <c:numRef>
              <c:f>comparison!$A$6:$A$166</c:f>
              <c:numCache>
                <c:formatCode>General</c:formatCode>
                <c:ptCount val="16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</c:numCache>
            </c:numRef>
          </c:cat>
          <c:val>
            <c:numRef>
              <c:f>comparison!$C$6:$C$166</c:f>
              <c:numCache>
                <c:formatCode>0</c:formatCode>
                <c:ptCount val="161"/>
                <c:pt idx="0">
                  <c:v>329</c:v>
                </c:pt>
                <c:pt idx="1">
                  <c:v>333</c:v>
                </c:pt>
                <c:pt idx="2">
                  <c:v>312</c:v>
                </c:pt>
                <c:pt idx="3">
                  <c:v>291</c:v>
                </c:pt>
                <c:pt idx="4">
                  <c:v>288</c:v>
                </c:pt>
                <c:pt idx="5">
                  <c:v>276</c:v>
                </c:pt>
                <c:pt idx="6">
                  <c:v>258</c:v>
                </c:pt>
                <c:pt idx="7">
                  <c:v>246</c:v>
                </c:pt>
                <c:pt idx="8">
                  <c:v>232</c:v>
                </c:pt>
                <c:pt idx="9">
                  <c:v>205</c:v>
                </c:pt>
                <c:pt idx="10">
                  <c:v>187</c:v>
                </c:pt>
                <c:pt idx="11">
                  <c:v>183</c:v>
                </c:pt>
                <c:pt idx="12">
                  <c:v>187</c:v>
                </c:pt>
                <c:pt idx="13">
                  <c:v>190</c:v>
                </c:pt>
                <c:pt idx="14">
                  <c:v>181</c:v>
                </c:pt>
                <c:pt idx="15">
                  <c:v>170</c:v>
                </c:pt>
                <c:pt idx="16">
                  <c:v>160</c:v>
                </c:pt>
                <c:pt idx="17">
                  <c:v>155</c:v>
                </c:pt>
                <c:pt idx="18">
                  <c:v>154</c:v>
                </c:pt>
                <c:pt idx="19">
                  <c:v>160</c:v>
                </c:pt>
                <c:pt idx="20">
                  <c:v>157</c:v>
                </c:pt>
                <c:pt idx="21">
                  <c:v>149</c:v>
                </c:pt>
                <c:pt idx="22">
                  <c:v>141</c:v>
                </c:pt>
                <c:pt idx="23">
                  <c:v>137</c:v>
                </c:pt>
                <c:pt idx="24">
                  <c:v>135</c:v>
                </c:pt>
                <c:pt idx="25">
                  <c:v>136</c:v>
                </c:pt>
                <c:pt idx="26">
                  <c:v>135</c:v>
                </c:pt>
                <c:pt idx="27">
                  <c:v>137</c:v>
                </c:pt>
                <c:pt idx="28">
                  <c:v>131</c:v>
                </c:pt>
                <c:pt idx="29">
                  <c:v>127</c:v>
                </c:pt>
                <c:pt idx="30">
                  <c:v>116</c:v>
                </c:pt>
                <c:pt idx="31">
                  <c:v>111</c:v>
                </c:pt>
                <c:pt idx="32">
                  <c:v>108</c:v>
                </c:pt>
                <c:pt idx="33">
                  <c:v>104</c:v>
                </c:pt>
                <c:pt idx="34">
                  <c:v>98</c:v>
                </c:pt>
                <c:pt idx="35">
                  <c:v>89</c:v>
                </c:pt>
                <c:pt idx="36">
                  <c:v>84</c:v>
                </c:pt>
                <c:pt idx="37">
                  <c:v>80</c:v>
                </c:pt>
                <c:pt idx="38">
                  <c:v>77</c:v>
                </c:pt>
                <c:pt idx="39">
                  <c:v>71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63</c:v>
                </c:pt>
                <c:pt idx="44">
                  <c:v>61</c:v>
                </c:pt>
                <c:pt idx="45">
                  <c:v>60</c:v>
                </c:pt>
                <c:pt idx="46">
                  <c:v>57</c:v>
                </c:pt>
                <c:pt idx="47">
                  <c:v>56</c:v>
                </c:pt>
                <c:pt idx="48">
                  <c:v>58</c:v>
                </c:pt>
                <c:pt idx="49">
                  <c:v>56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64</c:v>
                </c:pt>
                <c:pt idx="54">
                  <c:v>65</c:v>
                </c:pt>
                <c:pt idx="55">
                  <c:v>65</c:v>
                </c:pt>
                <c:pt idx="56">
                  <c:v>63</c:v>
                </c:pt>
                <c:pt idx="57">
                  <c:v>62</c:v>
                </c:pt>
                <c:pt idx="58">
                  <c:v>65</c:v>
                </c:pt>
                <c:pt idx="59">
                  <c:v>64</c:v>
                </c:pt>
                <c:pt idx="60">
                  <c:v>60</c:v>
                </c:pt>
                <c:pt idx="61">
                  <c:v>56</c:v>
                </c:pt>
                <c:pt idx="62">
                  <c:v>55</c:v>
                </c:pt>
                <c:pt idx="63">
                  <c:v>51</c:v>
                </c:pt>
                <c:pt idx="64">
                  <c:v>44</c:v>
                </c:pt>
                <c:pt idx="65">
                  <c:v>34</c:v>
                </c:pt>
                <c:pt idx="66">
                  <c:v>31</c:v>
                </c:pt>
                <c:pt idx="67">
                  <c:v>30</c:v>
                </c:pt>
                <c:pt idx="68">
                  <c:v>29</c:v>
                </c:pt>
                <c:pt idx="69">
                  <c:v>29</c:v>
                </c:pt>
                <c:pt idx="70">
                  <c:v>31</c:v>
                </c:pt>
                <c:pt idx="71">
                  <c:v>33</c:v>
                </c:pt>
                <c:pt idx="72">
                  <c:v>32</c:v>
                </c:pt>
                <c:pt idx="73">
                  <c:v>30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30</c:v>
                </c:pt>
                <c:pt idx="78">
                  <c:v>29</c:v>
                </c:pt>
                <c:pt idx="79">
                  <c:v>29</c:v>
                </c:pt>
                <c:pt idx="80">
                  <c:v>30</c:v>
                </c:pt>
                <c:pt idx="81">
                  <c:v>30</c:v>
                </c:pt>
                <c:pt idx="82">
                  <c:v>33</c:v>
                </c:pt>
                <c:pt idx="83">
                  <c:v>33</c:v>
                </c:pt>
                <c:pt idx="84">
                  <c:v>31</c:v>
                </c:pt>
                <c:pt idx="85">
                  <c:v>29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26</c:v>
                </c:pt>
                <c:pt idx="90">
                  <c:v>23</c:v>
                </c:pt>
                <c:pt idx="91">
                  <c:v>26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35</c:v>
                </c:pt>
                <c:pt idx="96">
                  <c:v>38</c:v>
                </c:pt>
                <c:pt idx="97">
                  <c:v>41</c:v>
                </c:pt>
                <c:pt idx="98">
                  <c:v>46</c:v>
                </c:pt>
                <c:pt idx="99">
                  <c:v>46</c:v>
                </c:pt>
                <c:pt idx="100">
                  <c:v>47</c:v>
                </c:pt>
                <c:pt idx="101">
                  <c:v>51</c:v>
                </c:pt>
                <c:pt idx="102">
                  <c:v>55</c:v>
                </c:pt>
                <c:pt idx="103">
                  <c:v>55</c:v>
                </c:pt>
                <c:pt idx="104">
                  <c:v>52</c:v>
                </c:pt>
                <c:pt idx="105">
                  <c:v>49</c:v>
                </c:pt>
                <c:pt idx="106">
                  <c:v>48</c:v>
                </c:pt>
                <c:pt idx="107">
                  <c:v>51</c:v>
                </c:pt>
                <c:pt idx="108">
                  <c:v>57</c:v>
                </c:pt>
                <c:pt idx="109">
                  <c:v>60</c:v>
                </c:pt>
                <c:pt idx="110">
                  <c:v>60</c:v>
                </c:pt>
                <c:pt idx="111">
                  <c:v>64</c:v>
                </c:pt>
                <c:pt idx="112">
                  <c:v>67</c:v>
                </c:pt>
                <c:pt idx="113">
                  <c:v>67</c:v>
                </c:pt>
                <c:pt idx="114">
                  <c:v>63</c:v>
                </c:pt>
                <c:pt idx="115">
                  <c:v>65</c:v>
                </c:pt>
                <c:pt idx="116">
                  <c:v>70</c:v>
                </c:pt>
                <c:pt idx="117">
                  <c:v>73</c:v>
                </c:pt>
                <c:pt idx="118">
                  <c:v>68</c:v>
                </c:pt>
                <c:pt idx="119">
                  <c:v>72</c:v>
                </c:pt>
                <c:pt idx="120">
                  <c:v>80</c:v>
                </c:pt>
                <c:pt idx="121">
                  <c:v>81</c:v>
                </c:pt>
                <c:pt idx="122">
                  <c:v>78</c:v>
                </c:pt>
                <c:pt idx="123">
                  <c:v>75</c:v>
                </c:pt>
                <c:pt idx="124">
                  <c:v>75</c:v>
                </c:pt>
                <c:pt idx="125">
                  <c:v>81</c:v>
                </c:pt>
                <c:pt idx="126">
                  <c:v>84</c:v>
                </c:pt>
                <c:pt idx="127">
                  <c:v>85</c:v>
                </c:pt>
                <c:pt idx="128">
                  <c:v>85</c:v>
                </c:pt>
                <c:pt idx="129">
                  <c:v>86</c:v>
                </c:pt>
                <c:pt idx="130">
                  <c:v>86</c:v>
                </c:pt>
                <c:pt idx="131">
                  <c:v>88</c:v>
                </c:pt>
                <c:pt idx="132">
                  <c:v>88</c:v>
                </c:pt>
                <c:pt idx="133">
                  <c:v>88</c:v>
                </c:pt>
                <c:pt idx="134">
                  <c:v>87</c:v>
                </c:pt>
                <c:pt idx="135">
                  <c:v>93</c:v>
                </c:pt>
                <c:pt idx="136">
                  <c:v>94</c:v>
                </c:pt>
                <c:pt idx="137">
                  <c:v>97</c:v>
                </c:pt>
                <c:pt idx="138">
                  <c:v>97</c:v>
                </c:pt>
                <c:pt idx="139">
                  <c:v>96</c:v>
                </c:pt>
                <c:pt idx="140">
                  <c:v>89</c:v>
                </c:pt>
                <c:pt idx="141">
                  <c:v>88</c:v>
                </c:pt>
                <c:pt idx="142">
                  <c:v>88</c:v>
                </c:pt>
                <c:pt idx="143">
                  <c:v>87</c:v>
                </c:pt>
                <c:pt idx="144">
                  <c:v>95</c:v>
                </c:pt>
                <c:pt idx="145">
                  <c:v>99</c:v>
                </c:pt>
                <c:pt idx="146">
                  <c:v>108</c:v>
                </c:pt>
                <c:pt idx="147">
                  <c:v>119</c:v>
                </c:pt>
                <c:pt idx="148">
                  <c:v>126</c:v>
                </c:pt>
                <c:pt idx="149">
                  <c:v>125</c:v>
                </c:pt>
                <c:pt idx="150">
                  <c:v>124</c:v>
                </c:pt>
                <c:pt idx="151">
                  <c:v>127</c:v>
                </c:pt>
                <c:pt idx="152">
                  <c:v>135</c:v>
                </c:pt>
                <c:pt idx="153">
                  <c:v>138</c:v>
                </c:pt>
                <c:pt idx="154">
                  <c:v>141</c:v>
                </c:pt>
                <c:pt idx="155">
                  <c:v>142</c:v>
                </c:pt>
                <c:pt idx="156">
                  <c:v>145</c:v>
                </c:pt>
                <c:pt idx="157">
                  <c:v>149</c:v>
                </c:pt>
                <c:pt idx="158">
                  <c:v>152</c:v>
                </c:pt>
                <c:pt idx="159">
                  <c:v>152</c:v>
                </c:pt>
                <c:pt idx="160">
                  <c:v>153</c:v>
                </c:pt>
              </c:numCache>
            </c:numRef>
          </c:val>
          <c:smooth val="0"/>
        </c:ser>
        <c:ser>
          <c:idx val="3"/>
          <c:order val="2"/>
          <c:tx>
            <c:v>Australia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numRef>
              <c:f>comparison!$A$6:$A$166</c:f>
              <c:numCache>
                <c:formatCode>General</c:formatCode>
                <c:ptCount val="161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</c:numCache>
            </c:numRef>
          </c:cat>
          <c:val>
            <c:numRef>
              <c:f>comparison!$D$6:$D$166</c:f>
              <c:numCache>
                <c:formatCode>General</c:formatCode>
                <c:ptCount val="161"/>
                <c:pt idx="8" formatCode="#,##0">
                  <c:v>377.13117655791433</c:v>
                </c:pt>
                <c:pt idx="9" formatCode="#,##0">
                  <c:v>361.52209276363453</c:v>
                </c:pt>
                <c:pt idx="10" formatCode="#,##0">
                  <c:v>389.1461567670666</c:v>
                </c:pt>
                <c:pt idx="11" formatCode="#,##0">
                  <c:v>352.86594432730755</c:v>
                </c:pt>
                <c:pt idx="12" formatCode="#,##0">
                  <c:v>341.6967847028547</c:v>
                </c:pt>
                <c:pt idx="13" formatCode="#,##0">
                  <c:v>341.77934903104284</c:v>
                </c:pt>
                <c:pt idx="14" formatCode="#,##0">
                  <c:v>316.560052460679</c:v>
                </c:pt>
                <c:pt idx="15" formatCode="#,##0">
                  <c:v>346.53604241019883</c:v>
                </c:pt>
                <c:pt idx="16" formatCode="#,##0">
                  <c:v>346.72133134342829</c:v>
                </c:pt>
                <c:pt idx="17" formatCode="#,##0">
                  <c:v>327.59420102328539</c:v>
                </c:pt>
                <c:pt idx="18" formatCode="#,##0">
                  <c:v>351.85560474735507</c:v>
                </c:pt>
                <c:pt idx="19" formatCode="#,##0">
                  <c:v>311.46425886391859</c:v>
                </c:pt>
                <c:pt idx="20" formatCode="#,##0">
                  <c:v>293.73280995487198</c:v>
                </c:pt>
                <c:pt idx="21" formatCode="#,##0">
                  <c:v>276.6202125007643</c:v>
                </c:pt>
                <c:pt idx="22" formatCode="#,##0">
                  <c:v>262.73103720521652</c:v>
                </c:pt>
                <c:pt idx="23" formatCode="#,##0">
                  <c:v>261.46267525577872</c:v>
                </c:pt>
                <c:pt idx="24" formatCode="#,##0">
                  <c:v>247.54081341327313</c:v>
                </c:pt>
                <c:pt idx="25" formatCode="#,##0">
                  <c:v>246.54637521513541</c:v>
                </c:pt>
                <c:pt idx="26" formatCode="#,##0">
                  <c:v>243.27620809739625</c:v>
                </c:pt>
                <c:pt idx="27" formatCode="#,##0">
                  <c:v>229.05968598760296</c:v>
                </c:pt>
                <c:pt idx="28" formatCode="#,##0">
                  <c:v>235.25880380314354</c:v>
                </c:pt>
                <c:pt idx="29" formatCode="#,##0">
                  <c:v>241.17357884479938</c:v>
                </c:pt>
                <c:pt idx="30" formatCode="#,##0">
                  <c:v>239.47684347651904</c:v>
                </c:pt>
                <c:pt idx="31" formatCode="#,##0">
                  <c:v>229.84858258595696</c:v>
                </c:pt>
                <c:pt idx="32" formatCode="#,##0">
                  <c:v>212.38801682689288</c:v>
                </c:pt>
                <c:pt idx="33" formatCode="#,##0">
                  <c:v>211.79405970940275</c:v>
                </c:pt>
                <c:pt idx="34" formatCode="#,##0">
                  <c:v>215.48705254775541</c:v>
                </c:pt>
                <c:pt idx="35" formatCode="#,##0">
                  <c:v>208.4231762415393</c:v>
                </c:pt>
                <c:pt idx="36" formatCode="#,##0">
                  <c:v>208.42524344972293</c:v>
                </c:pt>
                <c:pt idx="37" formatCode="#,##0">
                  <c:v>199.6278149014251</c:v>
                </c:pt>
                <c:pt idx="38" formatCode="#,##0">
                  <c:v>191.03343521112447</c:v>
                </c:pt>
                <c:pt idx="39" formatCode="#,##0">
                  <c:v>192.00144197001316</c:v>
                </c:pt>
                <c:pt idx="40" formatCode="#,##0">
                  <c:v>187.88743254885597</c:v>
                </c:pt>
                <c:pt idx="41" formatCode="#,##0">
                  <c:v>190.03481966130667</c:v>
                </c:pt>
                <c:pt idx="42" formatCode="#,##0">
                  <c:v>184.70829490285573</c:v>
                </c:pt>
                <c:pt idx="43" formatCode="#,##0">
                  <c:v>173.71155256187359</c:v>
                </c:pt>
                <c:pt idx="44" formatCode="#,##0">
                  <c:v>169.83973199173565</c:v>
                </c:pt>
                <c:pt idx="45" formatCode="#,##0">
                  <c:v>162.78971858629558</c:v>
                </c:pt>
                <c:pt idx="46" formatCode="#,##0">
                  <c:v>156.37058139122536</c:v>
                </c:pt>
                <c:pt idx="47" formatCode="#,##0">
                  <c:v>148.01882810549998</c:v>
                </c:pt>
                <c:pt idx="48" formatCode="#,##0">
                  <c:v>148.06062681545495</c:v>
                </c:pt>
                <c:pt idx="49" formatCode="#,##0">
                  <c:v>134.68827132918622</c:v>
                </c:pt>
                <c:pt idx="50" formatCode="#,##0">
                  <c:v>133.98527994424938</c:v>
                </c:pt>
                <c:pt idx="51" formatCode="#,##0">
                  <c:v>125.17931780409123</c:v>
                </c:pt>
                <c:pt idx="52" formatCode="#,##0">
                  <c:v>120.06756606812654</c:v>
                </c:pt>
                <c:pt idx="53" formatCode="#,##0">
                  <c:v>123.47469432608757</c:v>
                </c:pt>
                <c:pt idx="54" formatCode="#,##0">
                  <c:v>122.36578891083627</c:v>
                </c:pt>
                <c:pt idx="55" formatCode="#,##0">
                  <c:v>117.25829331533505</c:v>
                </c:pt>
                <c:pt idx="56" formatCode="#,##0">
                  <c:v>108.17588235078462</c:v>
                </c:pt>
                <c:pt idx="57" formatCode="#,##0">
                  <c:v>101.18407716805687</c:v>
                </c:pt>
                <c:pt idx="58" formatCode="#,##0">
                  <c:v>99.001058059040545</c:v>
                </c:pt>
                <c:pt idx="59" formatCode="#,##0">
                  <c:v>96.925040934698742</c:v>
                </c:pt>
                <c:pt idx="60" formatCode="#,##0">
                  <c:v>87.139608454801859</c:v>
                </c:pt>
                <c:pt idx="61" formatCode="#,##0">
                  <c:v>77.375723306687277</c:v>
                </c:pt>
                <c:pt idx="62" formatCode="#,##0">
                  <c:v>76.686648032934812</c:v>
                </c:pt>
                <c:pt idx="63" formatCode="#,##0">
                  <c:v>77.895417840870607</c:v>
                </c:pt>
                <c:pt idx="64" formatCode="#,##0">
                  <c:v>78.945600547731615</c:v>
                </c:pt>
                <c:pt idx="65" formatCode="#,##0">
                  <c:v>80.692920775851363</c:v>
                </c:pt>
                <c:pt idx="66" formatCode="#,##0">
                  <c:v>76.027628590699095</c:v>
                </c:pt>
                <c:pt idx="67" formatCode="#,##0">
                  <c:v>66.097116796796826</c:v>
                </c:pt>
                <c:pt idx="68" formatCode="#,##0">
                  <c:v>59.123244016034917</c:v>
                </c:pt>
                <c:pt idx="69" formatCode="#,##0">
                  <c:v>52.13465485727172</c:v>
                </c:pt>
                <c:pt idx="70" formatCode="#,##0">
                  <c:v>55.605892635351559</c:v>
                </c:pt>
                <c:pt idx="71" formatCode="#,##0">
                  <c:v>59.046145270211419</c:v>
                </c:pt>
                <c:pt idx="72" formatCode="#,##0">
                  <c:v>60.827142706614495</c:v>
                </c:pt>
                <c:pt idx="73" formatCode="#,##0">
                  <c:v>58.686730648754185</c:v>
                </c:pt>
                <c:pt idx="74" formatCode="#,##0">
                  <c:v>56.681381611226925</c:v>
                </c:pt>
                <c:pt idx="75" formatCode="#,##0">
                  <c:v>57.987412017303939</c:v>
                </c:pt>
                <c:pt idx="76" formatCode="#,##0">
                  <c:v>58.637953501131612</c:v>
                </c:pt>
                <c:pt idx="77" formatCode="#,##0">
                  <c:v>61.733964526726538</c:v>
                </c:pt>
                <c:pt idx="78" formatCode="#,##0">
                  <c:v>64.74431894168606</c:v>
                </c:pt>
                <c:pt idx="79" formatCode="#,##0">
                  <c:v>69.000202448240913</c:v>
                </c:pt>
                <c:pt idx="80" formatCode="#,##0">
                  <c:v>72.776206933629666</c:v>
                </c:pt>
                <c:pt idx="81" formatCode="#,##0">
                  <c:v>69.331194337031704</c:v>
                </c:pt>
                <c:pt idx="82" formatCode="#,##0">
                  <c:v>69.339022999688808</c:v>
                </c:pt>
                <c:pt idx="83" formatCode="#,##0">
                  <c:v>67.120395331316814</c:v>
                </c:pt>
                <c:pt idx="84" formatCode="#,##0">
                  <c:v>60.963909633863196</c:v>
                </c:pt>
                <c:pt idx="85" formatCode="#,##0">
                  <c:v>56.989233623588632</c:v>
                </c:pt>
                <c:pt idx="86" formatCode="#,##0">
                  <c:v>53.168581699817615</c:v>
                </c:pt>
                <c:pt idx="87" formatCode="#,##0">
                  <c:v>49.421581222826134</c:v>
                </c:pt>
                <c:pt idx="88" formatCode="#,##0">
                  <c:v>50.317845865624825</c:v>
                </c:pt>
                <c:pt idx="89" formatCode="#,##0">
                  <c:v>53.633792972702587</c:v>
                </c:pt>
                <c:pt idx="90" formatCode="#,##0">
                  <c:v>51.458223185136852</c:v>
                </c:pt>
                <c:pt idx="91" formatCode="#,##0">
                  <c:v>49.050912439361788</c:v>
                </c:pt>
                <c:pt idx="92" formatCode="#,##0">
                  <c:v>53.158574750288011</c:v>
                </c:pt>
                <c:pt idx="93" formatCode="#,##0">
                  <c:v>52.423373974401549</c:v>
                </c:pt>
                <c:pt idx="94" formatCode="#,##0">
                  <c:v>54.511867662335113</c:v>
                </c:pt>
                <c:pt idx="95" formatCode="#,##0">
                  <c:v>58.114206124009904</c:v>
                </c:pt>
                <c:pt idx="96" formatCode="#,##0">
                  <c:v>51.955438567881458</c:v>
                </c:pt>
                <c:pt idx="97" formatCode="#,##0">
                  <c:v>52.448538962548</c:v>
                </c:pt>
                <c:pt idx="98" formatCode="#,##0">
                  <c:v>51.228975683560975</c:v>
                </c:pt>
                <c:pt idx="99" formatCode="#,##0">
                  <c:v>51.804906302474528</c:v>
                </c:pt>
                <c:pt idx="100" formatCode="#,##0">
                  <c:v>52.699488569399072</c:v>
                </c:pt>
                <c:pt idx="101" formatCode="#,##0">
                  <c:v>54.163348638769158</c:v>
                </c:pt>
                <c:pt idx="102" formatCode="#,##0">
                  <c:v>60.472089641949161</c:v>
                </c:pt>
                <c:pt idx="103" formatCode="#,##0">
                  <c:v>59.476432168898242</c:v>
                </c:pt>
                <c:pt idx="104" formatCode="#,##0">
                  <c:v>58.834297623217587</c:v>
                </c:pt>
                <c:pt idx="105" formatCode="#,##0">
                  <c:v>62.565608782381538</c:v>
                </c:pt>
                <c:pt idx="106" formatCode="#,##0">
                  <c:v>71.231684911064264</c:v>
                </c:pt>
                <c:pt idx="107" formatCode="#,##0">
                  <c:v>74.137269094580134</c:v>
                </c:pt>
                <c:pt idx="108" formatCode="#,##0">
                  <c:v>72.572033699802503</c:v>
                </c:pt>
                <c:pt idx="109" formatCode="#,##0">
                  <c:v>70.101588746269059</c:v>
                </c:pt>
                <c:pt idx="110" formatCode="#,##0">
                  <c:v>71.969376207669029</c:v>
                </c:pt>
                <c:pt idx="111" formatCode="#,##0">
                  <c:v>74.736996993419126</c:v>
                </c:pt>
                <c:pt idx="112" formatCode="#,##0">
                  <c:v>72.800636618332987</c:v>
                </c:pt>
                <c:pt idx="113" formatCode="#,##0">
                  <c:v>74.659793213900585</c:v>
                </c:pt>
                <c:pt idx="114" formatCode="#,##0">
                  <c:v>71.238425418040393</c:v>
                </c:pt>
                <c:pt idx="115" formatCode="#,##0">
                  <c:v>71.914007743141312</c:v>
                </c:pt>
                <c:pt idx="116" formatCode="#,##0">
                  <c:v>75.874576019516027</c:v>
                </c:pt>
                <c:pt idx="117" formatCode="#,##0">
                  <c:v>79.682659527127242</c:v>
                </c:pt>
                <c:pt idx="118" formatCode="#,##0">
                  <c:v>82.062761586888143</c:v>
                </c:pt>
                <c:pt idx="119" formatCode="#,##0">
                  <c:v>79.220021701885287</c:v>
                </c:pt>
                <c:pt idx="120" formatCode="#,##0">
                  <c:v>80.807241680774837</c:v>
                </c:pt>
                <c:pt idx="121" formatCode="#,##0">
                  <c:v>79.987089324598927</c:v>
                </c:pt>
                <c:pt idx="122" formatCode="#,##0">
                  <c:v>77.207678737305073</c:v>
                </c:pt>
                <c:pt idx="123" formatCode="#,##0">
                  <c:v>65.820284840753246</c:v>
                </c:pt>
                <c:pt idx="124" formatCode="#,##0">
                  <c:v>62.514558655313074</c:v>
                </c:pt>
                <c:pt idx="125" formatCode="#,##0">
                  <c:v>62.302771424568654</c:v>
                </c:pt>
                <c:pt idx="126" formatCode="#,##0">
                  <c:v>62.508384947045407</c:v>
                </c:pt>
                <c:pt idx="127" formatCode="#,##0">
                  <c:v>64.334830161439953</c:v>
                </c:pt>
                <c:pt idx="128" formatCode="#,##0">
                  <c:v>67.778499227002186</c:v>
                </c:pt>
                <c:pt idx="129" formatCode="#,##0">
                  <c:v>68.618476545184336</c:v>
                </c:pt>
                <c:pt idx="130" formatCode="#,##0">
                  <c:v>65.973903535874371</c:v>
                </c:pt>
                <c:pt idx="131" formatCode="#,##0">
                  <c:v>64.905832736652698</c:v>
                </c:pt>
                <c:pt idx="132" formatCode="#,##0">
                  <c:v>63.8502818811384</c:v>
                </c:pt>
                <c:pt idx="133" formatCode="#,##0">
                  <c:v>64.714067158993032</c:v>
                </c:pt>
                <c:pt idx="134" formatCode="#,##0">
                  <c:v>62.007725748616764</c:v>
                </c:pt>
                <c:pt idx="135" formatCode="#,##0">
                  <c:v>66.133805017182993</c:v>
                </c:pt>
                <c:pt idx="136" formatCode="#,##0">
                  <c:v>68.745597329541866</c:v>
                </c:pt>
                <c:pt idx="137" formatCode="#,##0">
                  <c:v>70.616839303631522</c:v>
                </c:pt>
                <c:pt idx="138" formatCode="#,##0">
                  <c:v>70.233854078968434</c:v>
                </c:pt>
                <c:pt idx="139" formatCode="#,##0">
                  <c:v>73.258938754679889</c:v>
                </c:pt>
                <c:pt idx="140" formatCode="#,##0">
                  <c:v>77.403140951161362</c:v>
                </c:pt>
                <c:pt idx="141" formatCode="#,##0">
                  <c:v>80.472577500393001</c:v>
                </c:pt>
                <c:pt idx="142" formatCode="#,##0">
                  <c:v>88.531645356505251</c:v>
                </c:pt>
                <c:pt idx="143" formatCode="#,##0">
                  <c:v>89.369374401428743</c:v>
                </c:pt>
                <c:pt idx="144" formatCode="#,##0">
                  <c:v>94.415608383508854</c:v>
                </c:pt>
                <c:pt idx="145" formatCode="#,##0">
                  <c:v>95.800990698312944</c:v>
                </c:pt>
                <c:pt idx="146" formatCode="#,##0">
                  <c:v>98.787643211410014</c:v>
                </c:pt>
                <c:pt idx="147" formatCode="#,##0">
                  <c:v>102.80445899764712</c:v>
                </c:pt>
                <c:pt idx="148" formatCode="#,##0">
                  <c:v>105.80795136629227</c:v>
                </c:pt>
                <c:pt idx="149" formatCode="#,##0">
                  <c:v>113.13487553377821</c:v>
                </c:pt>
                <c:pt idx="150" formatCode="#,##0">
                  <c:v>112.67265664223342</c:v>
                </c:pt>
                <c:pt idx="151" formatCode="#,##0">
                  <c:v>114.96893719311157</c:v>
                </c:pt>
                <c:pt idx="152" formatCode="#,##0">
                  <c:v>113.76279445771053</c:v>
                </c:pt>
                <c:pt idx="153" formatCode="#,##0">
                  <c:v>117.70507141707112</c:v>
                </c:pt>
                <c:pt idx="154" formatCode="#,##0">
                  <c:v>119.35039728162941</c:v>
                </c:pt>
                <c:pt idx="155" formatCode="#,##0">
                  <c:v>123.40790994420578</c:v>
                </c:pt>
                <c:pt idx="156" formatCode="#,##0">
                  <c:v>123.55282347904151</c:v>
                </c:pt>
                <c:pt idx="157" formatCode="#,##0">
                  <c:v>128.03298231960642</c:v>
                </c:pt>
                <c:pt idx="158" formatCode="#,##0">
                  <c:v>127.07895346581788</c:v>
                </c:pt>
                <c:pt idx="159" formatCode="#,##0">
                  <c:v>132.46923107614205</c:v>
                </c:pt>
                <c:pt idx="160" formatCode="#,##0">
                  <c:v>132.31729098300877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86112"/>
        <c:axId val="103109376"/>
      </c:lineChart>
      <c:catAx>
        <c:axId val="10698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10937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0310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absent in punishment / 100,000 persons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06986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11</xdr:row>
      <xdr:rowOff>28575</xdr:rowOff>
    </xdr:from>
    <xdr:to>
      <xdr:col>9</xdr:col>
      <xdr:colOff>276225</xdr:colOff>
      <xdr:row>38</xdr:row>
      <xdr:rowOff>9525</xdr:rowOff>
    </xdr:to>
    <xdr:graphicFrame macro="">
      <xdr:nvGraphicFramePr>
        <xdr:cNvPr id="10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ortal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sqref="A1:D1"/>
    </sheetView>
  </sheetViews>
  <sheetFormatPr defaultRowHeight="12.75" x14ac:dyDescent="0.2"/>
  <cols>
    <col min="2" max="3" width="10.140625" bestFit="1" customWidth="1"/>
    <col min="4" max="5" width="12" style="1" customWidth="1"/>
    <col min="6" max="9" width="10.5703125" customWidth="1"/>
    <col min="10" max="13" width="9.42578125" customWidth="1"/>
    <col min="14" max="14" width="12.28515625" customWidth="1"/>
    <col min="15" max="15" width="10" customWidth="1"/>
    <col min="17" max="18" width="11" customWidth="1"/>
    <col min="19" max="21" width="11" style="1" customWidth="1"/>
    <col min="22" max="22" width="2.7109375" customWidth="1"/>
    <col min="23" max="23" width="84.140625" customWidth="1"/>
  </cols>
  <sheetData>
    <row r="1" spans="1:23" x14ac:dyDescent="0.2">
      <c r="A1" s="22" t="s">
        <v>74</v>
      </c>
      <c r="B1" s="22"/>
      <c r="C1" s="22"/>
      <c r="D1" s="22"/>
      <c r="W1" t="s">
        <v>71</v>
      </c>
    </row>
    <row r="2" spans="1:23" x14ac:dyDescent="0.2">
      <c r="W2" t="s">
        <v>72</v>
      </c>
    </row>
    <row r="3" spans="1:23" x14ac:dyDescent="0.2">
      <c r="D3" s="1" t="s">
        <v>0</v>
      </c>
      <c r="F3" t="s">
        <v>1</v>
      </c>
      <c r="W3" t="s">
        <v>73</v>
      </c>
    </row>
    <row r="4" spans="1:23" ht="24" customHeight="1" x14ac:dyDescent="0.2">
      <c r="A4" s="21" t="s">
        <v>2</v>
      </c>
      <c r="B4" s="21"/>
      <c r="C4" s="21"/>
      <c r="D4" s="1">
        <f>'misc stats'!B6</f>
        <v>34.46</v>
      </c>
      <c r="F4" s="1">
        <f>'misc stats'!C6</f>
        <v>39.17</v>
      </c>
    </row>
    <row r="6" spans="1:23" s="2" customFormat="1" ht="25.5" x14ac:dyDescent="0.2">
      <c r="D6" s="3"/>
      <c r="E6" s="3"/>
      <c r="I6" s="3"/>
      <c r="L6" s="20" t="s">
        <v>3</v>
      </c>
      <c r="M6" s="20"/>
      <c r="N6" s="4" t="s">
        <v>4</v>
      </c>
      <c r="O6" s="4" t="s">
        <v>18</v>
      </c>
      <c r="S6" s="3"/>
      <c r="T6" s="3"/>
      <c r="U6" s="3"/>
    </row>
    <row r="7" spans="1:23" s="2" customFormat="1" ht="38.25" x14ac:dyDescent="0.2">
      <c r="A7" s="2" t="s">
        <v>5</v>
      </c>
      <c r="B7" s="2" t="s">
        <v>55</v>
      </c>
      <c r="C7" s="2" t="s">
        <v>56</v>
      </c>
      <c r="D7" s="3" t="s">
        <v>6</v>
      </c>
      <c r="E7" s="3" t="s">
        <v>57</v>
      </c>
      <c r="F7" s="2" t="s">
        <v>58</v>
      </c>
      <c r="G7" s="2" t="s">
        <v>59</v>
      </c>
      <c r="H7" s="2" t="s">
        <v>60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36</v>
      </c>
      <c r="S7" s="2" t="s">
        <v>14</v>
      </c>
      <c r="T7" s="2" t="s">
        <v>15</v>
      </c>
      <c r="U7" s="2" t="s">
        <v>20</v>
      </c>
      <c r="W7" s="2" t="s">
        <v>16</v>
      </c>
    </row>
    <row r="8" spans="1:23" s="2" customFormat="1" x14ac:dyDescent="0.2">
      <c r="A8">
        <v>1815</v>
      </c>
      <c r="B8" s="1">
        <v>9848</v>
      </c>
      <c r="C8" s="1">
        <v>5215</v>
      </c>
      <c r="D8" s="3">
        <v>15063</v>
      </c>
      <c r="E8" s="15">
        <f>B8/C8</f>
        <v>1.8883988494726749</v>
      </c>
      <c r="W8" s="2" t="s">
        <v>38</v>
      </c>
    </row>
    <row r="9" spans="1:23" s="2" customFormat="1" x14ac:dyDescent="0.2">
      <c r="A9">
        <v>1816</v>
      </c>
      <c r="B9" s="1">
        <v>11690</v>
      </c>
      <c r="C9" s="1">
        <v>5863</v>
      </c>
      <c r="D9" s="3">
        <v>17553</v>
      </c>
      <c r="E9" s="15">
        <f t="shared" ref="E9:E72" si="0">B9/C9</f>
        <v>1.9938597987378475</v>
      </c>
      <c r="W9" t="s">
        <v>37</v>
      </c>
    </row>
    <row r="10" spans="1:23" s="2" customFormat="1" x14ac:dyDescent="0.2">
      <c r="A10">
        <v>1817</v>
      </c>
      <c r="B10" s="1">
        <v>14178</v>
      </c>
      <c r="C10" s="1">
        <v>7014</v>
      </c>
      <c r="D10" s="3">
        <v>21192</v>
      </c>
      <c r="E10" s="15">
        <f t="shared" si="0"/>
        <v>2.0213857998289138</v>
      </c>
      <c r="W10" s="2" t="s">
        <v>39</v>
      </c>
    </row>
    <row r="11" spans="1:23" s="2" customFormat="1" x14ac:dyDescent="0.2">
      <c r="A11">
        <v>1818</v>
      </c>
      <c r="B11" s="1">
        <v>17286</v>
      </c>
      <c r="C11" s="1">
        <v>8573</v>
      </c>
      <c r="D11" s="3">
        <v>25859</v>
      </c>
      <c r="E11" s="15">
        <f t="shared" si="0"/>
        <v>2.0163303394377698</v>
      </c>
      <c r="W11" s="2" t="s">
        <v>40</v>
      </c>
    </row>
    <row r="12" spans="1:23" s="2" customFormat="1" x14ac:dyDescent="0.2">
      <c r="A12">
        <v>1819</v>
      </c>
      <c r="B12" s="1">
        <v>21366</v>
      </c>
      <c r="C12" s="1">
        <v>10106</v>
      </c>
      <c r="D12" s="3">
        <v>31472</v>
      </c>
      <c r="E12" s="15">
        <f t="shared" si="0"/>
        <v>2.1141895903423711</v>
      </c>
      <c r="R12" s="2">
        <v>15</v>
      </c>
      <c r="W12" s="2" t="s">
        <v>41</v>
      </c>
    </row>
    <row r="13" spans="1:23" s="2" customFormat="1" x14ac:dyDescent="0.2">
      <c r="A13">
        <v>1820</v>
      </c>
      <c r="B13" s="1">
        <v>23784</v>
      </c>
      <c r="C13" s="1">
        <v>9759</v>
      </c>
      <c r="D13" s="3">
        <v>33543</v>
      </c>
      <c r="E13" s="15">
        <f t="shared" si="0"/>
        <v>2.4371349523516752</v>
      </c>
      <c r="R13" s="2">
        <v>16</v>
      </c>
      <c r="W13"/>
    </row>
    <row r="14" spans="1:23" s="2" customFormat="1" x14ac:dyDescent="0.2">
      <c r="A14">
        <v>1821</v>
      </c>
      <c r="B14" s="1">
        <v>26179</v>
      </c>
      <c r="C14" s="1">
        <v>9313</v>
      </c>
      <c r="D14" s="3">
        <v>35492</v>
      </c>
      <c r="E14" s="15">
        <f t="shared" si="0"/>
        <v>2.8110168581552668</v>
      </c>
      <c r="R14" s="2">
        <v>54</v>
      </c>
      <c r="W14" t="s">
        <v>19</v>
      </c>
    </row>
    <row r="15" spans="1:23" s="2" customFormat="1" x14ac:dyDescent="0.2">
      <c r="A15">
        <v>1822</v>
      </c>
      <c r="B15" s="1">
        <v>27915</v>
      </c>
      <c r="C15" s="1">
        <v>9449</v>
      </c>
      <c r="D15" s="3">
        <v>37364</v>
      </c>
      <c r="E15" s="15">
        <f t="shared" si="0"/>
        <v>2.9542808762832045</v>
      </c>
      <c r="R15" s="2">
        <v>19</v>
      </c>
      <c r="W15" t="s">
        <v>17</v>
      </c>
    </row>
    <row r="16" spans="1:23" s="2" customFormat="1" x14ac:dyDescent="0.2">
      <c r="A16">
        <v>1823</v>
      </c>
      <c r="B16" s="1">
        <v>30206</v>
      </c>
      <c r="C16" s="1">
        <v>10426</v>
      </c>
      <c r="D16" s="3">
        <v>40632</v>
      </c>
      <c r="E16" s="15">
        <f t="shared" si="0"/>
        <v>2.8971801266065604</v>
      </c>
      <c r="R16" s="2">
        <v>6</v>
      </c>
    </row>
    <row r="17" spans="1:23" s="2" customFormat="1" x14ac:dyDescent="0.2">
      <c r="A17">
        <v>1824</v>
      </c>
      <c r="B17" s="1">
        <v>36871</v>
      </c>
      <c r="C17" s="1">
        <v>11201</v>
      </c>
      <c r="D17" s="3">
        <v>48072</v>
      </c>
      <c r="E17" s="15">
        <f t="shared" si="0"/>
        <v>3.2917596643156859</v>
      </c>
      <c r="R17" s="2">
        <v>20</v>
      </c>
      <c r="W17"/>
    </row>
    <row r="18" spans="1:23" s="2" customFormat="1" x14ac:dyDescent="0.2">
      <c r="A18">
        <v>1825</v>
      </c>
      <c r="B18" s="1">
        <v>40288</v>
      </c>
      <c r="C18" s="1">
        <v>12217</v>
      </c>
      <c r="D18" s="3">
        <v>52505</v>
      </c>
      <c r="E18" s="15">
        <f t="shared" si="0"/>
        <v>3.29769992633216</v>
      </c>
      <c r="R18" s="2">
        <v>33</v>
      </c>
    </row>
    <row r="19" spans="1:23" s="2" customFormat="1" x14ac:dyDescent="0.2">
      <c r="A19">
        <v>1826</v>
      </c>
      <c r="B19" s="1">
        <v>41289</v>
      </c>
      <c r="C19" s="1">
        <v>12593</v>
      </c>
      <c r="D19" s="3">
        <v>53882</v>
      </c>
      <c r="E19" s="15">
        <f t="shared" si="0"/>
        <v>3.2787262765028191</v>
      </c>
      <c r="R19" s="2">
        <v>75</v>
      </c>
    </row>
    <row r="20" spans="1:23" s="2" customFormat="1" x14ac:dyDescent="0.2">
      <c r="A20">
        <v>1827</v>
      </c>
      <c r="B20" s="1">
        <v>43053</v>
      </c>
      <c r="C20" s="1">
        <v>13247</v>
      </c>
      <c r="D20" s="3">
        <v>56300</v>
      </c>
      <c r="E20" s="15">
        <f t="shared" si="0"/>
        <v>3.2500188721974785</v>
      </c>
      <c r="R20" s="2">
        <v>79</v>
      </c>
    </row>
    <row r="21" spans="1:23" s="2" customFormat="1" x14ac:dyDescent="0.2">
      <c r="A21">
        <v>1828</v>
      </c>
      <c r="B21" s="1">
        <v>44778</v>
      </c>
      <c r="C21" s="1">
        <v>13419</v>
      </c>
      <c r="D21" s="3">
        <v>58197</v>
      </c>
      <c r="E21" s="15">
        <f t="shared" si="0"/>
        <v>3.3369103509948581</v>
      </c>
      <c r="R21" s="2">
        <v>39</v>
      </c>
    </row>
    <row r="22" spans="1:23" s="2" customFormat="1" x14ac:dyDescent="0.2">
      <c r="A22">
        <v>1829</v>
      </c>
      <c r="B22" s="1">
        <v>46946</v>
      </c>
      <c r="C22" s="1">
        <v>14988</v>
      </c>
      <c r="D22" s="3">
        <v>61934</v>
      </c>
      <c r="E22" s="15">
        <f t="shared" si="0"/>
        <v>3.1322391246330397</v>
      </c>
      <c r="R22" s="2">
        <v>19</v>
      </c>
    </row>
    <row r="23" spans="1:23" s="2" customFormat="1" x14ac:dyDescent="0.2">
      <c r="A23">
        <v>1830</v>
      </c>
      <c r="B23" s="1">
        <v>52885</v>
      </c>
      <c r="C23" s="1">
        <v>17154</v>
      </c>
      <c r="D23" s="3">
        <v>70039</v>
      </c>
      <c r="E23" s="15">
        <f t="shared" si="0"/>
        <v>3.0829544129649062</v>
      </c>
      <c r="N23" s="9"/>
      <c r="R23" s="2">
        <v>80</v>
      </c>
    </row>
    <row r="24" spans="1:23" s="2" customFormat="1" x14ac:dyDescent="0.2">
      <c r="A24">
        <v>1831</v>
      </c>
      <c r="B24" s="1">
        <v>57037</v>
      </c>
      <c r="C24" s="1">
        <v>18944</v>
      </c>
      <c r="D24" s="3">
        <v>75981</v>
      </c>
      <c r="E24" s="15">
        <f t="shared" si="0"/>
        <v>3.0108213682432434</v>
      </c>
      <c r="N24" s="9"/>
      <c r="R24" s="2">
        <v>36</v>
      </c>
    </row>
    <row r="25" spans="1:23" s="2" customFormat="1" x14ac:dyDescent="0.2">
      <c r="A25">
        <v>1832</v>
      </c>
      <c r="B25" s="1">
        <v>62254</v>
      </c>
      <c r="C25" s="1">
        <v>21683</v>
      </c>
      <c r="D25" s="3">
        <v>83937</v>
      </c>
      <c r="E25" s="15">
        <f t="shared" si="0"/>
        <v>2.8710971729004289</v>
      </c>
      <c r="N25" s="9"/>
      <c r="R25" s="2">
        <v>25</v>
      </c>
    </row>
    <row r="26" spans="1:23" s="2" customFormat="1" x14ac:dyDescent="0.2">
      <c r="A26">
        <v>1833</v>
      </c>
      <c r="B26" s="1">
        <v>71669</v>
      </c>
      <c r="C26" s="1">
        <v>26426</v>
      </c>
      <c r="D26" s="3">
        <v>98095</v>
      </c>
      <c r="E26" s="15">
        <f t="shared" si="0"/>
        <v>2.7120638764852796</v>
      </c>
      <c r="N26" s="9"/>
      <c r="R26" s="2">
        <v>43</v>
      </c>
    </row>
    <row r="27" spans="1:23" s="2" customFormat="1" x14ac:dyDescent="0.2">
      <c r="A27">
        <v>1834</v>
      </c>
      <c r="B27" s="1">
        <v>76259</v>
      </c>
      <c r="C27" s="1">
        <v>29297</v>
      </c>
      <c r="D27" s="3">
        <v>105556</v>
      </c>
      <c r="E27" s="15">
        <f t="shared" si="0"/>
        <v>2.602962760692221</v>
      </c>
      <c r="N27" s="9"/>
      <c r="R27" s="2">
        <v>57</v>
      </c>
    </row>
    <row r="28" spans="1:23" s="2" customFormat="1" x14ac:dyDescent="0.2">
      <c r="A28">
        <v>1835</v>
      </c>
      <c r="B28" s="1">
        <v>81929</v>
      </c>
      <c r="C28" s="1">
        <v>31425</v>
      </c>
      <c r="D28" s="3">
        <v>113354</v>
      </c>
      <c r="E28" s="15">
        <f t="shared" si="0"/>
        <v>2.6071280827366747</v>
      </c>
      <c r="N28" s="9"/>
      <c r="R28" s="2">
        <v>52</v>
      </c>
    </row>
    <row r="29" spans="1:23" s="2" customFormat="1" x14ac:dyDescent="0.2">
      <c r="A29">
        <v>1836</v>
      </c>
      <c r="B29" s="1">
        <v>89417</v>
      </c>
      <c r="C29" s="1">
        <v>35703</v>
      </c>
      <c r="D29" s="3">
        <v>125120</v>
      </c>
      <c r="E29" s="15">
        <f t="shared" si="0"/>
        <v>2.5044674117020977</v>
      </c>
      <c r="N29" s="9"/>
      <c r="P29" s="2">
        <v>31</v>
      </c>
      <c r="Q29" s="2">
        <v>0</v>
      </c>
      <c r="R29" s="2">
        <v>31</v>
      </c>
    </row>
    <row r="30" spans="1:23" s="2" customFormat="1" x14ac:dyDescent="0.2">
      <c r="A30">
        <v>1837</v>
      </c>
      <c r="B30" s="1">
        <v>94881</v>
      </c>
      <c r="C30" s="1">
        <v>39607</v>
      </c>
      <c r="D30" s="3">
        <v>134488</v>
      </c>
      <c r="E30" s="15">
        <f t="shared" si="0"/>
        <v>2.3955613906632665</v>
      </c>
      <c r="N30" s="9"/>
      <c r="P30" s="2">
        <v>19</v>
      </c>
      <c r="Q30" s="2">
        <v>0</v>
      </c>
      <c r="R30" s="2">
        <v>19</v>
      </c>
    </row>
    <row r="31" spans="1:23" s="2" customFormat="1" x14ac:dyDescent="0.2">
      <c r="A31">
        <v>1838</v>
      </c>
      <c r="B31" s="1">
        <v>105271</v>
      </c>
      <c r="C31" s="1">
        <v>46597</v>
      </c>
      <c r="D31" s="3">
        <v>151868</v>
      </c>
      <c r="E31" s="15">
        <f t="shared" si="0"/>
        <v>2.2591797755220293</v>
      </c>
      <c r="N31" s="9"/>
      <c r="P31" s="2">
        <v>23</v>
      </c>
      <c r="Q31" s="2">
        <v>0</v>
      </c>
      <c r="R31" s="2">
        <v>23</v>
      </c>
    </row>
    <row r="32" spans="1:23" s="2" customFormat="1" x14ac:dyDescent="0.2">
      <c r="A32">
        <v>1839</v>
      </c>
      <c r="B32" s="1">
        <v>115480</v>
      </c>
      <c r="C32" s="1">
        <v>54459</v>
      </c>
      <c r="D32" s="3">
        <v>169939</v>
      </c>
      <c r="E32" s="15">
        <f t="shared" si="0"/>
        <v>2.1204943168255017</v>
      </c>
      <c r="N32" s="9"/>
      <c r="P32" s="2">
        <v>24</v>
      </c>
      <c r="Q32" s="2">
        <v>0</v>
      </c>
      <c r="R32" s="2">
        <v>24</v>
      </c>
    </row>
    <row r="33" spans="1:21" x14ac:dyDescent="0.2">
      <c r="A33">
        <v>1840</v>
      </c>
      <c r="B33" s="1">
        <v>127306</v>
      </c>
      <c r="C33" s="1">
        <v>63102</v>
      </c>
      <c r="D33" s="1">
        <v>190408</v>
      </c>
      <c r="E33" s="15">
        <f t="shared" si="0"/>
        <v>2.0174637887864093</v>
      </c>
      <c r="F33" s="1"/>
      <c r="G33" s="5"/>
      <c r="H33" s="5"/>
      <c r="I33" s="1"/>
      <c r="J33" s="1"/>
      <c r="K33" s="1"/>
      <c r="L33" s="6"/>
      <c r="M33" s="6"/>
      <c r="N33" s="9"/>
      <c r="O33" s="7"/>
      <c r="P33" s="1">
        <v>16</v>
      </c>
      <c r="Q33" s="1">
        <v>0</v>
      </c>
      <c r="R33" s="1">
        <v>16</v>
      </c>
      <c r="S33" s="8"/>
      <c r="U33" s="8"/>
    </row>
    <row r="34" spans="1:21" x14ac:dyDescent="0.2">
      <c r="A34">
        <v>1841</v>
      </c>
      <c r="B34" s="1">
        <v>144114</v>
      </c>
      <c r="C34" s="1">
        <v>76854</v>
      </c>
      <c r="D34" s="1">
        <v>220968</v>
      </c>
      <c r="E34" s="15">
        <f t="shared" si="0"/>
        <v>1.8751658989772817</v>
      </c>
      <c r="F34" s="1"/>
      <c r="G34" s="5"/>
      <c r="H34" s="5"/>
      <c r="I34" s="1"/>
      <c r="J34" s="1"/>
      <c r="K34" s="1"/>
      <c r="L34" s="6"/>
      <c r="M34" s="6"/>
      <c r="N34" s="9"/>
      <c r="O34" s="7"/>
      <c r="P34" s="1">
        <v>24</v>
      </c>
      <c r="Q34" s="1">
        <v>0</v>
      </c>
      <c r="R34" s="1">
        <v>24</v>
      </c>
      <c r="S34" s="8"/>
      <c r="U34" s="8"/>
    </row>
    <row r="35" spans="1:21" x14ac:dyDescent="0.2">
      <c r="A35">
        <v>1842</v>
      </c>
      <c r="B35" s="1">
        <v>153758</v>
      </c>
      <c r="C35" s="1">
        <v>87226</v>
      </c>
      <c r="D35" s="1">
        <v>240984</v>
      </c>
      <c r="E35" s="15">
        <f t="shared" si="0"/>
        <v>1.7627542246577854</v>
      </c>
      <c r="F35" s="1"/>
      <c r="G35" s="5"/>
      <c r="H35" s="5"/>
      <c r="I35" s="1"/>
      <c r="J35" s="1"/>
      <c r="K35" s="1"/>
      <c r="L35" s="6"/>
      <c r="M35" s="6"/>
      <c r="N35" s="9"/>
      <c r="O35" s="7"/>
      <c r="P35" s="1">
        <v>14</v>
      </c>
      <c r="Q35" s="1">
        <v>0</v>
      </c>
      <c r="R35" s="1">
        <v>14</v>
      </c>
      <c r="S35" s="8"/>
      <c r="U35" s="8"/>
    </row>
    <row r="36" spans="1:21" x14ac:dyDescent="0.2">
      <c r="A36">
        <v>1843</v>
      </c>
      <c r="B36" s="1">
        <v>158846</v>
      </c>
      <c r="C36" s="1">
        <v>92002</v>
      </c>
      <c r="D36" s="1">
        <v>250848</v>
      </c>
      <c r="E36" s="15">
        <f t="shared" si="0"/>
        <v>1.726549422838634</v>
      </c>
      <c r="F36" s="1"/>
      <c r="G36" s="5"/>
      <c r="H36" s="5"/>
      <c r="I36" s="1"/>
      <c r="J36" s="1"/>
      <c r="K36" s="1"/>
      <c r="L36" s="6"/>
      <c r="M36" s="6"/>
      <c r="N36" s="9"/>
      <c r="O36" s="7"/>
      <c r="P36" s="1">
        <v>14</v>
      </c>
      <c r="Q36" s="1">
        <v>0</v>
      </c>
      <c r="R36" s="1">
        <v>14</v>
      </c>
      <c r="S36" s="8"/>
      <c r="U36" s="8"/>
    </row>
    <row r="37" spans="1:21" x14ac:dyDescent="0.2">
      <c r="A37">
        <v>1844</v>
      </c>
      <c r="B37" s="1">
        <v>165034</v>
      </c>
      <c r="C37" s="1">
        <v>99253</v>
      </c>
      <c r="D37" s="1">
        <v>264287</v>
      </c>
      <c r="E37" s="15">
        <f t="shared" si="0"/>
        <v>1.6627608233504276</v>
      </c>
      <c r="F37" s="1"/>
      <c r="G37" s="5"/>
      <c r="H37" s="5"/>
      <c r="I37" s="1"/>
      <c r="J37" s="1"/>
      <c r="K37" s="1"/>
      <c r="L37" s="6"/>
      <c r="M37" s="6"/>
      <c r="N37" s="9"/>
      <c r="O37" s="7"/>
      <c r="P37" s="1">
        <v>22</v>
      </c>
      <c r="Q37" s="1">
        <v>0</v>
      </c>
      <c r="R37" s="1">
        <v>22</v>
      </c>
      <c r="S37" s="8"/>
      <c r="U37" s="8"/>
    </row>
    <row r="38" spans="1:21" x14ac:dyDescent="0.2">
      <c r="A38">
        <v>1845</v>
      </c>
      <c r="B38" s="1">
        <v>173159</v>
      </c>
      <c r="C38" s="1">
        <v>105989</v>
      </c>
      <c r="D38" s="1">
        <v>279148</v>
      </c>
      <c r="E38" s="15">
        <f t="shared" si="0"/>
        <v>1.6337450112747549</v>
      </c>
      <c r="F38" s="1"/>
      <c r="G38" s="5"/>
      <c r="H38" s="5"/>
      <c r="I38" s="1"/>
      <c r="J38" s="1"/>
      <c r="K38" s="1"/>
      <c r="L38" s="6"/>
      <c r="M38" s="6"/>
      <c r="N38" s="9"/>
      <c r="O38" s="7"/>
      <c r="P38" s="1">
        <v>15</v>
      </c>
      <c r="Q38" s="1">
        <v>0</v>
      </c>
      <c r="R38" s="1">
        <v>15</v>
      </c>
      <c r="S38" s="8"/>
      <c r="U38" s="8"/>
    </row>
    <row r="39" spans="1:21" x14ac:dyDescent="0.2">
      <c r="A39">
        <v>1846</v>
      </c>
      <c r="B39" s="1">
        <v>181342</v>
      </c>
      <c r="C39" s="1">
        <v>111907</v>
      </c>
      <c r="D39" s="1">
        <v>293249</v>
      </c>
      <c r="E39" s="15">
        <f t="shared" si="0"/>
        <v>1.620470569312018</v>
      </c>
      <c r="F39" s="1"/>
      <c r="G39" s="5"/>
      <c r="H39" s="5"/>
      <c r="I39" s="1"/>
      <c r="J39" s="1"/>
      <c r="K39" s="1"/>
      <c r="L39" s="6"/>
      <c r="M39" s="6"/>
      <c r="N39" s="9"/>
      <c r="O39" s="7"/>
      <c r="P39" s="1">
        <v>15</v>
      </c>
      <c r="Q39" s="1">
        <v>0</v>
      </c>
      <c r="R39" s="1">
        <v>15</v>
      </c>
      <c r="S39" s="8"/>
      <c r="U39" s="8"/>
    </row>
    <row r="40" spans="1:21" x14ac:dyDescent="0.2">
      <c r="A40">
        <v>1847</v>
      </c>
      <c r="B40" s="1">
        <v>190265</v>
      </c>
      <c r="C40" s="1">
        <v>118532</v>
      </c>
      <c r="D40" s="1">
        <v>308797</v>
      </c>
      <c r="E40" s="15">
        <f t="shared" si="0"/>
        <v>1.6051783484628623</v>
      </c>
      <c r="F40" s="1"/>
      <c r="G40" s="5"/>
      <c r="H40" s="5"/>
      <c r="I40" s="1"/>
      <c r="J40" s="1"/>
      <c r="K40" s="1"/>
      <c r="L40" s="6"/>
      <c r="M40" s="6"/>
      <c r="N40" s="9"/>
      <c r="O40" s="7"/>
      <c r="P40" s="1">
        <v>9</v>
      </c>
      <c r="Q40" s="1">
        <v>0</v>
      </c>
      <c r="R40" s="1">
        <v>9</v>
      </c>
      <c r="S40" s="8"/>
      <c r="U40" s="8"/>
    </row>
    <row r="41" spans="1:21" x14ac:dyDescent="0.2">
      <c r="A41">
        <v>1848</v>
      </c>
      <c r="B41" s="1">
        <v>201612</v>
      </c>
      <c r="C41" s="1">
        <v>130716</v>
      </c>
      <c r="D41" s="1">
        <v>332328</v>
      </c>
      <c r="E41" s="15">
        <f t="shared" si="0"/>
        <v>1.5423666574864592</v>
      </c>
      <c r="F41" s="1"/>
      <c r="G41" s="5"/>
      <c r="H41" s="5"/>
      <c r="I41" s="1"/>
      <c r="J41" s="1"/>
      <c r="K41" s="1"/>
      <c r="L41" s="6"/>
      <c r="M41" s="6"/>
      <c r="N41" s="9"/>
      <c r="O41" s="7"/>
      <c r="P41" s="1">
        <v>20</v>
      </c>
      <c r="Q41" s="1">
        <v>0</v>
      </c>
      <c r="R41" s="1">
        <v>20</v>
      </c>
      <c r="S41" s="8"/>
      <c r="U41" s="8"/>
    </row>
    <row r="42" spans="1:21" x14ac:dyDescent="0.2">
      <c r="A42">
        <v>1849</v>
      </c>
      <c r="B42" s="1">
        <v>221978</v>
      </c>
      <c r="C42" s="1">
        <v>151384</v>
      </c>
      <c r="D42" s="1">
        <v>373362</v>
      </c>
      <c r="E42" s="15">
        <f t="shared" si="0"/>
        <v>1.4663240500977646</v>
      </c>
      <c r="F42" s="1"/>
      <c r="G42" s="5"/>
      <c r="H42" s="5"/>
      <c r="I42" s="1"/>
      <c r="J42" s="1"/>
      <c r="K42" s="1"/>
      <c r="L42" s="6"/>
      <c r="M42" s="6"/>
      <c r="N42" s="9"/>
      <c r="O42" s="7"/>
      <c r="P42" s="1">
        <v>13</v>
      </c>
      <c r="Q42" s="1">
        <v>0</v>
      </c>
      <c r="R42" s="1">
        <v>13</v>
      </c>
      <c r="S42" s="8"/>
      <c r="U42" s="8"/>
    </row>
    <row r="43" spans="1:21" x14ac:dyDescent="0.2">
      <c r="A43">
        <v>1850</v>
      </c>
      <c r="B43" s="1">
        <v>238683</v>
      </c>
      <c r="C43" s="1">
        <v>166673</v>
      </c>
      <c r="D43" s="1">
        <v>405356</v>
      </c>
      <c r="E43" s="15">
        <f t="shared" si="0"/>
        <v>1.4320435823438709</v>
      </c>
      <c r="F43" s="1"/>
      <c r="G43" s="5"/>
      <c r="H43" s="5"/>
      <c r="I43" s="1"/>
      <c r="J43" s="1"/>
      <c r="K43" s="1"/>
      <c r="L43" s="6"/>
      <c r="M43" s="6"/>
      <c r="N43" s="9">
        <f>SUM(P33:P56)/SUM(Q33:Q56)</f>
        <v>411</v>
      </c>
      <c r="O43" s="7"/>
      <c r="P43" s="1">
        <v>12</v>
      </c>
      <c r="Q43" s="1">
        <v>0</v>
      </c>
      <c r="R43" s="1">
        <v>12</v>
      </c>
      <c r="S43" s="8"/>
      <c r="U43" s="8"/>
    </row>
    <row r="44" spans="1:21" x14ac:dyDescent="0.2">
      <c r="A44">
        <v>1851</v>
      </c>
      <c r="B44" s="1">
        <v>256975</v>
      </c>
      <c r="C44" s="1">
        <v>180690</v>
      </c>
      <c r="D44" s="1">
        <v>437665</v>
      </c>
      <c r="E44" s="15">
        <f t="shared" si="0"/>
        <v>1.4221871713985279</v>
      </c>
      <c r="F44" s="1"/>
      <c r="G44" s="5"/>
      <c r="H44" s="5"/>
      <c r="I44" s="1"/>
      <c r="J44" s="1"/>
      <c r="K44" s="1"/>
      <c r="L44" s="6"/>
      <c r="M44" s="6"/>
      <c r="N44" s="9">
        <f>SUM(P33:P57)/SUM(Q33:Q57)</f>
        <v>418</v>
      </c>
      <c r="O44" s="7"/>
      <c r="P44" s="1">
        <v>17</v>
      </c>
      <c r="Q44" s="1">
        <v>0</v>
      </c>
      <c r="R44" s="1">
        <v>17</v>
      </c>
      <c r="S44" s="8"/>
      <c r="U44" s="8"/>
    </row>
    <row r="45" spans="1:21" x14ac:dyDescent="0.2">
      <c r="A45">
        <v>1852</v>
      </c>
      <c r="B45" s="1">
        <v>304126</v>
      </c>
      <c r="C45" s="1">
        <v>209670</v>
      </c>
      <c r="D45" s="1">
        <v>513796</v>
      </c>
      <c r="E45" s="15">
        <f t="shared" si="0"/>
        <v>1.4504984022511567</v>
      </c>
      <c r="F45" s="1"/>
      <c r="G45" s="5"/>
      <c r="H45" s="5"/>
      <c r="I45" s="1"/>
      <c r="J45" s="1"/>
      <c r="K45" s="1"/>
      <c r="L45" s="6"/>
      <c r="M45" s="6"/>
      <c r="N45" s="9">
        <f t="shared" ref="N45:N68" si="1">SUM(P33:P58)/SUM(Q33:Q58)</f>
        <v>428</v>
      </c>
      <c r="O45" s="7"/>
      <c r="P45" s="1">
        <v>15</v>
      </c>
      <c r="Q45" s="1">
        <v>0</v>
      </c>
      <c r="R45" s="1">
        <v>15</v>
      </c>
      <c r="S45" s="8"/>
      <c r="U45" s="8"/>
    </row>
    <row r="46" spans="1:21" x14ac:dyDescent="0.2">
      <c r="A46">
        <v>1853</v>
      </c>
      <c r="B46" s="1">
        <v>358203</v>
      </c>
      <c r="C46" s="1">
        <v>242789</v>
      </c>
      <c r="D46" s="1">
        <v>600992</v>
      </c>
      <c r="E46" s="15">
        <f t="shared" si="0"/>
        <v>1.475367500175049</v>
      </c>
      <c r="F46" s="1"/>
      <c r="G46" s="5"/>
      <c r="H46" s="5"/>
      <c r="I46" s="1"/>
      <c r="J46" s="1"/>
      <c r="K46" s="1"/>
      <c r="L46" s="6"/>
      <c r="M46" s="6"/>
      <c r="N46" s="9">
        <f t="shared" si="1"/>
        <v>421</v>
      </c>
      <c r="O46" s="7"/>
      <c r="P46" s="1">
        <v>26</v>
      </c>
      <c r="Q46" s="1">
        <v>0</v>
      </c>
      <c r="R46" s="1">
        <v>26</v>
      </c>
      <c r="S46" s="8"/>
      <c r="U46" s="8"/>
    </row>
    <row r="47" spans="1:21" x14ac:dyDescent="0.2">
      <c r="A47">
        <v>1854</v>
      </c>
      <c r="B47" s="1">
        <v>414337</v>
      </c>
      <c r="C47" s="1">
        <v>280580</v>
      </c>
      <c r="D47" s="1">
        <v>694917</v>
      </c>
      <c r="E47" s="15">
        <f t="shared" si="0"/>
        <v>1.4767160881032149</v>
      </c>
      <c r="F47" s="1"/>
      <c r="G47" s="5"/>
      <c r="H47" s="5"/>
      <c r="I47" s="1"/>
      <c r="J47" s="1"/>
      <c r="K47" s="1"/>
      <c r="L47" s="6"/>
      <c r="M47" s="6"/>
      <c r="N47" s="9">
        <f t="shared" si="1"/>
        <v>406</v>
      </c>
      <c r="O47" s="7"/>
      <c r="P47" s="1">
        <v>21</v>
      </c>
      <c r="Q47" s="1">
        <v>0</v>
      </c>
      <c r="R47" s="1">
        <v>21</v>
      </c>
      <c r="S47" s="8"/>
      <c r="U47" s="8"/>
    </row>
    <row r="48" spans="1:21" x14ac:dyDescent="0.2">
      <c r="A48">
        <v>1855</v>
      </c>
      <c r="B48" s="1">
        <v>470118</v>
      </c>
      <c r="C48" s="1">
        <v>323142</v>
      </c>
      <c r="D48" s="1">
        <v>793260</v>
      </c>
      <c r="E48" s="15">
        <f t="shared" si="0"/>
        <v>1.4548340977031768</v>
      </c>
      <c r="F48" s="1"/>
      <c r="G48" s="5"/>
      <c r="H48" s="5"/>
      <c r="I48" s="1"/>
      <c r="J48" s="1"/>
      <c r="K48" s="1"/>
      <c r="L48" s="6"/>
      <c r="M48" s="6"/>
      <c r="N48" s="9">
        <f t="shared" si="1"/>
        <v>403</v>
      </c>
      <c r="O48" s="7"/>
      <c r="P48" s="1">
        <v>15</v>
      </c>
      <c r="Q48" s="1">
        <v>0</v>
      </c>
      <c r="R48" s="1">
        <v>15</v>
      </c>
      <c r="S48" s="8"/>
      <c r="U48" s="8"/>
    </row>
    <row r="49" spans="1:21" x14ac:dyDescent="0.2">
      <c r="A49">
        <v>1856</v>
      </c>
      <c r="B49" s="1">
        <v>522144</v>
      </c>
      <c r="C49" s="1">
        <v>354585</v>
      </c>
      <c r="D49" s="1">
        <v>876729</v>
      </c>
      <c r="E49" s="15">
        <f t="shared" si="0"/>
        <v>1.4725496002368967</v>
      </c>
      <c r="F49" s="1"/>
      <c r="G49" s="5"/>
      <c r="H49" s="5"/>
      <c r="I49" s="1"/>
      <c r="J49" s="1"/>
      <c r="K49" s="1"/>
      <c r="L49" s="6"/>
      <c r="M49" s="6"/>
      <c r="N49" s="9">
        <f t="shared" si="1"/>
        <v>397</v>
      </c>
      <c r="O49" s="7"/>
      <c r="P49" s="1">
        <v>14</v>
      </c>
      <c r="Q49" s="1">
        <v>0</v>
      </c>
      <c r="R49" s="1">
        <v>14</v>
      </c>
      <c r="S49" s="8"/>
      <c r="U49" s="8"/>
    </row>
    <row r="50" spans="1:21" x14ac:dyDescent="0.2">
      <c r="A50">
        <v>1857</v>
      </c>
      <c r="B50" s="1">
        <v>574800</v>
      </c>
      <c r="C50" s="1">
        <v>395487</v>
      </c>
      <c r="D50" s="1">
        <v>970287</v>
      </c>
      <c r="E50" s="15">
        <f t="shared" si="0"/>
        <v>1.4533979625120421</v>
      </c>
      <c r="F50" s="1"/>
      <c r="G50" s="5"/>
      <c r="H50" s="5"/>
      <c r="I50" s="1"/>
      <c r="J50" s="1"/>
      <c r="K50" s="1"/>
      <c r="L50" s="6"/>
      <c r="M50" s="6"/>
      <c r="N50" s="9">
        <f t="shared" si="1"/>
        <v>386</v>
      </c>
      <c r="O50" s="7"/>
      <c r="P50" s="1">
        <v>28</v>
      </c>
      <c r="Q50" s="1">
        <v>0</v>
      </c>
      <c r="R50" s="1">
        <v>28</v>
      </c>
      <c r="S50" s="8"/>
      <c r="U50" s="8"/>
    </row>
    <row r="51" spans="1:21" x14ac:dyDescent="0.2">
      <c r="A51">
        <v>1858</v>
      </c>
      <c r="B51" s="1">
        <v>624380</v>
      </c>
      <c r="C51" s="1">
        <v>426448</v>
      </c>
      <c r="D51" s="1">
        <v>1050828</v>
      </c>
      <c r="E51" s="15">
        <f t="shared" si="0"/>
        <v>1.4641409972610964</v>
      </c>
      <c r="F51" s="1">
        <f ca="1">SUM(OFFSET(R51,-D$4+1,0,D$4,1))+U51</f>
        <v>3963</v>
      </c>
      <c r="G51" s="5"/>
      <c r="H51" s="5"/>
      <c r="I51" s="1">
        <f ca="1">F51*100000/D51</f>
        <v>377.13117655791433</v>
      </c>
      <c r="J51" s="1"/>
      <c r="K51" s="1"/>
      <c r="L51" s="6">
        <f ca="1">SUM(OFFSET(R51,-D$4+1,0,D$4,1))/F51</f>
        <v>0.24224072672218017</v>
      </c>
      <c r="M51" s="6">
        <f ca="1">U51/F51</f>
        <v>0.75775927327781978</v>
      </c>
      <c r="N51" s="9">
        <f t="shared" si="1"/>
        <v>378</v>
      </c>
      <c r="O51" s="7">
        <f t="shared" ref="O51:O72" si="2">S51/T51</f>
        <v>6.049295774647887</v>
      </c>
      <c r="P51" s="1">
        <v>15</v>
      </c>
      <c r="Q51" s="1">
        <v>0</v>
      </c>
      <c r="R51" s="1">
        <v>15</v>
      </c>
      <c r="S51" s="8">
        <v>2577</v>
      </c>
      <c r="T51" s="8">
        <v>426</v>
      </c>
      <c r="U51" s="8">
        <v>3003</v>
      </c>
    </row>
    <row r="52" spans="1:21" x14ac:dyDescent="0.2">
      <c r="A52">
        <v>1859</v>
      </c>
      <c r="B52" s="1">
        <v>644376</v>
      </c>
      <c r="C52" s="1">
        <v>452929</v>
      </c>
      <c r="D52" s="1">
        <v>1097305</v>
      </c>
      <c r="E52" s="15">
        <f t="shared" si="0"/>
        <v>1.4226865579373367</v>
      </c>
      <c r="F52" s="1">
        <f t="shared" ref="F52:F68" ca="1" si="3">SUM(OFFSET(R52,-D$4+1,0,D$4,1))+U52</f>
        <v>3967</v>
      </c>
      <c r="G52" s="5"/>
      <c r="H52" s="5"/>
      <c r="I52" s="1">
        <f t="shared" ref="I52:I115" ca="1" si="4">F52*100000/D52</f>
        <v>361.52209276363453</v>
      </c>
      <c r="J52" s="1"/>
      <c r="K52" s="1"/>
      <c r="L52" s="6">
        <f t="shared" ref="L52:L68" ca="1" si="5">SUM(OFFSET(R52,-D$4+1,0,D$4,1))/F52</f>
        <v>0.23997983362742625</v>
      </c>
      <c r="M52" s="6">
        <f t="shared" ref="M52:M71" ca="1" si="6">U52/F52</f>
        <v>0.76002016637257375</v>
      </c>
      <c r="N52" s="9">
        <f t="shared" si="1"/>
        <v>370</v>
      </c>
      <c r="O52" s="7">
        <f t="shared" si="2"/>
        <v>6.6717557251908399</v>
      </c>
      <c r="P52" s="1">
        <v>25</v>
      </c>
      <c r="Q52" s="1">
        <v>0</v>
      </c>
      <c r="R52" s="1">
        <v>25</v>
      </c>
      <c r="S52" s="8">
        <v>2622</v>
      </c>
      <c r="T52" s="8">
        <v>393</v>
      </c>
      <c r="U52" s="8">
        <v>3015</v>
      </c>
    </row>
    <row r="53" spans="1:21" x14ac:dyDescent="0.2">
      <c r="A53">
        <v>1860</v>
      </c>
      <c r="B53" s="1">
        <v>668560</v>
      </c>
      <c r="C53" s="1">
        <v>477025</v>
      </c>
      <c r="D53" s="1">
        <v>1145585</v>
      </c>
      <c r="E53" s="15">
        <f t="shared" si="0"/>
        <v>1.4015198364865573</v>
      </c>
      <c r="F53" s="1">
        <f t="shared" ca="1" si="3"/>
        <v>4458</v>
      </c>
      <c r="G53" s="5"/>
      <c r="H53" s="5"/>
      <c r="I53" s="1">
        <f t="shared" ca="1" si="4"/>
        <v>389.1461567670666</v>
      </c>
      <c r="J53" s="1"/>
      <c r="K53" s="1"/>
      <c r="L53" s="6">
        <f t="shared" ca="1" si="5"/>
        <v>0.2003140421713773</v>
      </c>
      <c r="M53" s="6">
        <f t="shared" ca="1" si="6"/>
        <v>0.79968595782862273</v>
      </c>
      <c r="N53" s="9">
        <f t="shared" si="1"/>
        <v>371</v>
      </c>
      <c r="O53" s="7">
        <f t="shared" si="2"/>
        <v>6.4581589958158991</v>
      </c>
      <c r="P53" s="1">
        <v>16</v>
      </c>
      <c r="Q53" s="1">
        <v>0</v>
      </c>
      <c r="R53" s="1">
        <v>16</v>
      </c>
      <c r="S53" s="8">
        <v>3087</v>
      </c>
      <c r="T53" s="8">
        <v>478</v>
      </c>
      <c r="U53" s="8">
        <v>3565</v>
      </c>
    </row>
    <row r="54" spans="1:21" x14ac:dyDescent="0.2">
      <c r="A54">
        <v>1861</v>
      </c>
      <c r="B54" s="1">
        <v>669373</v>
      </c>
      <c r="C54" s="1">
        <v>498776</v>
      </c>
      <c r="D54" s="1">
        <v>1168149</v>
      </c>
      <c r="E54" s="15">
        <f t="shared" si="0"/>
        <v>1.3420312926042952</v>
      </c>
      <c r="F54" s="1">
        <f t="shared" ca="1" si="3"/>
        <v>4122</v>
      </c>
      <c r="G54" s="5"/>
      <c r="H54" s="5"/>
      <c r="I54" s="1">
        <f t="shared" ca="1" si="4"/>
        <v>352.86594432730755</v>
      </c>
      <c r="J54" s="1"/>
      <c r="K54" s="1"/>
      <c r="L54" s="6">
        <f t="shared" ca="1" si="5"/>
        <v>0.20208636584182435</v>
      </c>
      <c r="M54" s="6">
        <f t="shared" ca="1" si="6"/>
        <v>0.79791363415817562</v>
      </c>
      <c r="N54" s="9">
        <f t="shared" si="1"/>
        <v>357</v>
      </c>
      <c r="O54" s="7">
        <f t="shared" si="2"/>
        <v>6.9636803874092008</v>
      </c>
      <c r="P54" s="1">
        <v>19</v>
      </c>
      <c r="Q54" s="1">
        <v>0</v>
      </c>
      <c r="R54" s="1">
        <v>19</v>
      </c>
      <c r="S54" s="8">
        <v>2876</v>
      </c>
      <c r="T54" s="8">
        <v>413</v>
      </c>
      <c r="U54" s="8">
        <v>3289</v>
      </c>
    </row>
    <row r="55" spans="1:21" x14ac:dyDescent="0.2">
      <c r="A55">
        <v>1862</v>
      </c>
      <c r="B55" s="1">
        <v>683650</v>
      </c>
      <c r="C55" s="1">
        <v>523268</v>
      </c>
      <c r="D55" s="1">
        <v>1206918</v>
      </c>
      <c r="E55" s="15">
        <f t="shared" si="0"/>
        <v>1.3065006841618445</v>
      </c>
      <c r="F55" s="1">
        <f t="shared" ca="1" si="3"/>
        <v>4124</v>
      </c>
      <c r="G55" s="5"/>
      <c r="H55" s="5"/>
      <c r="I55" s="1">
        <f t="shared" ca="1" si="4"/>
        <v>341.6967847028547</v>
      </c>
      <c r="J55" s="1"/>
      <c r="K55" s="1"/>
      <c r="L55" s="6">
        <f t="shared" ca="1" si="5"/>
        <v>0.19568380213385064</v>
      </c>
      <c r="M55" s="6">
        <f t="shared" ca="1" si="6"/>
        <v>0.80431619786614938</v>
      </c>
      <c r="N55" s="9">
        <f t="shared" si="1"/>
        <v>353</v>
      </c>
      <c r="O55" s="7">
        <f t="shared" si="2"/>
        <v>7.7984084880636608</v>
      </c>
      <c r="P55" s="1">
        <v>13</v>
      </c>
      <c r="Q55" s="1">
        <v>0</v>
      </c>
      <c r="R55" s="1">
        <v>13</v>
      </c>
      <c r="S55" s="8">
        <v>2940</v>
      </c>
      <c r="T55" s="8">
        <v>377</v>
      </c>
      <c r="U55" s="8">
        <v>3317</v>
      </c>
    </row>
    <row r="56" spans="1:21" x14ac:dyDescent="0.2">
      <c r="A56">
        <v>1863</v>
      </c>
      <c r="B56" s="1">
        <v>704259</v>
      </c>
      <c r="C56" s="1">
        <v>555033</v>
      </c>
      <c r="D56" s="1">
        <v>1259292</v>
      </c>
      <c r="E56" s="15">
        <f t="shared" si="0"/>
        <v>1.2688596894238722</v>
      </c>
      <c r="F56" s="1">
        <f t="shared" ca="1" si="3"/>
        <v>4304</v>
      </c>
      <c r="G56" s="5"/>
      <c r="H56" s="5"/>
      <c r="I56" s="1">
        <f t="shared" ca="1" si="4"/>
        <v>341.77934903104284</v>
      </c>
      <c r="J56" s="1"/>
      <c r="K56" s="1"/>
      <c r="L56" s="6">
        <f t="shared" ca="1" si="5"/>
        <v>0.18633828996282528</v>
      </c>
      <c r="M56" s="6">
        <f t="shared" ca="1" si="6"/>
        <v>0.81366171003717469</v>
      </c>
      <c r="N56" s="9">
        <f t="shared" si="1"/>
        <v>349</v>
      </c>
      <c r="O56" s="7">
        <f t="shared" si="2"/>
        <v>5.4139194139194142</v>
      </c>
      <c r="P56" s="1">
        <v>13</v>
      </c>
      <c r="Q56" s="1">
        <v>1</v>
      </c>
      <c r="R56" s="1">
        <v>14</v>
      </c>
      <c r="S56" s="8">
        <v>2956</v>
      </c>
      <c r="T56" s="8">
        <v>546</v>
      </c>
      <c r="U56" s="8">
        <v>3502</v>
      </c>
    </row>
    <row r="57" spans="1:21" x14ac:dyDescent="0.2">
      <c r="A57">
        <v>1864</v>
      </c>
      <c r="B57" s="1">
        <v>740433</v>
      </c>
      <c r="C57" s="1">
        <v>584750</v>
      </c>
      <c r="D57" s="1">
        <v>1325183</v>
      </c>
      <c r="E57" s="15">
        <f t="shared" si="0"/>
        <v>1.2662385634886704</v>
      </c>
      <c r="F57" s="1">
        <f t="shared" ca="1" si="3"/>
        <v>4195</v>
      </c>
      <c r="G57" s="5"/>
      <c r="H57" s="5"/>
      <c r="I57" s="1">
        <f t="shared" ca="1" si="4"/>
        <v>316.560052460679</v>
      </c>
      <c r="J57" s="1"/>
      <c r="K57" s="1"/>
      <c r="L57" s="6">
        <f t="shared" ca="1" si="5"/>
        <v>0.17377830750893922</v>
      </c>
      <c r="M57" s="6">
        <f t="shared" ca="1" si="6"/>
        <v>0.82622169249106081</v>
      </c>
      <c r="N57" s="9">
        <f t="shared" si="1"/>
        <v>339</v>
      </c>
      <c r="O57" s="7">
        <f t="shared" si="2"/>
        <v>6.8239277652370207</v>
      </c>
      <c r="P57" s="1">
        <v>7</v>
      </c>
      <c r="Q57" s="1">
        <v>0</v>
      </c>
      <c r="R57" s="1">
        <v>7</v>
      </c>
      <c r="S57" s="8">
        <v>3023</v>
      </c>
      <c r="T57" s="8">
        <v>443</v>
      </c>
      <c r="U57" s="8">
        <v>3466</v>
      </c>
    </row>
    <row r="58" spans="1:21" x14ac:dyDescent="0.2">
      <c r="A58">
        <v>1865</v>
      </c>
      <c r="B58" s="1">
        <v>773278</v>
      </c>
      <c r="C58" s="1">
        <v>616765</v>
      </c>
      <c r="D58" s="1">
        <v>1390043</v>
      </c>
      <c r="E58" s="15">
        <f t="shared" si="0"/>
        <v>1.2537643997308536</v>
      </c>
      <c r="F58" s="1">
        <f t="shared" ca="1" si="3"/>
        <v>4817</v>
      </c>
      <c r="G58" s="5"/>
      <c r="H58" s="5"/>
      <c r="I58" s="1">
        <f t="shared" ca="1" si="4"/>
        <v>346.53604241019883</v>
      </c>
      <c r="J58" s="1"/>
      <c r="K58" s="1"/>
      <c r="L58" s="6">
        <f t="shared" ca="1" si="5"/>
        <v>0.14594145733859248</v>
      </c>
      <c r="M58" s="6">
        <f t="shared" ca="1" si="6"/>
        <v>0.85405854266140746</v>
      </c>
      <c r="N58" s="9">
        <f t="shared" si="1"/>
        <v>330</v>
      </c>
      <c r="O58" s="7">
        <f t="shared" si="2"/>
        <v>6.7769376181474481</v>
      </c>
      <c r="P58" s="1">
        <v>10</v>
      </c>
      <c r="Q58" s="1">
        <v>0</v>
      </c>
      <c r="R58" s="1">
        <v>10</v>
      </c>
      <c r="S58" s="8">
        <v>3585</v>
      </c>
      <c r="T58" s="8">
        <v>529</v>
      </c>
      <c r="U58" s="8">
        <v>4114</v>
      </c>
    </row>
    <row r="59" spans="1:21" x14ac:dyDescent="0.2">
      <c r="A59">
        <v>1866</v>
      </c>
      <c r="B59" s="1">
        <v>800648</v>
      </c>
      <c r="C59" s="1">
        <v>643307</v>
      </c>
      <c r="D59" s="1">
        <v>1443955</v>
      </c>
      <c r="E59" s="15">
        <f t="shared" si="0"/>
        <v>1.2445815139583434</v>
      </c>
      <c r="F59" s="1">
        <f t="shared" ca="1" si="3"/>
        <v>5006.5</v>
      </c>
      <c r="G59" s="5"/>
      <c r="H59" s="5"/>
      <c r="I59" s="1">
        <f t="shared" ca="1" si="4"/>
        <v>346.72133134342829</v>
      </c>
      <c r="J59" s="1"/>
      <c r="K59" s="1"/>
      <c r="L59" s="6">
        <f t="shared" ca="1" si="5"/>
        <v>0.13722161190452412</v>
      </c>
      <c r="M59" s="6">
        <f t="shared" ca="1" si="6"/>
        <v>0.86277838809547591</v>
      </c>
      <c r="N59" s="9">
        <f t="shared" si="1"/>
        <v>307</v>
      </c>
      <c r="O59" s="7">
        <f t="shared" si="2"/>
        <v>6.8967093235831811</v>
      </c>
      <c r="P59" s="1">
        <v>9</v>
      </c>
      <c r="Q59" s="1">
        <v>0</v>
      </c>
      <c r="R59" s="1">
        <v>9</v>
      </c>
      <c r="S59" s="8">
        <v>3772.5</v>
      </c>
      <c r="T59" s="8">
        <v>547</v>
      </c>
      <c r="U59" s="8">
        <v>4319.5</v>
      </c>
    </row>
    <row r="60" spans="1:21" x14ac:dyDescent="0.2">
      <c r="A60">
        <v>1867</v>
      </c>
      <c r="B60" s="1">
        <v>819127</v>
      </c>
      <c r="C60" s="1">
        <v>664721</v>
      </c>
      <c r="D60" s="1">
        <v>1483848</v>
      </c>
      <c r="E60" s="15">
        <f t="shared" si="0"/>
        <v>1.232286929403464</v>
      </c>
      <c r="F60" s="1">
        <f t="shared" ca="1" si="3"/>
        <v>4861</v>
      </c>
      <c r="G60" s="5"/>
      <c r="H60" s="5"/>
      <c r="I60" s="1">
        <f t="shared" ca="1" si="4"/>
        <v>327.59420102328539</v>
      </c>
      <c r="J60" s="1"/>
      <c r="K60" s="1"/>
      <c r="L60" s="6">
        <f t="shared" ca="1" si="5"/>
        <v>0.13433449907426456</v>
      </c>
      <c r="M60" s="6">
        <f t="shared" ca="1" si="6"/>
        <v>0.86566550092573546</v>
      </c>
      <c r="N60" s="9">
        <f t="shared" si="1"/>
        <v>296</v>
      </c>
      <c r="O60" s="7">
        <f t="shared" si="2"/>
        <v>6.8654205607476637</v>
      </c>
      <c r="P60" s="1">
        <v>9</v>
      </c>
      <c r="Q60" s="1">
        <v>0</v>
      </c>
      <c r="R60" s="1">
        <v>9</v>
      </c>
      <c r="S60" s="8">
        <v>3673</v>
      </c>
      <c r="T60" s="8">
        <v>535</v>
      </c>
      <c r="U60" s="8">
        <v>4208</v>
      </c>
    </row>
    <row r="61" spans="1:21" x14ac:dyDescent="0.2">
      <c r="A61">
        <v>1868</v>
      </c>
      <c r="B61" s="1">
        <v>849272</v>
      </c>
      <c r="C61" s="1">
        <v>690280</v>
      </c>
      <c r="D61" s="1">
        <v>1539552</v>
      </c>
      <c r="E61" s="15">
        <f t="shared" si="0"/>
        <v>1.230329721272527</v>
      </c>
      <c r="F61" s="1">
        <f t="shared" ca="1" si="3"/>
        <v>5417</v>
      </c>
      <c r="G61" s="5"/>
      <c r="H61" s="5"/>
      <c r="I61" s="1">
        <f t="shared" ca="1" si="4"/>
        <v>351.85560474735507</v>
      </c>
      <c r="J61" s="1"/>
      <c r="K61" s="1"/>
      <c r="L61" s="6">
        <f t="shared" ca="1" si="5"/>
        <v>0.11205464279121286</v>
      </c>
      <c r="M61" s="6">
        <f t="shared" ca="1" si="6"/>
        <v>0.8879453572087872</v>
      </c>
      <c r="N61" s="9">
        <f t="shared" si="1"/>
        <v>286</v>
      </c>
      <c r="O61" s="7">
        <f t="shared" si="2"/>
        <v>5.746143057503506</v>
      </c>
      <c r="P61" s="1">
        <v>11</v>
      </c>
      <c r="Q61" s="1">
        <v>0</v>
      </c>
      <c r="R61" s="1">
        <v>11</v>
      </c>
      <c r="S61" s="8">
        <v>4097</v>
      </c>
      <c r="T61" s="8">
        <v>713</v>
      </c>
      <c r="U61" s="8">
        <v>4810</v>
      </c>
    </row>
    <row r="62" spans="1:21" x14ac:dyDescent="0.2">
      <c r="A62">
        <v>1869</v>
      </c>
      <c r="B62" s="1">
        <v>875139</v>
      </c>
      <c r="C62" s="1">
        <v>717018</v>
      </c>
      <c r="D62" s="1">
        <v>1592157</v>
      </c>
      <c r="E62" s="15">
        <f t="shared" si="0"/>
        <v>1.2205258445394676</v>
      </c>
      <c r="F62" s="1">
        <f t="shared" ca="1" si="3"/>
        <v>4959</v>
      </c>
      <c r="G62" s="5"/>
      <c r="H62" s="5"/>
      <c r="I62" s="1">
        <f t="shared" ca="1" si="4"/>
        <v>311.46425886391859</v>
      </c>
      <c r="J62" s="1"/>
      <c r="K62" s="1"/>
      <c r="L62" s="6">
        <f t="shared" ca="1" si="5"/>
        <v>0.11353095382133495</v>
      </c>
      <c r="M62" s="6">
        <f t="shared" ca="1" si="6"/>
        <v>0.88646904617866507</v>
      </c>
      <c r="N62" s="9">
        <f t="shared" si="1"/>
        <v>278</v>
      </c>
      <c r="O62" s="7">
        <f t="shared" si="2"/>
        <v>6.375838926174497</v>
      </c>
      <c r="P62" s="1">
        <v>8</v>
      </c>
      <c r="Q62" s="1">
        <v>0</v>
      </c>
      <c r="R62" s="1">
        <v>8</v>
      </c>
      <c r="S62" s="8">
        <v>3800</v>
      </c>
      <c r="T62" s="8">
        <v>596</v>
      </c>
      <c r="U62" s="8">
        <v>4396</v>
      </c>
    </row>
    <row r="63" spans="1:21" x14ac:dyDescent="0.2">
      <c r="A63">
        <v>1870</v>
      </c>
      <c r="B63" s="1">
        <v>902494</v>
      </c>
      <c r="C63" s="1">
        <v>745262</v>
      </c>
      <c r="D63" s="1">
        <v>1647756</v>
      </c>
      <c r="E63" s="15">
        <f t="shared" si="0"/>
        <v>1.2109754690296834</v>
      </c>
      <c r="F63" s="1">
        <f t="shared" ca="1" si="3"/>
        <v>4840</v>
      </c>
      <c r="G63" s="5"/>
      <c r="H63" s="5"/>
      <c r="I63" s="1">
        <f t="shared" ca="1" si="4"/>
        <v>293.73280995487198</v>
      </c>
      <c r="J63" s="1"/>
      <c r="K63" s="1"/>
      <c r="L63" s="6">
        <f t="shared" ca="1" si="5"/>
        <v>0.1121900826446281</v>
      </c>
      <c r="M63" s="6">
        <f t="shared" ca="1" si="6"/>
        <v>0.88780991735537185</v>
      </c>
      <c r="N63" s="9">
        <f t="shared" si="1"/>
        <v>258</v>
      </c>
      <c r="O63" s="7">
        <f t="shared" si="2"/>
        <v>5.809825673534073</v>
      </c>
      <c r="P63" s="1">
        <v>11</v>
      </c>
      <c r="Q63" s="1">
        <v>0</v>
      </c>
      <c r="R63" s="1">
        <v>11</v>
      </c>
      <c r="S63" s="8">
        <v>3666</v>
      </c>
      <c r="T63" s="8">
        <v>631</v>
      </c>
      <c r="U63" s="8">
        <v>4297</v>
      </c>
    </row>
    <row r="64" spans="1:21" x14ac:dyDescent="0.2">
      <c r="A64">
        <v>1871</v>
      </c>
      <c r="B64" s="1">
        <v>928918</v>
      </c>
      <c r="C64" s="1">
        <v>771970</v>
      </c>
      <c r="D64" s="1">
        <v>1700888</v>
      </c>
      <c r="E64" s="15">
        <f t="shared" si="0"/>
        <v>1.2033084187209349</v>
      </c>
      <c r="F64" s="1">
        <f t="shared" ca="1" si="3"/>
        <v>4705</v>
      </c>
      <c r="G64" s="5"/>
      <c r="H64" s="5"/>
      <c r="I64" s="1">
        <f t="shared" ca="1" si="4"/>
        <v>276.6202125007643</v>
      </c>
      <c r="J64" s="1"/>
      <c r="K64" s="1"/>
      <c r="L64" s="6">
        <f t="shared" ca="1" si="5"/>
        <v>0.11285866099893731</v>
      </c>
      <c r="M64" s="6">
        <f t="shared" ca="1" si="6"/>
        <v>0.88714133900106273</v>
      </c>
      <c r="N64" s="9">
        <f t="shared" si="1"/>
        <v>249</v>
      </c>
      <c r="O64" s="7">
        <f t="shared" si="2"/>
        <v>6.0506756756756754</v>
      </c>
      <c r="P64" s="1">
        <v>7</v>
      </c>
      <c r="Q64" s="1">
        <v>0</v>
      </c>
      <c r="R64" s="1">
        <v>7</v>
      </c>
      <c r="S64" s="8">
        <v>3582</v>
      </c>
      <c r="T64" s="8">
        <v>592</v>
      </c>
      <c r="U64" s="8">
        <v>4174</v>
      </c>
    </row>
    <row r="65" spans="1:21" x14ac:dyDescent="0.2">
      <c r="A65">
        <v>1872</v>
      </c>
      <c r="B65" s="1">
        <v>947422</v>
      </c>
      <c r="C65" s="1">
        <v>795425</v>
      </c>
      <c r="D65" s="1">
        <v>1742847</v>
      </c>
      <c r="E65" s="15">
        <f t="shared" si="0"/>
        <v>1.1910890404500738</v>
      </c>
      <c r="F65" s="1">
        <f t="shared" ca="1" si="3"/>
        <v>4579</v>
      </c>
      <c r="G65" s="5"/>
      <c r="H65" s="5"/>
      <c r="I65" s="1">
        <f t="shared" ca="1" si="4"/>
        <v>262.73103720521652</v>
      </c>
      <c r="J65" s="1"/>
      <c r="K65" s="1"/>
      <c r="L65" s="6">
        <f t="shared" ca="1" si="5"/>
        <v>0.11246997160952173</v>
      </c>
      <c r="M65" s="6">
        <f t="shared" ca="1" si="6"/>
        <v>0.88753002839047823</v>
      </c>
      <c r="N65" s="9">
        <f t="shared" si="1"/>
        <v>226</v>
      </c>
      <c r="O65" s="7">
        <f t="shared" si="2"/>
        <v>6.0678260869565221</v>
      </c>
      <c r="P65" s="1">
        <v>7</v>
      </c>
      <c r="Q65" s="1">
        <v>0</v>
      </c>
      <c r="R65" s="1">
        <v>7</v>
      </c>
      <c r="S65" s="8">
        <v>3489</v>
      </c>
      <c r="T65" s="8">
        <v>575</v>
      </c>
      <c r="U65" s="8">
        <v>4064</v>
      </c>
    </row>
    <row r="66" spans="1:21" x14ac:dyDescent="0.2">
      <c r="A66">
        <v>1873</v>
      </c>
      <c r="B66" s="1">
        <v>972907</v>
      </c>
      <c r="C66" s="1">
        <v>821613</v>
      </c>
      <c r="D66" s="1">
        <v>1794520</v>
      </c>
      <c r="E66" s="15">
        <f t="shared" si="0"/>
        <v>1.1841426559706334</v>
      </c>
      <c r="F66" s="1">
        <f t="shared" ca="1" si="3"/>
        <v>4692</v>
      </c>
      <c r="G66" s="5"/>
      <c r="H66" s="5"/>
      <c r="I66" s="1">
        <f t="shared" ca="1" si="4"/>
        <v>261.46267525577872</v>
      </c>
      <c r="J66" s="1"/>
      <c r="K66" s="1"/>
      <c r="L66" s="6">
        <f t="shared" ca="1" si="5"/>
        <v>0.10677749360613811</v>
      </c>
      <c r="M66" s="6">
        <f t="shared" ca="1" si="6"/>
        <v>0.89322250639386191</v>
      </c>
      <c r="N66" s="9">
        <f t="shared" si="1"/>
        <v>215</v>
      </c>
      <c r="O66" s="7">
        <f t="shared" si="2"/>
        <v>4.8615384615384611</v>
      </c>
      <c r="P66" s="1">
        <v>10</v>
      </c>
      <c r="Q66" s="1">
        <v>0</v>
      </c>
      <c r="R66" s="1">
        <v>10</v>
      </c>
      <c r="S66" s="8">
        <v>3476</v>
      </c>
      <c r="T66" s="8">
        <v>715</v>
      </c>
      <c r="U66" s="8">
        <v>4191</v>
      </c>
    </row>
    <row r="67" spans="1:21" x14ac:dyDescent="0.2">
      <c r="A67">
        <v>1874</v>
      </c>
      <c r="B67" s="1">
        <v>1001096</v>
      </c>
      <c r="C67" s="1">
        <v>848296</v>
      </c>
      <c r="D67" s="1">
        <v>1849392</v>
      </c>
      <c r="E67" s="15">
        <f t="shared" si="0"/>
        <v>1.1801258051434877</v>
      </c>
      <c r="F67" s="1">
        <f t="shared" ca="1" si="3"/>
        <v>4578</v>
      </c>
      <c r="G67" s="5"/>
      <c r="H67" s="5"/>
      <c r="I67" s="1">
        <f t="shared" ca="1" si="4"/>
        <v>247.54081341327313</v>
      </c>
      <c r="J67" s="1"/>
      <c r="K67" s="1"/>
      <c r="L67" s="6">
        <f t="shared" ca="1" si="5"/>
        <v>0.1072520751419834</v>
      </c>
      <c r="M67" s="6">
        <f t="shared" ca="1" si="6"/>
        <v>0.89274792485801657</v>
      </c>
      <c r="N67" s="9">
        <f t="shared" si="1"/>
        <v>102.5</v>
      </c>
      <c r="O67" s="7">
        <f t="shared" si="2"/>
        <v>4.6450276243093924</v>
      </c>
      <c r="P67" s="1">
        <v>6</v>
      </c>
      <c r="Q67" s="1">
        <v>0</v>
      </c>
      <c r="R67" s="1">
        <v>6</v>
      </c>
      <c r="S67" s="8">
        <v>3363</v>
      </c>
      <c r="T67" s="8">
        <v>724</v>
      </c>
      <c r="U67" s="8">
        <v>4087</v>
      </c>
    </row>
    <row r="68" spans="1:21" x14ac:dyDescent="0.2">
      <c r="A68">
        <v>1875</v>
      </c>
      <c r="B68" s="1">
        <v>1028489</v>
      </c>
      <c r="C68" s="1">
        <v>869734</v>
      </c>
      <c r="D68" s="1">
        <v>1898223</v>
      </c>
      <c r="E68" s="15">
        <f t="shared" si="0"/>
        <v>1.1825328203795644</v>
      </c>
      <c r="F68" s="1">
        <f t="shared" ca="1" si="3"/>
        <v>4680</v>
      </c>
      <c r="G68" s="5"/>
      <c r="H68" s="5"/>
      <c r="I68" s="1">
        <f t="shared" ca="1" si="4"/>
        <v>246.54637521513541</v>
      </c>
      <c r="J68" s="1"/>
      <c r="K68" s="1"/>
      <c r="L68" s="6">
        <f t="shared" ca="1" si="5"/>
        <v>0.10170940170940171</v>
      </c>
      <c r="M68" s="6">
        <f t="shared" ca="1" si="6"/>
        <v>0.89829059829059832</v>
      </c>
      <c r="N68" s="9">
        <f t="shared" si="1"/>
        <v>98.5</v>
      </c>
      <c r="O68" s="7">
        <f t="shared" si="2"/>
        <v>4.7986206896551726</v>
      </c>
      <c r="P68" s="1">
        <v>9</v>
      </c>
      <c r="Q68" s="1">
        <v>0</v>
      </c>
      <c r="R68" s="1">
        <v>9</v>
      </c>
      <c r="S68" s="8">
        <v>3479</v>
      </c>
      <c r="T68" s="8">
        <v>725</v>
      </c>
      <c r="U68" s="8">
        <v>4204</v>
      </c>
    </row>
    <row r="69" spans="1:21" x14ac:dyDescent="0.2">
      <c r="A69">
        <v>1876</v>
      </c>
      <c r="B69" s="1">
        <v>1061477</v>
      </c>
      <c r="C69" s="1">
        <v>897202</v>
      </c>
      <c r="D69" s="1">
        <v>1958679</v>
      </c>
      <c r="E69" s="15">
        <f t="shared" si="0"/>
        <v>1.1830970060253989</v>
      </c>
      <c r="F69" s="1">
        <f ca="1">(SUM(OFFSET(P69,-D$4+1,0,D$4,1))+SUM(OFFSET(Q69,-F$4+1,0,F$4,1)))+U69</f>
        <v>4765</v>
      </c>
      <c r="G69" s="5">
        <f ca="1">J69/K69</f>
        <v>5.5633608815426996</v>
      </c>
      <c r="H69" s="5">
        <f ca="1">G69/E69</f>
        <v>4.7023708564970068</v>
      </c>
      <c r="I69" s="1">
        <f t="shared" ca="1" si="4"/>
        <v>243.27620809739625</v>
      </c>
      <c r="J69" s="1">
        <f ca="1">SUM(OFFSET(P69,-D$4+1,0,D$4,1))+S69</f>
        <v>4039</v>
      </c>
      <c r="K69" s="1">
        <f ca="1">SUM(OFFSET(Q69,-F$4+1,0,F$4,1))+T69</f>
        <v>726</v>
      </c>
      <c r="L69" s="6">
        <f ca="1">(SUM(OFFSET(P69,-D$4+1,0,D$4,1))+SUM(OFFSET(Q69,-F$4+1,0,F$4,1)))/F69</f>
        <v>9.8635886673662118E-2</v>
      </c>
      <c r="M69" s="6">
        <f t="shared" ca="1" si="6"/>
        <v>0.90136411332633792</v>
      </c>
      <c r="N69" s="9">
        <f t="shared" ref="N69:N132" si="7">SUM(P57:P82)/SUM(Q57:Q82)</f>
        <v>95.5</v>
      </c>
      <c r="O69" s="7">
        <f t="shared" si="2"/>
        <v>4.9241379310344824</v>
      </c>
      <c r="P69" s="1">
        <v>8</v>
      </c>
      <c r="Q69" s="1">
        <v>0</v>
      </c>
      <c r="R69" s="1">
        <v>8</v>
      </c>
      <c r="S69" s="8">
        <v>3570</v>
      </c>
      <c r="T69" s="8">
        <v>725</v>
      </c>
      <c r="U69" s="8">
        <v>4295</v>
      </c>
    </row>
    <row r="70" spans="1:21" x14ac:dyDescent="0.2">
      <c r="A70">
        <v>1877</v>
      </c>
      <c r="B70" s="1">
        <v>1102340</v>
      </c>
      <c r="C70" s="1">
        <v>928790</v>
      </c>
      <c r="D70" s="1">
        <v>2031130</v>
      </c>
      <c r="E70" s="15">
        <f t="shared" si="0"/>
        <v>1.1868560169683136</v>
      </c>
      <c r="F70" s="1">
        <f t="shared" ref="F70:F133" ca="1" si="8">(SUM(OFFSET(P70,-D$4+1,0,D$4,1))+SUM(OFFSET(Q70,-F$4+1,0,F$4,1)))+U70</f>
        <v>4652.5</v>
      </c>
      <c r="G70" s="5">
        <f ca="1">J70/K70</f>
        <v>5.552816901408451</v>
      </c>
      <c r="H70" s="5">
        <f t="shared" ref="H70:H133" ca="1" si="9">G70/E70</f>
        <v>4.6785935463279529</v>
      </c>
      <c r="I70" s="1">
        <f t="shared" ca="1" si="4"/>
        <v>229.05968598760296</v>
      </c>
      <c r="J70" s="1">
        <f ca="1">SUM(OFFSET(P70,-D$4+1,0,D$4,1))+S70</f>
        <v>3942.5</v>
      </c>
      <c r="K70" s="1">
        <f ca="1">SUM(OFFSET(Q70,-F$4+1,0,F$4,1))+T70</f>
        <v>710</v>
      </c>
      <c r="L70" s="6">
        <f t="shared" ref="L70:L133" ca="1" si="10">(SUM(OFFSET(P70,-D$4+1,0,D$4,1))+SUM(OFFSET(Q70,-F$4+1,0,F$4,1)))/F70</f>
        <v>9.9516389038151534E-2</v>
      </c>
      <c r="M70" s="6">
        <f t="shared" ca="1" si="6"/>
        <v>0.90048361096184848</v>
      </c>
      <c r="N70" s="9">
        <f t="shared" si="7"/>
        <v>93</v>
      </c>
      <c r="O70" s="7">
        <f t="shared" si="2"/>
        <v>4.9090267983074751</v>
      </c>
      <c r="P70" s="1">
        <v>7</v>
      </c>
      <c r="Q70" s="1">
        <v>0</v>
      </c>
      <c r="R70" s="1">
        <v>7</v>
      </c>
      <c r="S70" s="8">
        <v>3480.5</v>
      </c>
      <c r="T70" s="8">
        <v>709</v>
      </c>
      <c r="U70" s="8">
        <v>4189.5</v>
      </c>
    </row>
    <row r="71" spans="1:21" x14ac:dyDescent="0.2">
      <c r="A71">
        <v>1878</v>
      </c>
      <c r="B71" s="1">
        <v>1132573</v>
      </c>
      <c r="C71" s="1">
        <v>959591</v>
      </c>
      <c r="D71" s="1">
        <v>2092164</v>
      </c>
      <c r="E71" s="15">
        <f t="shared" si="0"/>
        <v>1.1802663843241548</v>
      </c>
      <c r="F71" s="1">
        <f t="shared" ca="1" si="8"/>
        <v>4922</v>
      </c>
      <c r="G71" s="5">
        <f ca="1">J71/K71</f>
        <v>5.615591397849462</v>
      </c>
      <c r="H71" s="5">
        <f t="shared" ca="1" si="9"/>
        <v>4.7579016673130674</v>
      </c>
      <c r="I71" s="1">
        <f t="shared" ca="1" si="4"/>
        <v>235.25880380314354</v>
      </c>
      <c r="J71" s="1">
        <f ca="1">SUM(OFFSET(P71,-D$4+1,0,D$4,1))+S71</f>
        <v>4178</v>
      </c>
      <c r="K71" s="1">
        <f ca="1">SUM(OFFSET(Q71,-F$4+1,0,F$4,1))+T71</f>
        <v>744</v>
      </c>
      <c r="L71" s="6">
        <f t="shared" ca="1" si="10"/>
        <v>9.0816741162129219E-2</v>
      </c>
      <c r="M71" s="6">
        <f t="shared" ca="1" si="6"/>
        <v>0.90918325883787077</v>
      </c>
      <c r="N71" s="9">
        <f t="shared" si="7"/>
        <v>94.5</v>
      </c>
      <c r="O71" s="7">
        <f t="shared" si="2"/>
        <v>5.0228802153432035</v>
      </c>
      <c r="P71" s="1">
        <v>6</v>
      </c>
      <c r="Q71" s="1">
        <v>0</v>
      </c>
      <c r="R71" s="1">
        <v>6</v>
      </c>
      <c r="S71" s="8">
        <v>3732</v>
      </c>
      <c r="T71" s="8">
        <v>743</v>
      </c>
      <c r="U71" s="8">
        <v>4475</v>
      </c>
    </row>
    <row r="72" spans="1:21" x14ac:dyDescent="0.2">
      <c r="A72">
        <v>1879</v>
      </c>
      <c r="B72" s="1">
        <v>1168781</v>
      </c>
      <c r="C72" s="1">
        <v>993562</v>
      </c>
      <c r="D72" s="1">
        <v>2162343</v>
      </c>
      <c r="E72" s="15">
        <f t="shared" si="0"/>
        <v>1.1763543694303928</v>
      </c>
      <c r="F72" s="1">
        <f t="shared" ca="1" si="8"/>
        <v>5215</v>
      </c>
      <c r="G72" s="5">
        <f ca="1">J72/K72</f>
        <v>5.5350877192982457</v>
      </c>
      <c r="H72" s="5">
        <f t="shared" ca="1" si="9"/>
        <v>4.7052893780455056</v>
      </c>
      <c r="I72" s="1">
        <f t="shared" ca="1" si="4"/>
        <v>241.17357884479938</v>
      </c>
      <c r="J72" s="1">
        <f ca="1">SUM(OFFSET(P72,-D$4+1,0,D$4,1))+S72</f>
        <v>4417</v>
      </c>
      <c r="K72" s="1">
        <f ca="1">SUM(OFFSET(Q72,-F$4+1,0,F$4,1))+T72</f>
        <v>798</v>
      </c>
      <c r="L72" s="6">
        <f t="shared" ca="1" si="10"/>
        <v>8.3413231064237772E-2</v>
      </c>
      <c r="M72" s="6">
        <f ca="1">U72/F72</f>
        <v>0.91658676893576219</v>
      </c>
      <c r="N72" s="9">
        <f t="shared" si="7"/>
        <v>65.666666666666671</v>
      </c>
      <c r="O72" s="7">
        <f t="shared" si="2"/>
        <v>4.9974905897114175</v>
      </c>
      <c r="P72" s="1">
        <v>3</v>
      </c>
      <c r="Q72" s="1">
        <v>0</v>
      </c>
      <c r="R72" s="1">
        <v>3</v>
      </c>
      <c r="S72" s="8">
        <v>3983</v>
      </c>
      <c r="T72" s="8">
        <v>797</v>
      </c>
      <c r="U72" s="8">
        <v>4780</v>
      </c>
    </row>
    <row r="73" spans="1:21" x14ac:dyDescent="0.2">
      <c r="A73">
        <v>1880</v>
      </c>
      <c r="B73" s="1">
        <v>1204514</v>
      </c>
      <c r="C73" s="1">
        <v>1027017</v>
      </c>
      <c r="D73" s="1">
        <v>2231531</v>
      </c>
      <c r="E73" s="15">
        <f t="shared" ref="E73:E136" si="11">B73/C73</f>
        <v>1.1728277136600465</v>
      </c>
      <c r="F73" s="1">
        <f t="shared" ca="1" si="8"/>
        <v>5344</v>
      </c>
      <c r="G73" s="5">
        <f ca="1">J73/K73</f>
        <v>5.3923444976076551</v>
      </c>
      <c r="H73" s="5">
        <f t="shared" ca="1" si="9"/>
        <v>4.5977294318700501</v>
      </c>
      <c r="I73" s="1">
        <f t="shared" ca="1" si="4"/>
        <v>239.47684347651904</v>
      </c>
      <c r="J73" s="1">
        <f ca="1">SUM(OFFSET(P73,-D$4+1,0,D$4,1))+S73</f>
        <v>4508</v>
      </c>
      <c r="K73" s="1">
        <f ca="1">SUM(OFFSET(Q73,-F$4+1,0,F$4,1))+T73</f>
        <v>836</v>
      </c>
      <c r="L73" s="6">
        <f t="shared" ca="1" si="10"/>
        <v>8.0464071856287428E-2</v>
      </c>
      <c r="M73" s="6">
        <f t="shared" ref="M73:M104" ca="1" si="12">SUM(S73:T73)/F73</f>
        <v>0.91953592814371254</v>
      </c>
      <c r="N73" s="9">
        <f t="shared" si="7"/>
        <v>51.25</v>
      </c>
      <c r="O73" s="7">
        <f>S73/T73</f>
        <v>4.8850299401197601</v>
      </c>
      <c r="P73" s="1">
        <v>10</v>
      </c>
      <c r="Q73" s="1">
        <v>0</v>
      </c>
      <c r="R73" s="1">
        <v>10</v>
      </c>
      <c r="S73" s="8">
        <v>4079</v>
      </c>
      <c r="T73" s="8">
        <v>835</v>
      </c>
      <c r="U73" s="8">
        <v>4914</v>
      </c>
    </row>
    <row r="74" spans="1:21" x14ac:dyDescent="0.2">
      <c r="A74">
        <v>1881</v>
      </c>
      <c r="B74" s="1">
        <v>1247059</v>
      </c>
      <c r="C74" s="1">
        <v>1059677</v>
      </c>
      <c r="D74" s="1">
        <v>2306736</v>
      </c>
      <c r="E74" s="15">
        <f t="shared" si="11"/>
        <v>1.176829354605224</v>
      </c>
      <c r="F74" s="1">
        <f t="shared" ca="1" si="8"/>
        <v>5302</v>
      </c>
      <c r="G74" s="5">
        <f t="shared" ref="G74:G96" ca="1" si="13">J74/K74</f>
        <v>5.8946684005201559</v>
      </c>
      <c r="H74" s="5">
        <f t="shared" ca="1" si="9"/>
        <v>5.0089406569039614</v>
      </c>
      <c r="I74" s="1">
        <f t="shared" ca="1" si="4"/>
        <v>229.84858258595696</v>
      </c>
      <c r="J74" s="1">
        <f t="shared" ref="J74:J137" ca="1" si="14">SUM(OFFSET(P74,-D$4+1,0,D$4,1))+S74</f>
        <v>4533</v>
      </c>
      <c r="K74" s="1">
        <f t="shared" ref="K74:K137" ca="1" si="15">SUM(OFFSET(Q74,-F$4+1,0,F$4,1))+T74</f>
        <v>769</v>
      </c>
      <c r="L74" s="6">
        <f t="shared" ca="1" si="10"/>
        <v>8.0347038853262914E-2</v>
      </c>
      <c r="M74" s="6">
        <f t="shared" ca="1" si="12"/>
        <v>0.91965296114673711</v>
      </c>
      <c r="N74" s="9">
        <f t="shared" si="7"/>
        <v>31.142857142857142</v>
      </c>
      <c r="O74" s="7">
        <f t="shared" ref="O74:O137" si="16">S74/T74</f>
        <v>5.348958333333333</v>
      </c>
      <c r="P74" s="1">
        <v>5</v>
      </c>
      <c r="Q74" s="1">
        <v>0</v>
      </c>
      <c r="R74" s="1">
        <v>5</v>
      </c>
      <c r="S74" s="8">
        <v>4108</v>
      </c>
      <c r="T74" s="8">
        <v>768</v>
      </c>
      <c r="U74" s="8">
        <v>4876</v>
      </c>
    </row>
    <row r="75" spans="1:21" x14ac:dyDescent="0.2">
      <c r="A75">
        <v>1882</v>
      </c>
      <c r="B75" s="1">
        <v>1289892</v>
      </c>
      <c r="C75" s="1">
        <v>1098190</v>
      </c>
      <c r="D75" s="1">
        <v>2388082</v>
      </c>
      <c r="E75" s="15">
        <f t="shared" si="11"/>
        <v>1.1745617789271439</v>
      </c>
      <c r="F75" s="1">
        <f t="shared" ca="1" si="8"/>
        <v>5072</v>
      </c>
      <c r="G75" s="5">
        <f t="shared" ca="1" si="13"/>
        <v>5.835579514824798</v>
      </c>
      <c r="H75" s="5">
        <f t="shared" ca="1" si="9"/>
        <v>4.9683036001350844</v>
      </c>
      <c r="I75" s="1">
        <f t="shared" ca="1" si="4"/>
        <v>212.38801682689288</v>
      </c>
      <c r="J75" s="1">
        <f t="shared" ca="1" si="14"/>
        <v>4330</v>
      </c>
      <c r="K75" s="1">
        <f t="shared" ca="1" si="15"/>
        <v>742</v>
      </c>
      <c r="L75" s="6">
        <f t="shared" ca="1" si="10"/>
        <v>8.1230283911671919E-2</v>
      </c>
      <c r="M75" s="6">
        <f t="shared" ca="1" si="12"/>
        <v>0.91876971608832803</v>
      </c>
      <c r="N75" s="9">
        <f t="shared" si="7"/>
        <v>28.625</v>
      </c>
      <c r="O75" s="7">
        <f t="shared" si="16"/>
        <v>5.288798920377868</v>
      </c>
      <c r="P75" s="1">
        <v>6</v>
      </c>
      <c r="Q75" s="1">
        <v>0</v>
      </c>
      <c r="R75" s="1">
        <v>6</v>
      </c>
      <c r="S75" s="8">
        <v>3919</v>
      </c>
      <c r="T75" s="8">
        <v>741</v>
      </c>
      <c r="U75" s="8">
        <v>4660</v>
      </c>
    </row>
    <row r="76" spans="1:21" x14ac:dyDescent="0.2">
      <c r="A76">
        <v>1883</v>
      </c>
      <c r="B76" s="1">
        <v>1357423</v>
      </c>
      <c r="C76" s="1">
        <v>1148313</v>
      </c>
      <c r="D76" s="1">
        <v>2505736</v>
      </c>
      <c r="E76" s="15">
        <f t="shared" si="11"/>
        <v>1.1821019182052279</v>
      </c>
      <c r="F76" s="1">
        <f t="shared" ca="1" si="8"/>
        <v>5307</v>
      </c>
      <c r="G76" s="5">
        <f t="shared" ca="1" si="13"/>
        <v>5.3329355608591884</v>
      </c>
      <c r="H76" s="5">
        <f t="shared" ca="1" si="9"/>
        <v>4.5114008180920004</v>
      </c>
      <c r="I76" s="1">
        <f t="shared" ca="1" si="4"/>
        <v>211.79405970940275</v>
      </c>
      <c r="J76" s="1">
        <f t="shared" ca="1" si="14"/>
        <v>4469</v>
      </c>
      <c r="K76" s="1">
        <f t="shared" ca="1" si="15"/>
        <v>838</v>
      </c>
      <c r="L76" s="6">
        <f t="shared" ca="1" si="10"/>
        <v>7.6691162615413602E-2</v>
      </c>
      <c r="M76" s="6">
        <f t="shared" ca="1" si="12"/>
        <v>0.92330883738458636</v>
      </c>
      <c r="N76" s="9">
        <f t="shared" si="7"/>
        <v>27.75</v>
      </c>
      <c r="O76" s="7">
        <f t="shared" si="16"/>
        <v>4.8542413381123062</v>
      </c>
      <c r="P76" s="1">
        <v>8</v>
      </c>
      <c r="Q76" s="1">
        <v>0</v>
      </c>
      <c r="R76" s="1">
        <v>8</v>
      </c>
      <c r="S76" s="8">
        <v>4063</v>
      </c>
      <c r="T76" s="8">
        <v>837</v>
      </c>
      <c r="U76" s="8">
        <v>4900</v>
      </c>
    </row>
    <row r="77" spans="1:21" x14ac:dyDescent="0.2">
      <c r="A77">
        <v>1884</v>
      </c>
      <c r="B77" s="1">
        <v>1411996</v>
      </c>
      <c r="C77" s="1">
        <v>1193729</v>
      </c>
      <c r="D77" s="1">
        <v>2605725</v>
      </c>
      <c r="E77" s="15">
        <f t="shared" si="11"/>
        <v>1.1828446825033152</v>
      </c>
      <c r="F77" s="1">
        <f t="shared" ca="1" si="8"/>
        <v>5615</v>
      </c>
      <c r="G77" s="5">
        <f t="shared" ca="1" si="13"/>
        <v>5.5826494724501758</v>
      </c>
      <c r="H77" s="5">
        <f t="shared" ca="1" si="9"/>
        <v>4.7196809141799809</v>
      </c>
      <c r="I77" s="1">
        <f t="shared" ca="1" si="4"/>
        <v>215.48705254775541</v>
      </c>
      <c r="J77" s="1">
        <f t="shared" ca="1" si="14"/>
        <v>4762</v>
      </c>
      <c r="K77" s="1">
        <f t="shared" ca="1" si="15"/>
        <v>853</v>
      </c>
      <c r="L77" s="6">
        <f t="shared" ca="1" si="10"/>
        <v>7.1415850400712383E-2</v>
      </c>
      <c r="M77" s="6">
        <f t="shared" ca="1" si="12"/>
        <v>0.92858414959928759</v>
      </c>
      <c r="N77" s="9">
        <f t="shared" si="7"/>
        <v>27.625</v>
      </c>
      <c r="O77" s="7">
        <f t="shared" si="16"/>
        <v>5.119718309859155</v>
      </c>
      <c r="P77" s="1">
        <v>6</v>
      </c>
      <c r="Q77" s="1">
        <v>0</v>
      </c>
      <c r="R77" s="1">
        <v>6</v>
      </c>
      <c r="S77" s="8">
        <v>4362</v>
      </c>
      <c r="T77" s="8">
        <v>852</v>
      </c>
      <c r="U77" s="8">
        <v>5214</v>
      </c>
    </row>
    <row r="78" spans="1:21" x14ac:dyDescent="0.2">
      <c r="A78">
        <v>1885</v>
      </c>
      <c r="B78" s="1">
        <v>1460394</v>
      </c>
      <c r="C78" s="1">
        <v>1234124</v>
      </c>
      <c r="D78" s="1">
        <v>2694518</v>
      </c>
      <c r="E78" s="15">
        <f t="shared" si="11"/>
        <v>1.1833446233927871</v>
      </c>
      <c r="F78" s="1">
        <f t="shared" ca="1" si="8"/>
        <v>5616</v>
      </c>
      <c r="G78" s="5">
        <f t="shared" ca="1" si="13"/>
        <v>5.9333333333333336</v>
      </c>
      <c r="H78" s="5">
        <f t="shared" ca="1" si="9"/>
        <v>5.0140366686433024</v>
      </c>
      <c r="I78" s="1">
        <f t="shared" ca="1" si="4"/>
        <v>208.4231762415393</v>
      </c>
      <c r="J78" s="1">
        <f t="shared" ca="1" si="14"/>
        <v>4806</v>
      </c>
      <c r="K78" s="1">
        <f t="shared" ca="1" si="15"/>
        <v>810</v>
      </c>
      <c r="L78" s="6">
        <f t="shared" ca="1" si="10"/>
        <v>6.8732193732193733E-2</v>
      </c>
      <c r="M78" s="6">
        <f t="shared" ca="1" si="12"/>
        <v>0.93126780626780625</v>
      </c>
      <c r="N78" s="9">
        <f t="shared" si="7"/>
        <v>27</v>
      </c>
      <c r="O78" s="7">
        <f t="shared" si="16"/>
        <v>5.4647713226205195</v>
      </c>
      <c r="P78" s="1">
        <v>2</v>
      </c>
      <c r="Q78" s="1">
        <v>0</v>
      </c>
      <c r="R78" s="1">
        <v>2</v>
      </c>
      <c r="S78" s="8">
        <v>4421</v>
      </c>
      <c r="T78" s="8">
        <v>809</v>
      </c>
      <c r="U78" s="8">
        <v>5230</v>
      </c>
    </row>
    <row r="79" spans="1:21" x14ac:dyDescent="0.2">
      <c r="A79">
        <v>1886</v>
      </c>
      <c r="B79" s="1">
        <v>1510954</v>
      </c>
      <c r="C79" s="1">
        <v>1277096</v>
      </c>
      <c r="D79" s="1">
        <v>2788050</v>
      </c>
      <c r="E79" s="15">
        <f t="shared" si="11"/>
        <v>1.1831170092146557</v>
      </c>
      <c r="F79" s="1">
        <f t="shared" ca="1" si="8"/>
        <v>5811</v>
      </c>
      <c r="G79" s="5">
        <f t="shared" ca="1" si="13"/>
        <v>5.5292134831460675</v>
      </c>
      <c r="H79" s="5">
        <f t="shared" ca="1" si="9"/>
        <v>4.6734291199281452</v>
      </c>
      <c r="I79" s="1">
        <f t="shared" ca="1" si="4"/>
        <v>208.42524344972293</v>
      </c>
      <c r="J79" s="1">
        <f t="shared" ca="1" si="14"/>
        <v>4921</v>
      </c>
      <c r="K79" s="1">
        <f t="shared" ca="1" si="15"/>
        <v>890</v>
      </c>
      <c r="L79" s="6">
        <f t="shared" ca="1" si="10"/>
        <v>6.4704870073997597E-2</v>
      </c>
      <c r="M79" s="6">
        <f t="shared" ca="1" si="12"/>
        <v>0.93529512992600239</v>
      </c>
      <c r="N79" s="9">
        <f t="shared" si="7"/>
        <v>26</v>
      </c>
      <c r="O79" s="7">
        <f t="shared" si="16"/>
        <v>5.1136107986501687</v>
      </c>
      <c r="P79" s="1">
        <v>5</v>
      </c>
      <c r="Q79" s="1">
        <v>0</v>
      </c>
      <c r="R79" s="1">
        <v>5</v>
      </c>
      <c r="S79" s="8">
        <v>4546</v>
      </c>
      <c r="T79" s="8">
        <v>889</v>
      </c>
      <c r="U79" s="8">
        <v>5435</v>
      </c>
    </row>
    <row r="80" spans="1:21" x14ac:dyDescent="0.2">
      <c r="A80">
        <v>1887</v>
      </c>
      <c r="B80" s="1">
        <v>1559118</v>
      </c>
      <c r="C80" s="1">
        <v>1322244</v>
      </c>
      <c r="D80" s="1">
        <v>2881362</v>
      </c>
      <c r="E80" s="15">
        <f t="shared" si="11"/>
        <v>1.1791454527303584</v>
      </c>
      <c r="F80" s="1">
        <f t="shared" ca="1" si="8"/>
        <v>5752</v>
      </c>
      <c r="G80" s="5">
        <f t="shared" ca="1" si="13"/>
        <v>5.8394768133174795</v>
      </c>
      <c r="H80" s="5">
        <f t="shared" ca="1" si="9"/>
        <v>4.9522955796470551</v>
      </c>
      <c r="I80" s="1">
        <f t="shared" ca="1" si="4"/>
        <v>199.6278149014251</v>
      </c>
      <c r="J80" s="1">
        <f t="shared" ca="1" si="14"/>
        <v>4911</v>
      </c>
      <c r="K80" s="1">
        <f t="shared" ca="1" si="15"/>
        <v>841</v>
      </c>
      <c r="L80" s="6">
        <f t="shared" ca="1" si="10"/>
        <v>6.258692628650904E-2</v>
      </c>
      <c r="M80" s="6">
        <f t="shared" ca="1" si="12"/>
        <v>0.93741307371349092</v>
      </c>
      <c r="N80" s="9">
        <f t="shared" si="7"/>
        <v>26.5</v>
      </c>
      <c r="O80" s="7">
        <f t="shared" si="16"/>
        <v>5.4266984505363531</v>
      </c>
      <c r="P80" s="1">
        <v>9</v>
      </c>
      <c r="Q80" s="1">
        <v>1</v>
      </c>
      <c r="R80" s="1">
        <v>10</v>
      </c>
      <c r="S80" s="8">
        <v>4553</v>
      </c>
      <c r="T80" s="8">
        <v>839</v>
      </c>
      <c r="U80" s="8">
        <v>5392</v>
      </c>
    </row>
    <row r="81" spans="1:21" x14ac:dyDescent="0.2">
      <c r="A81">
        <v>1888</v>
      </c>
      <c r="B81" s="1">
        <v>1610548</v>
      </c>
      <c r="C81" s="1">
        <v>1371129</v>
      </c>
      <c r="D81" s="1">
        <v>2981677</v>
      </c>
      <c r="E81" s="15">
        <f t="shared" si="11"/>
        <v>1.1746144965207503</v>
      </c>
      <c r="F81" s="1">
        <f t="shared" ca="1" si="8"/>
        <v>5696</v>
      </c>
      <c r="G81" s="5">
        <f t="shared" ca="1" si="13"/>
        <v>6.1289111389236544</v>
      </c>
      <c r="H81" s="5">
        <f t="shared" ca="1" si="9"/>
        <v>5.2178064863644247</v>
      </c>
      <c r="I81" s="1">
        <f t="shared" ca="1" si="4"/>
        <v>191.03343521112447</v>
      </c>
      <c r="J81" s="1">
        <f t="shared" ca="1" si="14"/>
        <v>4897</v>
      </c>
      <c r="K81" s="1">
        <f t="shared" ca="1" si="15"/>
        <v>799</v>
      </c>
      <c r="L81" s="6">
        <f t="shared" ca="1" si="10"/>
        <v>6.0393258426966294E-2</v>
      </c>
      <c r="M81" s="6">
        <f t="shared" ca="1" si="12"/>
        <v>0.9396067415730337</v>
      </c>
      <c r="N81" s="9">
        <f t="shared" si="7"/>
        <v>26.375</v>
      </c>
      <c r="O81" s="7">
        <f t="shared" si="16"/>
        <v>5.7151819322459225</v>
      </c>
      <c r="P81" s="1">
        <v>5</v>
      </c>
      <c r="Q81" s="1">
        <v>0</v>
      </c>
      <c r="R81" s="1">
        <v>5</v>
      </c>
      <c r="S81" s="8">
        <v>4555</v>
      </c>
      <c r="T81" s="8">
        <v>797</v>
      </c>
      <c r="U81" s="8">
        <v>5352</v>
      </c>
    </row>
    <row r="82" spans="1:21" x14ac:dyDescent="0.2">
      <c r="A82">
        <v>1889</v>
      </c>
      <c r="B82" s="1">
        <v>1649094</v>
      </c>
      <c r="C82" s="1">
        <v>1413383</v>
      </c>
      <c r="D82" s="1">
        <v>3062477</v>
      </c>
      <c r="E82" s="15">
        <f t="shared" si="11"/>
        <v>1.1667707903660933</v>
      </c>
      <c r="F82" s="1">
        <f t="shared" ca="1" si="8"/>
        <v>5880</v>
      </c>
      <c r="G82" s="5">
        <f t="shared" ca="1" si="13"/>
        <v>6.1970624235006122</v>
      </c>
      <c r="H82" s="5">
        <f t="shared" ca="1" si="9"/>
        <v>5.3112937645243781</v>
      </c>
      <c r="I82" s="1">
        <f t="shared" ca="1" si="4"/>
        <v>192.00144197001316</v>
      </c>
      <c r="J82" s="1">
        <f t="shared" ca="1" si="14"/>
        <v>5063</v>
      </c>
      <c r="K82" s="1">
        <f t="shared" ca="1" si="15"/>
        <v>817</v>
      </c>
      <c r="L82" s="6">
        <f t="shared" ca="1" si="10"/>
        <v>5.731292517006803E-2</v>
      </c>
      <c r="M82" s="6">
        <f t="shared" ca="1" si="12"/>
        <v>0.94268707482993197</v>
      </c>
      <c r="N82" s="9">
        <f t="shared" si="7"/>
        <v>25.625</v>
      </c>
      <c r="O82" s="7">
        <f t="shared" si="16"/>
        <v>5.8095823095823098</v>
      </c>
      <c r="P82" s="1">
        <v>7</v>
      </c>
      <c r="Q82" s="1">
        <v>1</v>
      </c>
      <c r="R82" s="1">
        <v>8</v>
      </c>
      <c r="S82" s="8">
        <v>4729</v>
      </c>
      <c r="T82" s="8">
        <v>814</v>
      </c>
      <c r="U82" s="8">
        <v>5543</v>
      </c>
    </row>
    <row r="83" spans="1:21" x14ac:dyDescent="0.2">
      <c r="A83">
        <v>1890</v>
      </c>
      <c r="B83" s="1">
        <v>1692831</v>
      </c>
      <c r="C83" s="1">
        <v>1458524</v>
      </c>
      <c r="D83" s="1">
        <v>3151355</v>
      </c>
      <c r="E83" s="15">
        <f t="shared" si="11"/>
        <v>1.1606466537403566</v>
      </c>
      <c r="F83" s="1">
        <f t="shared" ca="1" si="8"/>
        <v>5921</v>
      </c>
      <c r="G83" s="5">
        <f t="shared" ca="1" si="13"/>
        <v>6.8527851458885944</v>
      </c>
      <c r="H83" s="5">
        <f t="shared" ca="1" si="9"/>
        <v>5.90428199987005</v>
      </c>
      <c r="I83" s="1">
        <f t="shared" ca="1" si="4"/>
        <v>187.88743254885597</v>
      </c>
      <c r="J83" s="1">
        <f t="shared" ca="1" si="14"/>
        <v>5167</v>
      </c>
      <c r="K83" s="1">
        <f t="shared" ca="1" si="15"/>
        <v>754</v>
      </c>
      <c r="L83" s="6">
        <f t="shared" ca="1" si="10"/>
        <v>5.4889376794460397E-2</v>
      </c>
      <c r="M83" s="6">
        <f t="shared" ca="1" si="12"/>
        <v>0.94511062320553962</v>
      </c>
      <c r="N83" s="9">
        <f t="shared" si="7"/>
        <v>25.75</v>
      </c>
      <c r="O83" s="7">
        <f t="shared" si="16"/>
        <v>6.4513981358189083</v>
      </c>
      <c r="P83" s="1">
        <v>2</v>
      </c>
      <c r="Q83" s="1">
        <v>0</v>
      </c>
      <c r="R83" s="1">
        <v>2</v>
      </c>
      <c r="S83" s="8">
        <v>4845</v>
      </c>
      <c r="T83" s="8">
        <v>751</v>
      </c>
      <c r="U83" s="8">
        <v>5596</v>
      </c>
    </row>
    <row r="84" spans="1:21" x14ac:dyDescent="0.2">
      <c r="A84">
        <v>1891</v>
      </c>
      <c r="B84" s="1">
        <v>1736617</v>
      </c>
      <c r="C84" s="1">
        <v>1504368</v>
      </c>
      <c r="D84" s="1">
        <v>3240985</v>
      </c>
      <c r="E84" s="15">
        <f t="shared" si="11"/>
        <v>1.1543831030705254</v>
      </c>
      <c r="F84" s="1">
        <f t="shared" ca="1" si="8"/>
        <v>6159</v>
      </c>
      <c r="G84" s="5">
        <f t="shared" ca="1" si="13"/>
        <v>6.7569269521410575</v>
      </c>
      <c r="H84" s="5">
        <f t="shared" ca="1" si="9"/>
        <v>5.8532794998197861</v>
      </c>
      <c r="I84" s="1">
        <f t="shared" ca="1" si="4"/>
        <v>190.03481966130667</v>
      </c>
      <c r="J84" s="1">
        <f t="shared" ca="1" si="14"/>
        <v>5365</v>
      </c>
      <c r="K84" s="1">
        <f t="shared" ca="1" si="15"/>
        <v>794</v>
      </c>
      <c r="L84" s="6">
        <f t="shared" ca="1" si="10"/>
        <v>5.0332846241272933E-2</v>
      </c>
      <c r="M84" s="6">
        <f t="shared" ca="1" si="12"/>
        <v>0.94966715375872701</v>
      </c>
      <c r="N84" s="9">
        <f t="shared" si="7"/>
        <v>25.375</v>
      </c>
      <c r="O84" s="7">
        <f t="shared" si="16"/>
        <v>6.3944374209860939</v>
      </c>
      <c r="P84" s="1">
        <v>13</v>
      </c>
      <c r="Q84" s="1">
        <v>0</v>
      </c>
      <c r="R84" s="1">
        <v>13</v>
      </c>
      <c r="S84" s="8">
        <v>5058</v>
      </c>
      <c r="T84" s="8">
        <v>791</v>
      </c>
      <c r="U84" s="8">
        <v>5849</v>
      </c>
    </row>
    <row r="85" spans="1:21" x14ac:dyDescent="0.2">
      <c r="A85">
        <v>1892</v>
      </c>
      <c r="B85" s="1">
        <v>1766772</v>
      </c>
      <c r="C85" s="1">
        <v>1538981</v>
      </c>
      <c r="D85" s="1">
        <v>3305753</v>
      </c>
      <c r="E85" s="15">
        <f t="shared" si="11"/>
        <v>1.1480141730144817</v>
      </c>
      <c r="F85" s="1">
        <f t="shared" ca="1" si="8"/>
        <v>6106</v>
      </c>
      <c r="G85" s="5">
        <f t="shared" ca="1" si="13"/>
        <v>7.4687933425797501</v>
      </c>
      <c r="H85" s="5">
        <f t="shared" ca="1" si="9"/>
        <v>6.5058372258314741</v>
      </c>
      <c r="I85" s="1">
        <f t="shared" ca="1" si="4"/>
        <v>184.70829490285573</v>
      </c>
      <c r="J85" s="1">
        <f t="shared" ca="1" si="14"/>
        <v>5385</v>
      </c>
      <c r="K85" s="1">
        <f t="shared" ca="1" si="15"/>
        <v>721</v>
      </c>
      <c r="L85" s="6">
        <f t="shared" ca="1" si="10"/>
        <v>5.1261054700294795E-2</v>
      </c>
      <c r="M85" s="6">
        <f t="shared" ca="1" si="12"/>
        <v>0.94873894529970526</v>
      </c>
      <c r="N85" s="9">
        <f t="shared" si="7"/>
        <v>25.75</v>
      </c>
      <c r="O85" s="7">
        <f t="shared" si="16"/>
        <v>7.0794979079497908</v>
      </c>
      <c r="P85" s="1">
        <v>17</v>
      </c>
      <c r="Q85" s="1">
        <v>1</v>
      </c>
      <c r="R85" s="1">
        <v>18</v>
      </c>
      <c r="S85" s="8">
        <v>5076</v>
      </c>
      <c r="T85" s="8">
        <v>717</v>
      </c>
      <c r="U85" s="8">
        <v>5793</v>
      </c>
    </row>
    <row r="86" spans="1:21" x14ac:dyDescent="0.2">
      <c r="A86">
        <v>1893</v>
      </c>
      <c r="B86" s="1">
        <v>1791815</v>
      </c>
      <c r="C86" s="1">
        <v>1570080</v>
      </c>
      <c r="D86" s="1">
        <v>3361895</v>
      </c>
      <c r="E86" s="15">
        <f t="shared" si="11"/>
        <v>1.1412252878834199</v>
      </c>
      <c r="F86" s="1">
        <f t="shared" ca="1" si="8"/>
        <v>5840</v>
      </c>
      <c r="G86" s="5">
        <f t="shared" ca="1" si="13"/>
        <v>8.1968503937007871</v>
      </c>
      <c r="H86" s="5">
        <f t="shared" ca="1" si="9"/>
        <v>7.1824997927474277</v>
      </c>
      <c r="I86" s="1">
        <f t="shared" ca="1" si="4"/>
        <v>173.71155256187359</v>
      </c>
      <c r="J86" s="1">
        <f t="shared" ca="1" si="14"/>
        <v>5205</v>
      </c>
      <c r="K86" s="1">
        <f t="shared" ca="1" si="15"/>
        <v>635</v>
      </c>
      <c r="L86" s="6">
        <f t="shared" ca="1" si="10"/>
        <v>5.2397260273972603E-2</v>
      </c>
      <c r="M86" s="6">
        <f t="shared" ca="1" si="12"/>
        <v>0.94760273972602738</v>
      </c>
      <c r="N86" s="9">
        <f t="shared" si="7"/>
        <v>25.25</v>
      </c>
      <c r="O86" s="7">
        <f t="shared" si="16"/>
        <v>7.784126984126984</v>
      </c>
      <c r="P86" s="1">
        <v>17</v>
      </c>
      <c r="Q86" s="1">
        <v>1</v>
      </c>
      <c r="R86" s="1">
        <v>18</v>
      </c>
      <c r="S86" s="8">
        <v>4904</v>
      </c>
      <c r="T86" s="8">
        <v>630</v>
      </c>
      <c r="U86" s="8">
        <v>5534</v>
      </c>
    </row>
    <row r="87" spans="1:21" x14ac:dyDescent="0.2">
      <c r="A87">
        <v>1894</v>
      </c>
      <c r="B87" s="1">
        <v>1824217</v>
      </c>
      <c r="C87" s="1">
        <v>1602543</v>
      </c>
      <c r="D87" s="1">
        <v>3426760</v>
      </c>
      <c r="E87" s="15">
        <f t="shared" si="11"/>
        <v>1.1383263974820022</v>
      </c>
      <c r="F87" s="1">
        <f t="shared" ca="1" si="8"/>
        <v>5820</v>
      </c>
      <c r="G87" s="5">
        <f t="shared" ca="1" si="13"/>
        <v>7.3024251069900146</v>
      </c>
      <c r="H87" s="5">
        <f t="shared" ca="1" si="9"/>
        <v>6.4150538221226414</v>
      </c>
      <c r="I87" s="1">
        <f t="shared" ca="1" si="4"/>
        <v>169.83973199173565</v>
      </c>
      <c r="J87" s="1">
        <f t="shared" ca="1" si="14"/>
        <v>5119</v>
      </c>
      <c r="K87" s="1">
        <f t="shared" ca="1" si="15"/>
        <v>701</v>
      </c>
      <c r="L87" s="6">
        <f t="shared" ca="1" si="10"/>
        <v>5.4467353951890035E-2</v>
      </c>
      <c r="M87" s="6">
        <f t="shared" ca="1" si="12"/>
        <v>0.94553264604810994</v>
      </c>
      <c r="N87" s="9">
        <f t="shared" si="7"/>
        <v>25.25</v>
      </c>
      <c r="O87" s="7">
        <f t="shared" si="16"/>
        <v>6.9408369408369408</v>
      </c>
      <c r="P87" s="1">
        <v>24</v>
      </c>
      <c r="Q87" s="1">
        <v>3</v>
      </c>
      <c r="R87" s="1">
        <v>27</v>
      </c>
      <c r="S87" s="8">
        <v>4810</v>
      </c>
      <c r="T87" s="8">
        <v>693</v>
      </c>
      <c r="U87" s="8">
        <v>5503</v>
      </c>
    </row>
    <row r="88" spans="1:21" x14ac:dyDescent="0.2">
      <c r="A88">
        <v>1895</v>
      </c>
      <c r="B88" s="1">
        <v>1855539</v>
      </c>
      <c r="C88" s="1">
        <v>1636082</v>
      </c>
      <c r="D88" s="1">
        <v>3491621</v>
      </c>
      <c r="E88" s="15">
        <f t="shared" si="11"/>
        <v>1.1341356973550225</v>
      </c>
      <c r="F88" s="1">
        <f t="shared" ca="1" si="8"/>
        <v>5684</v>
      </c>
      <c r="G88" s="5">
        <f t="shared" ca="1" si="13"/>
        <v>9.334545454545454</v>
      </c>
      <c r="H88" s="5">
        <f t="shared" ca="1" si="9"/>
        <v>8.230536677678904</v>
      </c>
      <c r="I88" s="1">
        <f t="shared" ca="1" si="4"/>
        <v>162.78971858629558</v>
      </c>
      <c r="J88" s="1">
        <f t="shared" ca="1" si="14"/>
        <v>5134</v>
      </c>
      <c r="K88" s="1">
        <f t="shared" ca="1" si="15"/>
        <v>550</v>
      </c>
      <c r="L88" s="6">
        <f t="shared" ca="1" si="10"/>
        <v>5.5946516537649545E-2</v>
      </c>
      <c r="M88" s="6">
        <f t="shared" ca="1" si="12"/>
        <v>0.94405348346235041</v>
      </c>
      <c r="N88" s="9">
        <f t="shared" si="7"/>
        <v>25</v>
      </c>
      <c r="O88" s="7">
        <f t="shared" si="16"/>
        <v>8.9186691312384472</v>
      </c>
      <c r="P88" s="1">
        <v>19</v>
      </c>
      <c r="Q88" s="1">
        <v>1</v>
      </c>
      <c r="R88" s="1">
        <v>20</v>
      </c>
      <c r="S88" s="8">
        <v>4825</v>
      </c>
      <c r="T88" s="8">
        <v>541</v>
      </c>
      <c r="U88" s="8">
        <v>5366</v>
      </c>
    </row>
    <row r="89" spans="1:21" x14ac:dyDescent="0.2">
      <c r="A89">
        <v>1896</v>
      </c>
      <c r="B89" s="1">
        <v>1887174</v>
      </c>
      <c r="C89" s="1">
        <v>1665924</v>
      </c>
      <c r="D89" s="1">
        <v>3553098</v>
      </c>
      <c r="E89" s="15">
        <f t="shared" si="11"/>
        <v>1.1328091797705058</v>
      </c>
      <c r="F89" s="1">
        <f t="shared" ca="1" si="8"/>
        <v>5556</v>
      </c>
      <c r="G89" s="5">
        <f t="shared" ca="1" si="13"/>
        <v>9.6030534351145036</v>
      </c>
      <c r="H89" s="5">
        <f t="shared" ca="1" si="9"/>
        <v>8.4772030511440359</v>
      </c>
      <c r="I89" s="1">
        <f t="shared" ca="1" si="4"/>
        <v>156.37058139122536</v>
      </c>
      <c r="J89" s="1">
        <f t="shared" ca="1" si="14"/>
        <v>5032</v>
      </c>
      <c r="K89" s="1">
        <f t="shared" ca="1" si="15"/>
        <v>524</v>
      </c>
      <c r="L89" s="6">
        <f t="shared" ca="1" si="10"/>
        <v>5.5615550755939526E-2</v>
      </c>
      <c r="M89" s="6">
        <f t="shared" ca="1" si="12"/>
        <v>0.94438444924406051</v>
      </c>
      <c r="N89" s="9">
        <f t="shared" si="7"/>
        <v>24.375</v>
      </c>
      <c r="O89" s="7">
        <f t="shared" si="16"/>
        <v>9.1883495145631073</v>
      </c>
      <c r="P89" s="1">
        <v>4</v>
      </c>
      <c r="Q89" s="1">
        <v>0</v>
      </c>
      <c r="R89" s="1">
        <v>4</v>
      </c>
      <c r="S89" s="8">
        <v>4732</v>
      </c>
      <c r="T89" s="8">
        <v>515</v>
      </c>
      <c r="U89" s="8">
        <v>5247</v>
      </c>
    </row>
    <row r="90" spans="1:21" x14ac:dyDescent="0.2">
      <c r="A90">
        <v>1897</v>
      </c>
      <c r="B90" s="1">
        <v>1917460</v>
      </c>
      <c r="C90" s="1">
        <v>1700323</v>
      </c>
      <c r="D90" s="1">
        <v>3617783</v>
      </c>
      <c r="E90" s="15">
        <f t="shared" si="11"/>
        <v>1.1277033834159744</v>
      </c>
      <c r="F90" s="1">
        <f t="shared" ca="1" si="8"/>
        <v>5355</v>
      </c>
      <c r="G90" s="5">
        <f t="shared" ca="1" si="13"/>
        <v>9.418287937743191</v>
      </c>
      <c r="H90" s="5">
        <f t="shared" ca="1" si="9"/>
        <v>8.3517422012283529</v>
      </c>
      <c r="I90" s="1">
        <f t="shared" ca="1" si="4"/>
        <v>148.01882810549998</v>
      </c>
      <c r="J90" s="1">
        <f t="shared" ca="1" si="14"/>
        <v>4841</v>
      </c>
      <c r="K90" s="1">
        <f t="shared" ca="1" si="15"/>
        <v>514</v>
      </c>
      <c r="L90" s="6">
        <f t="shared" ca="1" si="10"/>
        <v>5.6395891690009338E-2</v>
      </c>
      <c r="M90" s="6">
        <f t="shared" ca="1" si="12"/>
        <v>0.94360410830999064</v>
      </c>
      <c r="N90" s="9">
        <f t="shared" si="7"/>
        <v>24.25</v>
      </c>
      <c r="O90" s="7">
        <f t="shared" si="16"/>
        <v>9.0059405940594051</v>
      </c>
      <c r="P90" s="1">
        <v>6</v>
      </c>
      <c r="Q90" s="1">
        <v>0</v>
      </c>
      <c r="R90" s="1">
        <v>6</v>
      </c>
      <c r="S90" s="8">
        <v>4548</v>
      </c>
      <c r="T90" s="8">
        <v>505</v>
      </c>
      <c r="U90" s="8">
        <v>5053</v>
      </c>
    </row>
    <row r="91" spans="1:21" x14ac:dyDescent="0.2">
      <c r="A91">
        <v>1898</v>
      </c>
      <c r="B91" s="1">
        <v>1937629</v>
      </c>
      <c r="C91" s="1">
        <v>1727086</v>
      </c>
      <c r="D91" s="1">
        <v>3664715</v>
      </c>
      <c r="E91" s="15">
        <f t="shared" si="11"/>
        <v>1.1219064945231447</v>
      </c>
      <c r="F91" s="1">
        <f t="shared" ca="1" si="8"/>
        <v>5426</v>
      </c>
      <c r="G91" s="5">
        <f t="shared" ca="1" si="13"/>
        <v>9.085501858736059</v>
      </c>
      <c r="H91" s="5">
        <f t="shared" ca="1" si="9"/>
        <v>8.0982701348901287</v>
      </c>
      <c r="I91" s="1">
        <f t="shared" ca="1" si="4"/>
        <v>148.06062681545495</v>
      </c>
      <c r="J91" s="1">
        <f t="shared" ca="1" si="14"/>
        <v>4888</v>
      </c>
      <c r="K91" s="1">
        <f t="shared" ca="1" si="15"/>
        <v>538</v>
      </c>
      <c r="L91" s="6">
        <f t="shared" ca="1" si="10"/>
        <v>5.4736454109841501E-2</v>
      </c>
      <c r="M91" s="6">
        <f t="shared" ca="1" si="12"/>
        <v>0.94526354589015849</v>
      </c>
      <c r="N91" s="9">
        <f t="shared" si="7"/>
        <v>24.25</v>
      </c>
      <c r="O91" s="7">
        <f t="shared" si="16"/>
        <v>8.695652173913043</v>
      </c>
      <c r="P91" s="1">
        <v>2</v>
      </c>
      <c r="Q91" s="1">
        <v>0</v>
      </c>
      <c r="R91" s="1">
        <v>2</v>
      </c>
      <c r="S91" s="8">
        <v>4600</v>
      </c>
      <c r="T91" s="8">
        <v>529</v>
      </c>
      <c r="U91" s="8">
        <v>5129</v>
      </c>
    </row>
    <row r="92" spans="1:21" x14ac:dyDescent="0.2">
      <c r="A92">
        <v>1899</v>
      </c>
      <c r="B92" s="1">
        <v>1959074</v>
      </c>
      <c r="C92" s="1">
        <v>1756914</v>
      </c>
      <c r="D92" s="1">
        <v>3715988</v>
      </c>
      <c r="E92" s="15">
        <f t="shared" si="11"/>
        <v>1.1150653930698942</v>
      </c>
      <c r="F92" s="1">
        <f t="shared" ca="1" si="8"/>
        <v>5005</v>
      </c>
      <c r="G92" s="5">
        <f t="shared" ca="1" si="13"/>
        <v>9.1111111111111107</v>
      </c>
      <c r="H92" s="5">
        <f t="shared" ca="1" si="9"/>
        <v>8.1709208874532901</v>
      </c>
      <c r="I92" s="1">
        <f t="shared" ca="1" si="4"/>
        <v>134.68827132918622</v>
      </c>
      <c r="J92" s="1">
        <f t="shared" ca="1" si="14"/>
        <v>4510</v>
      </c>
      <c r="K92" s="1">
        <f t="shared" ca="1" si="15"/>
        <v>495</v>
      </c>
      <c r="L92" s="6">
        <f t="shared" ca="1" si="10"/>
        <v>5.774225774225774E-2</v>
      </c>
      <c r="M92" s="6">
        <f t="shared" ca="1" si="12"/>
        <v>0.94225774225774228</v>
      </c>
      <c r="N92" s="9">
        <f t="shared" si="7"/>
        <v>23.875</v>
      </c>
      <c r="O92" s="7">
        <f t="shared" si="16"/>
        <v>8.7037037037037042</v>
      </c>
      <c r="P92" s="1">
        <v>2</v>
      </c>
      <c r="Q92" s="1">
        <v>0</v>
      </c>
      <c r="R92" s="1">
        <v>2</v>
      </c>
      <c r="S92" s="8">
        <v>4230</v>
      </c>
      <c r="T92" s="8">
        <v>486</v>
      </c>
      <c r="U92" s="8">
        <v>4716</v>
      </c>
    </row>
    <row r="93" spans="1:21" x14ac:dyDescent="0.2">
      <c r="A93">
        <v>1900</v>
      </c>
      <c r="B93" s="1">
        <v>1976992</v>
      </c>
      <c r="C93" s="1">
        <v>1788347</v>
      </c>
      <c r="D93" s="1">
        <v>3765339</v>
      </c>
      <c r="E93" s="15">
        <f t="shared" si="11"/>
        <v>1.1054856803517439</v>
      </c>
      <c r="F93" s="1">
        <f t="shared" ca="1" si="8"/>
        <v>5045</v>
      </c>
      <c r="G93" s="5">
        <f t="shared" ca="1" si="13"/>
        <v>9.4104793703747394</v>
      </c>
      <c r="H93" s="5">
        <f t="shared" ca="1" si="9"/>
        <v>8.512529413660527</v>
      </c>
      <c r="I93" s="1">
        <f t="shared" ca="1" si="4"/>
        <v>133.98527994424938</v>
      </c>
      <c r="J93" s="1">
        <f t="shared" ca="1" si="14"/>
        <v>4560.3921524155139</v>
      </c>
      <c r="K93" s="1">
        <f t="shared" ca="1" si="15"/>
        <v>484.60784758448625</v>
      </c>
      <c r="L93" s="6">
        <f t="shared" ca="1" si="10"/>
        <v>5.7482656095143705E-2</v>
      </c>
      <c r="M93" s="6">
        <f t="shared" ca="1" si="12"/>
        <v>0.94251734390485631</v>
      </c>
      <c r="N93" s="9">
        <f t="shared" si="7"/>
        <v>26.571428571428573</v>
      </c>
      <c r="O93" s="7">
        <f t="shared" si="16"/>
        <v>8.9977324263038554</v>
      </c>
      <c r="P93" s="1">
        <v>10</v>
      </c>
      <c r="Q93" s="1">
        <v>0</v>
      </c>
      <c r="R93" s="1">
        <v>10</v>
      </c>
      <c r="S93" s="8">
        <v>4279.3921524155139</v>
      </c>
      <c r="T93" s="8">
        <v>475.60784758448625</v>
      </c>
      <c r="U93" s="8">
        <v>4755</v>
      </c>
    </row>
    <row r="94" spans="1:21" x14ac:dyDescent="0.2">
      <c r="A94">
        <v>1901</v>
      </c>
      <c r="B94" s="1">
        <v>2004836</v>
      </c>
      <c r="C94" s="1">
        <v>1820077</v>
      </c>
      <c r="D94" s="1">
        <v>3824913</v>
      </c>
      <c r="E94" s="15">
        <f t="shared" si="11"/>
        <v>1.1015116393427311</v>
      </c>
      <c r="F94" s="1">
        <f t="shared" ca="1" si="8"/>
        <v>4788</v>
      </c>
      <c r="G94" s="5">
        <f t="shared" ca="1" si="13"/>
        <v>8.5528238591976464</v>
      </c>
      <c r="H94" s="5">
        <f t="shared" ca="1" si="9"/>
        <v>7.764624134431382</v>
      </c>
      <c r="I94" s="1">
        <f t="shared" ca="1" si="4"/>
        <v>125.17931780409123</v>
      </c>
      <c r="J94" s="1">
        <f t="shared" ca="1" si="14"/>
        <v>4286.7869481765829</v>
      </c>
      <c r="K94" s="1">
        <f t="shared" ca="1" si="15"/>
        <v>501.21305182341649</v>
      </c>
      <c r="L94" s="6">
        <f t="shared" ca="1" si="10"/>
        <v>6.0359231411862987E-2</v>
      </c>
      <c r="M94" s="6">
        <f t="shared" ca="1" si="12"/>
        <v>0.93964076858813705</v>
      </c>
      <c r="N94" s="7">
        <f t="shared" si="7"/>
        <v>26.142857142857142</v>
      </c>
      <c r="O94" s="7">
        <f t="shared" si="16"/>
        <v>8.1403508771929829</v>
      </c>
      <c r="P94" s="1">
        <v>8</v>
      </c>
      <c r="Q94" s="1">
        <v>0</v>
      </c>
      <c r="R94" s="1">
        <v>8</v>
      </c>
      <c r="S94" s="8">
        <v>4006.7869481765833</v>
      </c>
      <c r="T94" s="8">
        <v>492.21305182341649</v>
      </c>
      <c r="U94" s="8">
        <v>4499</v>
      </c>
    </row>
    <row r="95" spans="1:21" x14ac:dyDescent="0.2">
      <c r="A95">
        <v>1902</v>
      </c>
      <c r="B95" s="1">
        <v>2028008</v>
      </c>
      <c r="C95" s="1">
        <v>1847310</v>
      </c>
      <c r="D95" s="1">
        <v>3875318</v>
      </c>
      <c r="E95" s="15">
        <f t="shared" si="11"/>
        <v>1.097816825546335</v>
      </c>
      <c r="F95" s="1">
        <f t="shared" ca="1" si="8"/>
        <v>4653</v>
      </c>
      <c r="G95" s="5">
        <f t="shared" ca="1" si="13"/>
        <v>8.8239124010422305</v>
      </c>
      <c r="H95" s="5">
        <f t="shared" ca="1" si="9"/>
        <v>8.0376909842413458</v>
      </c>
      <c r="I95" s="1">
        <f t="shared" ca="1" si="4"/>
        <v>120.06756606812654</v>
      </c>
      <c r="J95" s="1">
        <f t="shared" ca="1" si="14"/>
        <v>4179.3597831444058</v>
      </c>
      <c r="K95" s="1">
        <f t="shared" ca="1" si="15"/>
        <v>473.64021685559385</v>
      </c>
      <c r="L95" s="6">
        <f t="shared" ca="1" si="10"/>
        <v>5.9961315280464215E-2</v>
      </c>
      <c r="M95" s="6">
        <f t="shared" ca="1" si="12"/>
        <v>0.94003868471953578</v>
      </c>
      <c r="N95" s="7">
        <f t="shared" si="7"/>
        <v>29.5</v>
      </c>
      <c r="O95" s="7">
        <f t="shared" si="16"/>
        <v>8.393518518518519</v>
      </c>
      <c r="P95" s="1">
        <v>2</v>
      </c>
      <c r="Q95" s="1">
        <v>0</v>
      </c>
      <c r="R95" s="1">
        <v>2</v>
      </c>
      <c r="S95" s="8">
        <v>3908.3597831444063</v>
      </c>
      <c r="T95" s="8">
        <v>465.64021685559385</v>
      </c>
      <c r="U95" s="8">
        <v>4374</v>
      </c>
    </row>
    <row r="96" spans="1:21" x14ac:dyDescent="0.2">
      <c r="A96">
        <v>1903</v>
      </c>
      <c r="B96" s="1">
        <v>2045144</v>
      </c>
      <c r="C96" s="1">
        <v>1871448</v>
      </c>
      <c r="D96" s="1">
        <v>3916592</v>
      </c>
      <c r="E96" s="15">
        <f t="shared" si="11"/>
        <v>1.0928136929265466</v>
      </c>
      <c r="F96" s="1">
        <f t="shared" ca="1" si="8"/>
        <v>4836</v>
      </c>
      <c r="G96" s="5">
        <f t="shared" ca="1" si="13"/>
        <v>9.818871562401112</v>
      </c>
      <c r="H96" s="5">
        <f t="shared" ca="1" si="9"/>
        <v>8.9849455821753565</v>
      </c>
      <c r="I96" s="1">
        <f t="shared" ca="1" si="4"/>
        <v>123.47469432608757</v>
      </c>
      <c r="J96" s="1">
        <f t="shared" ca="1" si="14"/>
        <v>4389.0032894736842</v>
      </c>
      <c r="K96" s="1">
        <f t="shared" ca="1" si="15"/>
        <v>446.99671052631578</v>
      </c>
      <c r="L96" s="6">
        <f t="shared" ca="1" si="10"/>
        <v>5.7692307692307696E-2</v>
      </c>
      <c r="M96" s="6">
        <f t="shared" ca="1" si="12"/>
        <v>0.94230769230769229</v>
      </c>
      <c r="N96" s="7">
        <f t="shared" si="7"/>
        <v>29.833333333333332</v>
      </c>
      <c r="O96" s="7">
        <f t="shared" si="16"/>
        <v>9.3804878048780491</v>
      </c>
      <c r="P96" s="1">
        <v>8</v>
      </c>
      <c r="Q96" s="1">
        <v>0</v>
      </c>
      <c r="R96" s="1">
        <v>8</v>
      </c>
      <c r="S96" s="8">
        <v>4118.0032894736842</v>
      </c>
      <c r="T96" s="8">
        <v>438.99671052631578</v>
      </c>
      <c r="U96" s="8">
        <v>4557</v>
      </c>
    </row>
    <row r="97" spans="1:21" x14ac:dyDescent="0.2">
      <c r="A97">
        <v>1904</v>
      </c>
      <c r="B97" s="1">
        <v>2072783</v>
      </c>
      <c r="C97" s="1">
        <v>1901367</v>
      </c>
      <c r="D97" s="1">
        <v>3974150</v>
      </c>
      <c r="E97" s="15">
        <f t="shared" si="11"/>
        <v>1.090154083877547</v>
      </c>
      <c r="F97" s="1">
        <f t="shared" ca="1" si="8"/>
        <v>4863</v>
      </c>
      <c r="G97" s="5">
        <f t="shared" ref="G97:G128" ca="1" si="17">J97/K97</f>
        <v>10.357663085454435</v>
      </c>
      <c r="H97" s="5">
        <f t="shared" ca="1" si="9"/>
        <v>9.5011001092739775</v>
      </c>
      <c r="I97" s="1">
        <f t="shared" ca="1" si="4"/>
        <v>122.36578891083627</v>
      </c>
      <c r="J97" s="1">
        <f t="shared" ca="1" si="14"/>
        <v>4434.83093358105</v>
      </c>
      <c r="K97" s="1">
        <f t="shared" ca="1" si="15"/>
        <v>428.16906641895031</v>
      </c>
      <c r="L97" s="6">
        <f t="shared" ca="1" si="10"/>
        <v>5.5726917540612791E-2</v>
      </c>
      <c r="M97" s="6">
        <f t="shared" ca="1" si="12"/>
        <v>0.94427308245938724</v>
      </c>
      <c r="N97" s="7">
        <f t="shared" si="7"/>
        <v>28</v>
      </c>
      <c r="O97" s="7">
        <f t="shared" si="16"/>
        <v>9.9289340101522843</v>
      </c>
      <c r="P97" s="1">
        <v>3</v>
      </c>
      <c r="Q97" s="1">
        <v>0</v>
      </c>
      <c r="R97" s="1">
        <v>3</v>
      </c>
      <c r="S97" s="8">
        <v>4171.83093358105</v>
      </c>
      <c r="T97" s="8">
        <v>420.16906641895031</v>
      </c>
      <c r="U97" s="8">
        <v>4592</v>
      </c>
    </row>
    <row r="98" spans="1:21" x14ac:dyDescent="0.2">
      <c r="A98">
        <v>1905</v>
      </c>
      <c r="B98" s="1">
        <v>2100118</v>
      </c>
      <c r="C98" s="1">
        <v>1932859</v>
      </c>
      <c r="D98" s="1">
        <v>4032977</v>
      </c>
      <c r="E98" s="15">
        <f t="shared" si="11"/>
        <v>1.0865345066556846</v>
      </c>
      <c r="F98" s="1">
        <f t="shared" ca="1" si="8"/>
        <v>4729</v>
      </c>
      <c r="G98" s="5">
        <f t="shared" ca="1" si="17"/>
        <v>11.218492351200686</v>
      </c>
      <c r="H98" s="5">
        <f t="shared" ca="1" si="9"/>
        <v>10.325021692804597</v>
      </c>
      <c r="I98" s="1">
        <f t="shared" ca="1" si="4"/>
        <v>117.25829331533505</v>
      </c>
      <c r="J98" s="1">
        <f t="shared" ca="1" si="14"/>
        <v>4341.9637058261706</v>
      </c>
      <c r="K98" s="1">
        <f t="shared" ca="1" si="15"/>
        <v>387.03629417383002</v>
      </c>
      <c r="L98" s="6">
        <f t="shared" ca="1" si="10"/>
        <v>5.7094523155001055E-2</v>
      </c>
      <c r="M98" s="6">
        <f t="shared" ca="1" si="12"/>
        <v>0.94290547684499892</v>
      </c>
      <c r="N98" s="7">
        <f t="shared" si="7"/>
        <v>30.6</v>
      </c>
      <c r="O98" s="7">
        <f t="shared" si="16"/>
        <v>10.764044943820224</v>
      </c>
      <c r="P98" s="1">
        <v>6</v>
      </c>
      <c r="Q98" s="1">
        <v>0</v>
      </c>
      <c r="R98" s="1">
        <v>6</v>
      </c>
      <c r="S98" s="8">
        <v>4079.9637058261701</v>
      </c>
      <c r="T98" s="8">
        <v>379.03629417383002</v>
      </c>
      <c r="U98" s="8">
        <v>4459</v>
      </c>
    </row>
    <row r="99" spans="1:21" x14ac:dyDescent="0.2">
      <c r="A99">
        <v>1906</v>
      </c>
      <c r="B99" s="1">
        <v>2126730</v>
      </c>
      <c r="C99" s="1">
        <v>1964755</v>
      </c>
      <c r="D99" s="1">
        <v>4091485</v>
      </c>
      <c r="E99" s="15">
        <f t="shared" si="11"/>
        <v>1.0824403042618544</v>
      </c>
      <c r="F99" s="1">
        <f t="shared" ca="1" si="8"/>
        <v>4426</v>
      </c>
      <c r="G99" s="5">
        <f t="shared" ca="1" si="17"/>
        <v>11.838763551999524</v>
      </c>
      <c r="H99" s="5">
        <f t="shared" ca="1" si="9"/>
        <v>10.937105266116914</v>
      </c>
      <c r="I99" s="1">
        <f t="shared" ca="1" si="4"/>
        <v>108.17588235078462</v>
      </c>
      <c r="J99" s="1">
        <f t="shared" ca="1" si="14"/>
        <v>4081.2627531402204</v>
      </c>
      <c r="K99" s="1">
        <f t="shared" ca="1" si="15"/>
        <v>344.73724685977953</v>
      </c>
      <c r="L99" s="6">
        <f t="shared" ca="1" si="10"/>
        <v>6.0777225485765932E-2</v>
      </c>
      <c r="M99" s="6">
        <f t="shared" ca="1" si="12"/>
        <v>0.93922277451423408</v>
      </c>
      <c r="N99" s="7">
        <f t="shared" si="7"/>
        <v>34.25</v>
      </c>
      <c r="O99" s="7">
        <f t="shared" si="16"/>
        <v>11.344936708860759</v>
      </c>
      <c r="P99" s="1">
        <v>6</v>
      </c>
      <c r="Q99" s="1">
        <v>0</v>
      </c>
      <c r="R99" s="1">
        <v>6</v>
      </c>
      <c r="S99" s="8">
        <v>3820.2627531402204</v>
      </c>
      <c r="T99" s="8">
        <v>336.73724685977953</v>
      </c>
      <c r="U99" s="8">
        <v>4157</v>
      </c>
    </row>
    <row r="100" spans="1:21" x14ac:dyDescent="0.2">
      <c r="A100">
        <v>1907</v>
      </c>
      <c r="B100" s="1">
        <v>2160213</v>
      </c>
      <c r="C100" s="1">
        <v>2001509</v>
      </c>
      <c r="D100" s="1">
        <v>4161722</v>
      </c>
      <c r="E100" s="15">
        <f t="shared" si="11"/>
        <v>1.0792921740546757</v>
      </c>
      <c r="F100" s="1">
        <f t="shared" ca="1" si="8"/>
        <v>4211</v>
      </c>
      <c r="G100" s="5">
        <f t="shared" ca="1" si="17"/>
        <v>12.162625648431414</v>
      </c>
      <c r="H100" s="5">
        <f t="shared" ca="1" si="9"/>
        <v>11.269076104516689</v>
      </c>
      <c r="I100" s="1">
        <f t="shared" ca="1" si="4"/>
        <v>101.18407716805687</v>
      </c>
      <c r="J100" s="1">
        <f t="shared" ca="1" si="14"/>
        <v>3891.0790273556231</v>
      </c>
      <c r="K100" s="1">
        <f t="shared" ca="1" si="15"/>
        <v>319.92097264437689</v>
      </c>
      <c r="L100" s="6">
        <f t="shared" ca="1" si="10"/>
        <v>6.2692947043457611E-2</v>
      </c>
      <c r="M100" s="6">
        <f t="shared" ca="1" si="12"/>
        <v>0.93730705295654237</v>
      </c>
      <c r="N100" s="7">
        <f t="shared" si="7"/>
        <v>114</v>
      </c>
      <c r="O100" s="7">
        <f t="shared" si="16"/>
        <v>11.653846153846155</v>
      </c>
      <c r="P100" s="1">
        <v>5</v>
      </c>
      <c r="Q100" s="1">
        <v>0</v>
      </c>
      <c r="R100" s="1">
        <v>5</v>
      </c>
      <c r="S100" s="8">
        <v>3635.0790273556231</v>
      </c>
      <c r="T100" s="8">
        <v>311.92097264437689</v>
      </c>
      <c r="U100" s="8">
        <v>3947</v>
      </c>
    </row>
    <row r="101" spans="1:21" x14ac:dyDescent="0.2">
      <c r="A101">
        <v>1908</v>
      </c>
      <c r="B101" s="1">
        <v>2193981</v>
      </c>
      <c r="C101" s="1">
        <v>2038297</v>
      </c>
      <c r="D101" s="1">
        <v>4232278</v>
      </c>
      <c r="E101" s="15">
        <f t="shared" si="11"/>
        <v>1.0763794481373421</v>
      </c>
      <c r="F101" s="1">
        <f t="shared" ca="1" si="8"/>
        <v>4190</v>
      </c>
      <c r="G101" s="5">
        <f t="shared" ca="1" si="17"/>
        <v>11.582582582582583</v>
      </c>
      <c r="H101" s="5">
        <f t="shared" ca="1" si="9"/>
        <v>10.760687230349912</v>
      </c>
      <c r="I101" s="1">
        <f t="shared" ca="1" si="4"/>
        <v>99.001058059040545</v>
      </c>
      <c r="J101" s="1">
        <f t="shared" ca="1" si="14"/>
        <v>3857</v>
      </c>
      <c r="K101" s="1">
        <f t="shared" ca="1" si="15"/>
        <v>333</v>
      </c>
      <c r="L101" s="6">
        <f t="shared" ca="1" si="10"/>
        <v>6.2529832935560858E-2</v>
      </c>
      <c r="M101" s="6">
        <f t="shared" ca="1" si="12"/>
        <v>0.93747016706443909</v>
      </c>
      <c r="N101" s="7"/>
      <c r="O101" s="7">
        <f t="shared" si="16"/>
        <v>11.086153846153847</v>
      </c>
      <c r="P101" s="1">
        <v>4</v>
      </c>
      <c r="Q101" s="1">
        <v>0</v>
      </c>
      <c r="R101" s="1">
        <v>4</v>
      </c>
      <c r="S101" s="8">
        <v>3603</v>
      </c>
      <c r="T101" s="8">
        <v>325</v>
      </c>
      <c r="U101" s="8">
        <v>3928</v>
      </c>
    </row>
    <row r="102" spans="1:21" x14ac:dyDescent="0.2">
      <c r="A102">
        <v>1909</v>
      </c>
      <c r="B102" s="1">
        <v>2242215</v>
      </c>
      <c r="C102" s="1">
        <v>2081745</v>
      </c>
      <c r="D102" s="1">
        <v>4323960</v>
      </c>
      <c r="E102" s="15">
        <f t="shared" si="11"/>
        <v>1.0770843691230194</v>
      </c>
      <c r="F102" s="1">
        <f t="shared" ca="1" si="8"/>
        <v>4191</v>
      </c>
      <c r="G102" s="5">
        <f t="shared" ca="1" si="17"/>
        <v>10.485045774405183</v>
      </c>
      <c r="H102" s="5">
        <f t="shared" ca="1" si="9"/>
        <v>9.7346559610202927</v>
      </c>
      <c r="I102" s="1">
        <f t="shared" ca="1" si="4"/>
        <v>96.925040934698742</v>
      </c>
      <c r="J102" s="1">
        <f t="shared" ca="1" si="14"/>
        <v>3826.0907012195121</v>
      </c>
      <c r="K102" s="1">
        <f t="shared" ca="1" si="15"/>
        <v>364.9092987804878</v>
      </c>
      <c r="L102" s="6">
        <f t="shared" ca="1" si="10"/>
        <v>6.1083273681698878E-2</v>
      </c>
      <c r="M102" s="6">
        <f t="shared" ca="1" si="12"/>
        <v>0.93891672631830114</v>
      </c>
      <c r="N102" s="7"/>
      <c r="O102" s="7">
        <f t="shared" si="16"/>
        <v>10.025210084033613</v>
      </c>
      <c r="P102" s="1">
        <v>3</v>
      </c>
      <c r="Q102" s="1">
        <v>0</v>
      </c>
      <c r="R102" s="1">
        <v>3</v>
      </c>
      <c r="S102" s="8">
        <v>3578.0907012195121</v>
      </c>
      <c r="T102" s="8">
        <v>356.9092987804878</v>
      </c>
      <c r="U102" s="8">
        <v>3935</v>
      </c>
    </row>
    <row r="103" spans="1:21" x14ac:dyDescent="0.2">
      <c r="A103">
        <v>1910</v>
      </c>
      <c r="B103" s="1">
        <v>2296308</v>
      </c>
      <c r="C103" s="1">
        <v>2128775</v>
      </c>
      <c r="D103" s="1">
        <v>4425083</v>
      </c>
      <c r="E103" s="15">
        <f t="shared" si="11"/>
        <v>1.0786992519171825</v>
      </c>
      <c r="F103" s="1">
        <f t="shared" ca="1" si="8"/>
        <v>3856</v>
      </c>
      <c r="G103" s="5">
        <f t="shared" ca="1" si="17"/>
        <v>10.241982507288629</v>
      </c>
      <c r="H103" s="5">
        <f t="shared" ca="1" si="9"/>
        <v>9.4947525819503955</v>
      </c>
      <c r="I103" s="1">
        <f t="shared" ca="1" si="4"/>
        <v>87.139608454801859</v>
      </c>
      <c r="J103" s="1">
        <f t="shared" ca="1" si="14"/>
        <v>3513</v>
      </c>
      <c r="K103" s="1">
        <f t="shared" ca="1" si="15"/>
        <v>343</v>
      </c>
      <c r="L103" s="6">
        <f t="shared" ca="1" si="10"/>
        <v>6.561203319502075E-2</v>
      </c>
      <c r="M103" s="6">
        <f t="shared" ca="1" si="12"/>
        <v>0.93438796680497926</v>
      </c>
      <c r="N103" s="7"/>
      <c r="O103" s="7">
        <f t="shared" si="16"/>
        <v>9.7552238805970148</v>
      </c>
      <c r="P103" s="1">
        <v>5</v>
      </c>
      <c r="Q103" s="1">
        <v>0</v>
      </c>
      <c r="R103" s="1">
        <v>5</v>
      </c>
      <c r="S103" s="8">
        <v>3268</v>
      </c>
      <c r="T103" s="8">
        <v>335</v>
      </c>
      <c r="U103" s="8">
        <v>3603</v>
      </c>
    </row>
    <row r="104" spans="1:21" x14ac:dyDescent="0.2">
      <c r="A104">
        <v>1911</v>
      </c>
      <c r="B104" s="1">
        <v>2382232</v>
      </c>
      <c r="C104" s="1">
        <v>2191554</v>
      </c>
      <c r="D104" s="1">
        <v>4573786</v>
      </c>
      <c r="E104" s="15">
        <f t="shared" si="11"/>
        <v>1.0870058415170241</v>
      </c>
      <c r="F104" s="1">
        <f t="shared" ca="1" si="8"/>
        <v>3539</v>
      </c>
      <c r="G104" s="5">
        <f t="shared" ca="1" si="17"/>
        <v>10.342948717948717</v>
      </c>
      <c r="H104" s="5">
        <f t="shared" ca="1" si="9"/>
        <v>9.5150810813620925</v>
      </c>
      <c r="I104" s="1">
        <f t="shared" ca="1" si="4"/>
        <v>77.375723306687277</v>
      </c>
      <c r="J104" s="1">
        <f t="shared" ca="1" si="14"/>
        <v>3227</v>
      </c>
      <c r="K104" s="1">
        <f t="shared" ca="1" si="15"/>
        <v>312</v>
      </c>
      <c r="L104" s="6">
        <f t="shared" ca="1" si="10"/>
        <v>7.0076292738061596E-2</v>
      </c>
      <c r="M104" s="6">
        <f t="shared" ca="1" si="12"/>
        <v>0.9299237072619384</v>
      </c>
      <c r="N104" s="7"/>
      <c r="O104" s="7">
        <f t="shared" si="16"/>
        <v>9.8256578947368425</v>
      </c>
      <c r="P104" s="1">
        <v>2</v>
      </c>
      <c r="Q104" s="1">
        <v>0</v>
      </c>
      <c r="R104" s="1">
        <v>2</v>
      </c>
      <c r="S104" s="8">
        <v>2987</v>
      </c>
      <c r="T104" s="8">
        <v>304</v>
      </c>
      <c r="U104" s="8">
        <v>3291</v>
      </c>
    </row>
    <row r="105" spans="1:21" x14ac:dyDescent="0.2">
      <c r="A105">
        <v>1912</v>
      </c>
      <c r="B105" s="1">
        <v>2478230</v>
      </c>
      <c r="C105" s="1">
        <v>2268359</v>
      </c>
      <c r="D105" s="1">
        <v>4746589</v>
      </c>
      <c r="E105" s="15">
        <f t="shared" si="11"/>
        <v>1.0925210691958371</v>
      </c>
      <c r="F105" s="1">
        <f t="shared" ca="1" si="8"/>
        <v>3640</v>
      </c>
      <c r="G105" s="5">
        <f t="shared" ca="1" si="17"/>
        <v>9.553759384377976</v>
      </c>
      <c r="H105" s="5">
        <f t="shared" ca="1" si="9"/>
        <v>8.7446912043628888</v>
      </c>
      <c r="I105" s="1">
        <f t="shared" ca="1" si="4"/>
        <v>76.686648032934812</v>
      </c>
      <c r="J105" s="1">
        <f t="shared" ca="1" si="14"/>
        <v>3295.0992051810422</v>
      </c>
      <c r="K105" s="1">
        <f t="shared" ca="1" si="15"/>
        <v>344.90079481895793</v>
      </c>
      <c r="L105" s="6">
        <f t="shared" ca="1" si="10"/>
        <v>6.7032967032967031E-2</v>
      </c>
      <c r="M105" s="6">
        <f t="shared" ref="M105:M136" ca="1" si="18">SUM(S105:T105)/F105</f>
        <v>0.93296703296703298</v>
      </c>
      <c r="N105" s="7"/>
      <c r="O105" s="7">
        <f t="shared" si="16"/>
        <v>9.0801186943620174</v>
      </c>
      <c r="P105" s="1">
        <v>2</v>
      </c>
      <c r="Q105" s="1">
        <v>0</v>
      </c>
      <c r="R105" s="1">
        <v>2</v>
      </c>
      <c r="S105" s="8">
        <v>3059.0992051810422</v>
      </c>
      <c r="T105" s="8">
        <v>336.90079481895793</v>
      </c>
      <c r="U105" s="8">
        <v>3396</v>
      </c>
    </row>
    <row r="106" spans="1:21" x14ac:dyDescent="0.2">
      <c r="A106">
        <v>1913</v>
      </c>
      <c r="B106" s="1">
        <v>2554931</v>
      </c>
      <c r="C106" s="1">
        <v>2338810</v>
      </c>
      <c r="D106" s="1">
        <v>4893741</v>
      </c>
      <c r="E106" s="15">
        <f t="shared" si="11"/>
        <v>1.0924063947049996</v>
      </c>
      <c r="F106" s="1">
        <f t="shared" ca="1" si="8"/>
        <v>3812</v>
      </c>
      <c r="G106" s="5">
        <f t="shared" ca="1" si="17"/>
        <v>9.5917914725011855</v>
      </c>
      <c r="H106" s="5">
        <f t="shared" ca="1" si="9"/>
        <v>8.7804241342723142</v>
      </c>
      <c r="I106" s="1">
        <f t="shared" ca="1" si="4"/>
        <v>77.895417840870607</v>
      </c>
      <c r="J106" s="1">
        <f t="shared" ca="1" si="14"/>
        <v>3452.0986547085204</v>
      </c>
      <c r="K106" s="1">
        <f t="shared" ca="1" si="15"/>
        <v>359.9013452914798</v>
      </c>
      <c r="L106" s="6">
        <f t="shared" ca="1" si="10"/>
        <v>6.4270724029380902E-2</v>
      </c>
      <c r="M106" s="6">
        <f t="shared" ca="1" si="18"/>
        <v>0.93572927597061906</v>
      </c>
      <c r="N106" s="7"/>
      <c r="O106" s="7">
        <f t="shared" si="16"/>
        <v>9.1363636363636367</v>
      </c>
      <c r="P106" s="1">
        <v>4</v>
      </c>
      <c r="Q106" s="1">
        <v>0</v>
      </c>
      <c r="R106" s="1">
        <v>4</v>
      </c>
      <c r="S106" s="8">
        <v>3215.0986547085204</v>
      </c>
      <c r="T106" s="8">
        <v>351.9013452914798</v>
      </c>
      <c r="U106" s="8">
        <v>3567</v>
      </c>
    </row>
    <row r="107" spans="1:21" x14ac:dyDescent="0.2">
      <c r="A107">
        <v>1914</v>
      </c>
      <c r="B107" s="1">
        <v>2577576</v>
      </c>
      <c r="C107" s="1">
        <v>2394202</v>
      </c>
      <c r="D107" s="1">
        <v>4971778</v>
      </c>
      <c r="E107" s="15">
        <f t="shared" si="11"/>
        <v>1.0765908640958448</v>
      </c>
      <c r="F107" s="1">
        <f t="shared" ca="1" si="8"/>
        <v>3925</v>
      </c>
      <c r="G107" s="5">
        <f t="shared" ca="1" si="17"/>
        <v>10.544117647058824</v>
      </c>
      <c r="H107" s="5">
        <f t="shared" ca="1" si="9"/>
        <v>9.7939876685783585</v>
      </c>
      <c r="I107" s="1">
        <f t="shared" ca="1" si="4"/>
        <v>78.945600547731615</v>
      </c>
      <c r="J107" s="1">
        <f t="shared" ca="1" si="14"/>
        <v>3585</v>
      </c>
      <c r="K107" s="1">
        <f t="shared" ca="1" si="15"/>
        <v>340</v>
      </c>
      <c r="L107" s="6">
        <f t="shared" ca="1" si="10"/>
        <v>6.0382165605095545E-2</v>
      </c>
      <c r="M107" s="6">
        <f t="shared" ca="1" si="18"/>
        <v>0.93961783439490443</v>
      </c>
      <c r="N107" s="7"/>
      <c r="O107" s="7">
        <f t="shared" si="16"/>
        <v>10.108433734939759</v>
      </c>
      <c r="P107" s="1">
        <v>2</v>
      </c>
      <c r="Q107" s="1">
        <v>0</v>
      </c>
      <c r="R107" s="1">
        <v>2</v>
      </c>
      <c r="S107" s="8">
        <v>3356</v>
      </c>
      <c r="T107" s="8">
        <v>332</v>
      </c>
      <c r="U107" s="8">
        <v>3688</v>
      </c>
    </row>
    <row r="108" spans="1:21" x14ac:dyDescent="0.2">
      <c r="A108">
        <v>1915</v>
      </c>
      <c r="B108" s="1">
        <v>2528076</v>
      </c>
      <c r="C108" s="1">
        <v>2441381</v>
      </c>
      <c r="D108" s="1">
        <v>4969457</v>
      </c>
      <c r="E108" s="15">
        <f t="shared" si="11"/>
        <v>1.0355106392652356</v>
      </c>
      <c r="F108" s="1">
        <f t="shared" ca="1" si="8"/>
        <v>4010</v>
      </c>
      <c r="G108" s="5">
        <f t="shared" ca="1" si="17"/>
        <v>10.172807866950944</v>
      </c>
      <c r="H108" s="5">
        <f t="shared" ca="1" si="9"/>
        <v>9.8239530152671684</v>
      </c>
      <c r="I108" s="1">
        <f t="shared" ca="1" si="4"/>
        <v>80.692920775851363</v>
      </c>
      <c r="J108" s="1">
        <f t="shared" ca="1" si="14"/>
        <v>3651.0929062996292</v>
      </c>
      <c r="K108" s="1">
        <f t="shared" ca="1" si="15"/>
        <v>358.90709370037058</v>
      </c>
      <c r="L108" s="6">
        <f t="shared" ca="1" si="10"/>
        <v>5.8104738154613464E-2</v>
      </c>
      <c r="M108" s="6">
        <f t="shared" ca="1" si="18"/>
        <v>0.94189526184538652</v>
      </c>
      <c r="N108" s="7"/>
      <c r="O108" s="7">
        <f t="shared" si="16"/>
        <v>9.763532763532762</v>
      </c>
      <c r="P108" s="1">
        <v>1</v>
      </c>
      <c r="Q108" s="1">
        <v>0</v>
      </c>
      <c r="R108" s="1">
        <v>1</v>
      </c>
      <c r="S108" s="8">
        <v>3426.0929062996292</v>
      </c>
      <c r="T108" s="8">
        <v>350.90709370037058</v>
      </c>
      <c r="U108" s="8">
        <v>3777</v>
      </c>
    </row>
    <row r="109" spans="1:21" x14ac:dyDescent="0.2">
      <c r="A109">
        <v>1916</v>
      </c>
      <c r="B109" s="1">
        <v>2437345</v>
      </c>
      <c r="C109" s="1">
        <v>2480604</v>
      </c>
      <c r="D109" s="1">
        <v>4917949</v>
      </c>
      <c r="E109" s="15">
        <f t="shared" si="11"/>
        <v>0.98256110205417713</v>
      </c>
      <c r="F109" s="1">
        <f t="shared" ca="1" si="8"/>
        <v>3739</v>
      </c>
      <c r="G109" s="5">
        <f t="shared" ca="1" si="17"/>
        <v>8.3475000000000001</v>
      </c>
      <c r="H109" s="5">
        <f t="shared" ca="1" si="9"/>
        <v>8.4956548580525126</v>
      </c>
      <c r="I109" s="1">
        <f t="shared" ca="1" si="4"/>
        <v>76.027628590699095</v>
      </c>
      <c r="J109" s="1">
        <f t="shared" ca="1" si="14"/>
        <v>3339</v>
      </c>
      <c r="K109" s="1">
        <f t="shared" ca="1" si="15"/>
        <v>400</v>
      </c>
      <c r="L109" s="6">
        <f t="shared" ca="1" si="10"/>
        <v>6.1781224926450926E-2</v>
      </c>
      <c r="M109" s="6">
        <f t="shared" ca="1" si="18"/>
        <v>0.93821877507354912</v>
      </c>
      <c r="N109" s="7"/>
      <c r="O109" s="7">
        <f t="shared" si="16"/>
        <v>7.9489795918367347</v>
      </c>
      <c r="P109" s="1">
        <v>4</v>
      </c>
      <c r="Q109" s="1">
        <v>0</v>
      </c>
      <c r="R109" s="1">
        <v>4</v>
      </c>
      <c r="S109" s="8">
        <v>3116</v>
      </c>
      <c r="T109" s="8">
        <v>392</v>
      </c>
      <c r="U109" s="8">
        <v>3508</v>
      </c>
    </row>
    <row r="110" spans="1:21" x14ac:dyDescent="0.2">
      <c r="A110">
        <v>1917</v>
      </c>
      <c r="B110" s="1">
        <v>2458935</v>
      </c>
      <c r="C110" s="1">
        <v>2523128</v>
      </c>
      <c r="D110" s="1">
        <v>4982063</v>
      </c>
      <c r="E110" s="15">
        <f t="shared" si="11"/>
        <v>0.97455816748099977</v>
      </c>
      <c r="F110" s="1">
        <f t="shared" ca="1" si="8"/>
        <v>3293</v>
      </c>
      <c r="G110" s="5">
        <f t="shared" ca="1" si="17"/>
        <v>8.6568914956011724</v>
      </c>
      <c r="H110" s="5">
        <f t="shared" ca="1" si="9"/>
        <v>8.8828884559832595</v>
      </c>
      <c r="I110" s="1">
        <f t="shared" ca="1" si="4"/>
        <v>66.097116796796826</v>
      </c>
      <c r="J110" s="1">
        <f t="shared" ca="1" si="14"/>
        <v>2952</v>
      </c>
      <c r="K110" s="1">
        <f t="shared" ca="1" si="15"/>
        <v>341</v>
      </c>
      <c r="L110" s="6">
        <f t="shared" ca="1" si="10"/>
        <v>6.8326753720012151E-2</v>
      </c>
      <c r="M110" s="6">
        <f t="shared" ca="1" si="18"/>
        <v>0.93167324627998782</v>
      </c>
      <c r="N110" s="7"/>
      <c r="O110" s="7">
        <f t="shared" si="16"/>
        <v>8.2132132132132138</v>
      </c>
      <c r="P110" s="1">
        <v>2</v>
      </c>
      <c r="Q110" s="1">
        <v>0</v>
      </c>
      <c r="R110" s="1">
        <v>2</v>
      </c>
      <c r="S110" s="8">
        <v>2735</v>
      </c>
      <c r="T110" s="8">
        <v>333</v>
      </c>
      <c r="U110" s="8">
        <v>3068</v>
      </c>
    </row>
    <row r="111" spans="1:21" x14ac:dyDescent="0.2">
      <c r="A111">
        <v>1918</v>
      </c>
      <c r="B111" s="1">
        <v>2516527</v>
      </c>
      <c r="C111" s="1">
        <v>2564385</v>
      </c>
      <c r="D111" s="1">
        <v>5080912</v>
      </c>
      <c r="E111" s="15">
        <f t="shared" si="11"/>
        <v>0.9813374356814597</v>
      </c>
      <c r="F111" s="1">
        <f t="shared" ca="1" si="8"/>
        <v>3004</v>
      </c>
      <c r="G111" s="5">
        <f t="shared" ca="1" si="17"/>
        <v>9.0168353878511169</v>
      </c>
      <c r="H111" s="5">
        <f t="shared" ca="1" si="9"/>
        <v>9.1883128677238854</v>
      </c>
      <c r="I111" s="1">
        <f t="shared" ca="1" si="4"/>
        <v>59.123244016034917</v>
      </c>
      <c r="J111" s="1">
        <f t="shared" ca="1" si="14"/>
        <v>2704.1048850574712</v>
      </c>
      <c r="K111" s="1">
        <f t="shared" ca="1" si="15"/>
        <v>299.89511494252872</v>
      </c>
      <c r="L111" s="6">
        <f t="shared" ca="1" si="10"/>
        <v>7.356857523302264E-2</v>
      </c>
      <c r="M111" s="6">
        <f t="shared" ca="1" si="18"/>
        <v>0.92643142476697737</v>
      </c>
      <c r="N111" s="7"/>
      <c r="O111" s="7">
        <f t="shared" si="16"/>
        <v>8.5342465753424666</v>
      </c>
      <c r="P111" s="1">
        <v>2</v>
      </c>
      <c r="Q111" s="1">
        <v>0</v>
      </c>
      <c r="R111" s="1">
        <v>2</v>
      </c>
      <c r="S111" s="8">
        <v>2491.1048850574712</v>
      </c>
      <c r="T111" s="8">
        <v>291.89511494252872</v>
      </c>
      <c r="U111" s="8">
        <v>2783</v>
      </c>
    </row>
    <row r="112" spans="1:21" x14ac:dyDescent="0.2">
      <c r="A112">
        <v>1919</v>
      </c>
      <c r="B112" s="1">
        <v>2698378</v>
      </c>
      <c r="C112" s="1">
        <v>2605196</v>
      </c>
      <c r="D112" s="1">
        <v>5303574</v>
      </c>
      <c r="E112" s="15">
        <f t="shared" si="11"/>
        <v>1.035767750295947</v>
      </c>
      <c r="F112" s="1">
        <f t="shared" ca="1" si="8"/>
        <v>2765</v>
      </c>
      <c r="G112" s="5">
        <f t="shared" ca="1" si="17"/>
        <v>12.29326923076923</v>
      </c>
      <c r="H112" s="5">
        <f t="shared" ca="1" si="9"/>
        <v>11.868750718736617</v>
      </c>
      <c r="I112" s="1">
        <f t="shared" ca="1" si="4"/>
        <v>52.13465485727172</v>
      </c>
      <c r="J112" s="1">
        <f t="shared" ca="1" si="14"/>
        <v>2557</v>
      </c>
      <c r="K112" s="1">
        <f t="shared" ca="1" si="15"/>
        <v>208</v>
      </c>
      <c r="L112" s="6">
        <f t="shared" ca="1" si="10"/>
        <v>7.956600361663653E-2</v>
      </c>
      <c r="M112" s="6">
        <f t="shared" ca="1" si="18"/>
        <v>0.92043399638336343</v>
      </c>
      <c r="N112" s="7"/>
      <c r="O112" s="7">
        <f t="shared" si="16"/>
        <v>11.725</v>
      </c>
      <c r="P112" s="1">
        <v>1</v>
      </c>
      <c r="Q112" s="1">
        <v>0</v>
      </c>
      <c r="R112" s="1">
        <v>1</v>
      </c>
      <c r="S112" s="8">
        <v>2345</v>
      </c>
      <c r="T112" s="8">
        <v>200</v>
      </c>
      <c r="U112" s="8">
        <v>2545</v>
      </c>
    </row>
    <row r="113" spans="1:21" x14ac:dyDescent="0.2">
      <c r="A113">
        <v>1920</v>
      </c>
      <c r="B113" s="1">
        <v>2751730</v>
      </c>
      <c r="C113" s="1">
        <v>2659567</v>
      </c>
      <c r="D113" s="1">
        <v>5411297</v>
      </c>
      <c r="E113" s="15">
        <f t="shared" si="11"/>
        <v>1.0346533853067059</v>
      </c>
      <c r="F113" s="1">
        <f t="shared" ca="1" si="8"/>
        <v>3009</v>
      </c>
      <c r="G113" s="5">
        <f t="shared" ca="1" si="17"/>
        <v>15.442622950819672</v>
      </c>
      <c r="H113" s="5">
        <f t="shared" ca="1" si="9"/>
        <v>14.925407068804942</v>
      </c>
      <c r="I113" s="1">
        <f t="shared" ca="1" si="4"/>
        <v>55.605892635351559</v>
      </c>
      <c r="J113" s="1">
        <f t="shared" ca="1" si="14"/>
        <v>2826</v>
      </c>
      <c r="K113" s="1">
        <f t="shared" ca="1" si="15"/>
        <v>183</v>
      </c>
      <c r="L113" s="6">
        <f t="shared" ca="1" si="10"/>
        <v>7.1784646061814561E-2</v>
      </c>
      <c r="M113" s="6">
        <f t="shared" ca="1" si="18"/>
        <v>0.92821535393818544</v>
      </c>
      <c r="N113" s="7"/>
      <c r="O113" s="7">
        <f t="shared" si="16"/>
        <v>14.96</v>
      </c>
      <c r="P113" s="1">
        <v>1</v>
      </c>
      <c r="Q113" s="1">
        <v>0</v>
      </c>
      <c r="R113" s="1">
        <v>1</v>
      </c>
      <c r="S113" s="8">
        <v>2618</v>
      </c>
      <c r="T113" s="8">
        <v>175</v>
      </c>
      <c r="U113" s="8">
        <v>2793</v>
      </c>
    </row>
    <row r="114" spans="1:21" x14ac:dyDescent="0.2">
      <c r="A114">
        <v>1921</v>
      </c>
      <c r="B114" s="1">
        <v>2799415</v>
      </c>
      <c r="C114" s="1">
        <v>2711529</v>
      </c>
      <c r="D114" s="1">
        <v>5510944</v>
      </c>
      <c r="E114" s="15">
        <f t="shared" si="11"/>
        <v>1.0324119712531195</v>
      </c>
      <c r="F114" s="1">
        <f t="shared" ca="1" si="8"/>
        <v>3254</v>
      </c>
      <c r="G114" s="5">
        <f t="shared" ca="1" si="17"/>
        <v>14.883182769258354</v>
      </c>
      <c r="H114" s="5">
        <f t="shared" ca="1" si="9"/>
        <v>14.415933933033987</v>
      </c>
      <c r="I114" s="1">
        <f t="shared" ca="1" si="4"/>
        <v>59.046145270211419</v>
      </c>
      <c r="J114" s="1">
        <f t="shared" ca="1" si="14"/>
        <v>3049.1292226959658</v>
      </c>
      <c r="K114" s="1">
        <f t="shared" ca="1" si="15"/>
        <v>204.87077730403411</v>
      </c>
      <c r="L114" s="6">
        <f t="shared" ca="1" si="10"/>
        <v>6.3614013521819293E-2</v>
      </c>
      <c r="M114" s="6">
        <f t="shared" ca="1" si="18"/>
        <v>0.93638598647818072</v>
      </c>
      <c r="N114" s="7"/>
      <c r="O114" s="7">
        <f t="shared" si="16"/>
        <v>14.477157360406091</v>
      </c>
      <c r="P114" s="1">
        <v>0</v>
      </c>
      <c r="Q114" s="1">
        <v>0</v>
      </c>
      <c r="R114" s="1">
        <v>0</v>
      </c>
      <c r="S114" s="8">
        <v>2850.1292226959658</v>
      </c>
      <c r="T114" s="8">
        <v>196.87077730403411</v>
      </c>
      <c r="U114" s="8">
        <v>3047</v>
      </c>
    </row>
    <row r="115" spans="1:21" x14ac:dyDescent="0.2">
      <c r="A115">
        <v>1922</v>
      </c>
      <c r="B115" s="1">
        <v>2867825</v>
      </c>
      <c r="C115" s="1">
        <v>2769461</v>
      </c>
      <c r="D115" s="1">
        <v>5637286</v>
      </c>
      <c r="E115" s="15">
        <f t="shared" si="11"/>
        <v>1.0355173804577857</v>
      </c>
      <c r="F115" s="1">
        <f t="shared" ca="1" si="8"/>
        <v>3429</v>
      </c>
      <c r="G115" s="5">
        <f t="shared" ca="1" si="17"/>
        <v>16.95821478681113</v>
      </c>
      <c r="H115" s="5">
        <f t="shared" ca="1" si="9"/>
        <v>16.376562196681018</v>
      </c>
      <c r="I115" s="1">
        <f t="shared" ca="1" si="4"/>
        <v>60.827142706614495</v>
      </c>
      <c r="J115" s="1">
        <f t="shared" ca="1" si="14"/>
        <v>3238.0567441860467</v>
      </c>
      <c r="K115" s="1">
        <f t="shared" ca="1" si="15"/>
        <v>190.9432558139535</v>
      </c>
      <c r="L115" s="6">
        <f t="shared" ca="1" si="10"/>
        <v>5.9784193642461361E-2</v>
      </c>
      <c r="M115" s="6">
        <f t="shared" ca="1" si="18"/>
        <v>0.94021580635753865</v>
      </c>
      <c r="N115" s="7"/>
      <c r="O115" s="7">
        <f t="shared" si="16"/>
        <v>16.622950819672131</v>
      </c>
      <c r="P115" s="1">
        <v>3</v>
      </c>
      <c r="Q115" s="1">
        <v>0</v>
      </c>
      <c r="R115" s="1">
        <v>3</v>
      </c>
      <c r="S115" s="8">
        <v>3041.0567441860467</v>
      </c>
      <c r="T115" s="8">
        <v>182.9432558139535</v>
      </c>
      <c r="U115" s="8">
        <v>3224</v>
      </c>
    </row>
    <row r="116" spans="1:21" x14ac:dyDescent="0.2">
      <c r="A116">
        <v>1923</v>
      </c>
      <c r="B116" s="1">
        <v>2932310</v>
      </c>
      <c r="C116" s="1">
        <v>2823676</v>
      </c>
      <c r="D116" s="1">
        <v>5755986</v>
      </c>
      <c r="E116" s="15">
        <f t="shared" si="11"/>
        <v>1.0384725443004084</v>
      </c>
      <c r="F116" s="1">
        <f t="shared" ca="1" si="8"/>
        <v>3378</v>
      </c>
      <c r="G116" s="5">
        <f t="shared" ca="1" si="17"/>
        <v>16.873015873015873</v>
      </c>
      <c r="H116" s="5">
        <f t="shared" ca="1" si="9"/>
        <v>16.247917160277723</v>
      </c>
      <c r="I116" s="1">
        <f t="shared" ref="I116:I179" ca="1" si="19">F116*100000/D116</f>
        <v>58.686730648754185</v>
      </c>
      <c r="J116" s="1">
        <f t="shared" ca="1" si="14"/>
        <v>3189</v>
      </c>
      <c r="K116" s="1">
        <f t="shared" ca="1" si="15"/>
        <v>189</v>
      </c>
      <c r="L116" s="6">
        <f t="shared" ca="1" si="10"/>
        <v>5.8614564831261103E-2</v>
      </c>
      <c r="M116" s="6">
        <f t="shared" ca="1" si="18"/>
        <v>0.94138543516873885</v>
      </c>
      <c r="N116" s="7"/>
      <c r="O116" s="7">
        <f t="shared" si="16"/>
        <v>16.569060773480665</v>
      </c>
      <c r="P116" s="1">
        <v>0</v>
      </c>
      <c r="Q116" s="1">
        <v>0</v>
      </c>
      <c r="R116" s="1">
        <v>0</v>
      </c>
      <c r="S116" s="8">
        <v>2999</v>
      </c>
      <c r="T116" s="8">
        <v>181</v>
      </c>
      <c r="U116" s="8">
        <v>3180</v>
      </c>
    </row>
    <row r="117" spans="1:21" x14ac:dyDescent="0.2">
      <c r="A117">
        <v>1924</v>
      </c>
      <c r="B117" s="1">
        <v>2999567</v>
      </c>
      <c r="C117" s="1">
        <v>2882435</v>
      </c>
      <c r="D117" s="1">
        <v>5882002</v>
      </c>
      <c r="E117" s="15">
        <f t="shared" si="11"/>
        <v>1.040636475757476</v>
      </c>
      <c r="F117" s="1">
        <f t="shared" ca="1" si="8"/>
        <v>3334</v>
      </c>
      <c r="G117" s="5">
        <f t="shared" ca="1" si="17"/>
        <v>19.199927696914749</v>
      </c>
      <c r="H117" s="5">
        <f t="shared" ca="1" si="9"/>
        <v>18.450177505972182</v>
      </c>
      <c r="I117" s="1">
        <f t="shared" ca="1" si="19"/>
        <v>56.681381611226925</v>
      </c>
      <c r="J117" s="1">
        <f t="shared" ca="1" si="14"/>
        <v>3168.9499042756861</v>
      </c>
      <c r="K117" s="1">
        <f t="shared" ca="1" si="15"/>
        <v>165.05009572431396</v>
      </c>
      <c r="L117" s="6">
        <f t="shared" ca="1" si="10"/>
        <v>5.9688062387522493E-2</v>
      </c>
      <c r="M117" s="6">
        <f t="shared" ca="1" si="18"/>
        <v>0.94031193761247756</v>
      </c>
      <c r="N117" s="7"/>
      <c r="O117" s="7">
        <f t="shared" si="16"/>
        <v>18.961783439490446</v>
      </c>
      <c r="P117" s="1">
        <v>3</v>
      </c>
      <c r="Q117" s="1">
        <v>0</v>
      </c>
      <c r="R117" s="1">
        <v>3</v>
      </c>
      <c r="S117" s="8">
        <v>2977.9499042756861</v>
      </c>
      <c r="T117" s="8">
        <v>157.05009572431396</v>
      </c>
      <c r="U117" s="8">
        <v>3135</v>
      </c>
    </row>
    <row r="118" spans="1:21" x14ac:dyDescent="0.2">
      <c r="A118">
        <v>1925</v>
      </c>
      <c r="B118" s="1">
        <v>3063761</v>
      </c>
      <c r="C118" s="1">
        <v>2939266</v>
      </c>
      <c r="D118" s="1">
        <v>6003027</v>
      </c>
      <c r="E118" s="15">
        <f t="shared" si="11"/>
        <v>1.0423558126416594</v>
      </c>
      <c r="F118" s="1">
        <f t="shared" ca="1" si="8"/>
        <v>3481</v>
      </c>
      <c r="G118" s="5">
        <f t="shared" ca="1" si="17"/>
        <v>22.598708568997811</v>
      </c>
      <c r="H118" s="5">
        <f t="shared" ca="1" si="9"/>
        <v>21.680416893081386</v>
      </c>
      <c r="I118" s="1">
        <f t="shared" ca="1" si="19"/>
        <v>57.987412017303939</v>
      </c>
      <c r="J118" s="1">
        <f t="shared" ca="1" si="14"/>
        <v>3333.4919281145294</v>
      </c>
      <c r="K118" s="1">
        <f t="shared" ca="1" si="15"/>
        <v>147.5080718854706</v>
      </c>
      <c r="L118" s="6">
        <f t="shared" ca="1" si="10"/>
        <v>5.3432921574260273E-2</v>
      </c>
      <c r="M118" s="6">
        <f t="shared" ca="1" si="18"/>
        <v>0.94656707842573973</v>
      </c>
      <c r="N118" s="7"/>
      <c r="O118" s="7">
        <f t="shared" si="16"/>
        <v>22.618705035971225</v>
      </c>
      <c r="P118" s="1">
        <v>0</v>
      </c>
      <c r="Q118" s="1">
        <v>0</v>
      </c>
      <c r="R118" s="1">
        <v>0</v>
      </c>
      <c r="S118" s="8">
        <v>3155.4919281145294</v>
      </c>
      <c r="T118" s="8">
        <v>139.5080718854706</v>
      </c>
      <c r="U118" s="8">
        <v>3295</v>
      </c>
    </row>
    <row r="119" spans="1:21" x14ac:dyDescent="0.2">
      <c r="A119">
        <v>1926</v>
      </c>
      <c r="B119" s="1">
        <v>3126802</v>
      </c>
      <c r="C119" s="1">
        <v>2997218</v>
      </c>
      <c r="D119" s="1">
        <v>6124020</v>
      </c>
      <c r="E119" s="15">
        <f t="shared" si="11"/>
        <v>1.0432347597004956</v>
      </c>
      <c r="F119" s="1">
        <f t="shared" ca="1" si="8"/>
        <v>3591</v>
      </c>
      <c r="G119" s="5">
        <f t="shared" ca="1" si="17"/>
        <v>23.346925133689837</v>
      </c>
      <c r="H119" s="5">
        <f t="shared" ca="1" si="9"/>
        <v>22.379358928178881</v>
      </c>
      <c r="I119" s="1">
        <f t="shared" ca="1" si="19"/>
        <v>58.637953501131612</v>
      </c>
      <c r="J119" s="1">
        <f t="shared" ca="1" si="14"/>
        <v>3443.5070422535209</v>
      </c>
      <c r="K119" s="1">
        <f t="shared" ca="1" si="15"/>
        <v>147.49295774647888</v>
      </c>
      <c r="L119" s="6">
        <f t="shared" ca="1" si="10"/>
        <v>4.7619047619047616E-2</v>
      </c>
      <c r="M119" s="6">
        <f t="shared" ca="1" si="18"/>
        <v>0.95238095238095233</v>
      </c>
      <c r="N119" s="7"/>
      <c r="O119" s="7">
        <f t="shared" si="16"/>
        <v>23.342857142857142</v>
      </c>
      <c r="P119" s="1">
        <v>3</v>
      </c>
      <c r="Q119" s="1">
        <v>0</v>
      </c>
      <c r="R119" s="1">
        <v>3</v>
      </c>
      <c r="S119" s="8">
        <v>3279.5070422535209</v>
      </c>
      <c r="T119" s="8">
        <v>140.49295774647888</v>
      </c>
      <c r="U119" s="8">
        <v>3420</v>
      </c>
    </row>
    <row r="120" spans="1:21" x14ac:dyDescent="0.2">
      <c r="A120">
        <v>1927</v>
      </c>
      <c r="B120" s="1">
        <v>3194858</v>
      </c>
      <c r="C120" s="1">
        <v>3056158</v>
      </c>
      <c r="D120" s="1">
        <v>6251016</v>
      </c>
      <c r="E120" s="15">
        <f t="shared" si="11"/>
        <v>1.0453837792417799</v>
      </c>
      <c r="F120" s="1">
        <f t="shared" ca="1" si="8"/>
        <v>3859</v>
      </c>
      <c r="G120" s="5">
        <f t="shared" ca="1" si="17"/>
        <v>22.025911072714376</v>
      </c>
      <c r="H120" s="5">
        <f t="shared" ca="1" si="9"/>
        <v>21.069688960249447</v>
      </c>
      <c r="I120" s="1">
        <f t="shared" ca="1" si="19"/>
        <v>61.733964526726538</v>
      </c>
      <c r="J120" s="1">
        <f t="shared" ca="1" si="14"/>
        <v>3691.4061971830988</v>
      </c>
      <c r="K120" s="1">
        <f t="shared" ca="1" si="15"/>
        <v>167.59380281690142</v>
      </c>
      <c r="L120" s="6">
        <f t="shared" ca="1" si="10"/>
        <v>4.0684115055713913E-2</v>
      </c>
      <c r="M120" s="6">
        <f t="shared" ca="1" si="18"/>
        <v>0.9593158849442861</v>
      </c>
      <c r="N120" s="7"/>
      <c r="O120" s="7">
        <f t="shared" si="16"/>
        <v>22.051948051948052</v>
      </c>
      <c r="P120" s="1">
        <v>3</v>
      </c>
      <c r="Q120" s="1">
        <v>0</v>
      </c>
      <c r="R120" s="1">
        <v>3</v>
      </c>
      <c r="S120" s="8">
        <v>3541.4061971830988</v>
      </c>
      <c r="T120" s="8">
        <v>160.59380281690142</v>
      </c>
      <c r="U120" s="8">
        <v>3702</v>
      </c>
    </row>
    <row r="121" spans="1:21" x14ac:dyDescent="0.2">
      <c r="A121">
        <v>1928</v>
      </c>
      <c r="B121" s="1">
        <v>3247417</v>
      </c>
      <c r="C121" s="1">
        <v>3108353</v>
      </c>
      <c r="D121" s="1">
        <v>6355770</v>
      </c>
      <c r="E121" s="15">
        <f t="shared" si="11"/>
        <v>1.0447388054059497</v>
      </c>
      <c r="F121" s="1">
        <f t="shared" ca="1" si="8"/>
        <v>4115</v>
      </c>
      <c r="G121" s="5">
        <f t="shared" ca="1" si="17"/>
        <v>28.221266953992469</v>
      </c>
      <c r="H121" s="5">
        <f t="shared" ca="1" si="9"/>
        <v>27.012748840153069</v>
      </c>
      <c r="I121" s="1">
        <f t="shared" ca="1" si="19"/>
        <v>64.74431894168606</v>
      </c>
      <c r="J121" s="1">
        <f t="shared" ca="1" si="14"/>
        <v>3974.1779060614012</v>
      </c>
      <c r="K121" s="1">
        <f t="shared" ca="1" si="15"/>
        <v>140.82209393859878</v>
      </c>
      <c r="L121" s="6">
        <f t="shared" ca="1" si="10"/>
        <v>3.2077764277035237E-2</v>
      </c>
      <c r="M121" s="6">
        <f t="shared" ca="1" si="18"/>
        <v>0.96792223572296476</v>
      </c>
      <c r="N121" s="7"/>
      <c r="O121" s="7">
        <f t="shared" si="16"/>
        <v>28.54263565891473</v>
      </c>
      <c r="P121" s="1">
        <v>0</v>
      </c>
      <c r="Q121" s="1">
        <v>0</v>
      </c>
      <c r="R121" s="1">
        <v>0</v>
      </c>
      <c r="S121" s="8">
        <v>3848.1779060614012</v>
      </c>
      <c r="T121" s="8">
        <v>134.82209393859878</v>
      </c>
      <c r="U121" s="8">
        <v>3983</v>
      </c>
    </row>
    <row r="122" spans="1:21" x14ac:dyDescent="0.2">
      <c r="A122">
        <v>1929</v>
      </c>
      <c r="B122" s="1">
        <v>3284095</v>
      </c>
      <c r="C122" s="1">
        <v>3152118</v>
      </c>
      <c r="D122" s="1">
        <v>6436213</v>
      </c>
      <c r="E122" s="15">
        <f t="shared" si="11"/>
        <v>1.0418693081921426</v>
      </c>
      <c r="F122" s="1">
        <f t="shared" ca="1" si="8"/>
        <v>4441</v>
      </c>
      <c r="G122" s="5">
        <f t="shared" ca="1" si="17"/>
        <v>23.366454235045921</v>
      </c>
      <c r="H122" s="5">
        <f t="shared" ca="1" si="9"/>
        <v>22.427433125553456</v>
      </c>
      <c r="I122" s="1">
        <f t="shared" ca="1" si="19"/>
        <v>69.000202448240913</v>
      </c>
      <c r="J122" s="1">
        <f t="shared" ca="1" si="14"/>
        <v>4258.7412291028959</v>
      </c>
      <c r="K122" s="1">
        <f t="shared" ca="1" si="15"/>
        <v>182.25877089710383</v>
      </c>
      <c r="L122" s="6">
        <f t="shared" ca="1" si="10"/>
        <v>2.5669894167980184E-2</v>
      </c>
      <c r="M122" s="6">
        <f t="shared" ca="1" si="18"/>
        <v>0.97433010583201984</v>
      </c>
      <c r="N122" s="7"/>
      <c r="O122" s="7">
        <f t="shared" si="16"/>
        <v>23.549132947976879</v>
      </c>
      <c r="P122" s="1">
        <v>1</v>
      </c>
      <c r="Q122" s="1">
        <v>0</v>
      </c>
      <c r="R122" s="1">
        <v>1</v>
      </c>
      <c r="S122" s="8">
        <v>4150.7412291028959</v>
      </c>
      <c r="T122" s="8">
        <v>176.25877089710383</v>
      </c>
      <c r="U122" s="8">
        <v>4327</v>
      </c>
    </row>
    <row r="123" spans="1:21" x14ac:dyDescent="0.2">
      <c r="A123">
        <v>1930</v>
      </c>
      <c r="B123" s="1">
        <v>3311722</v>
      </c>
      <c r="C123" s="1">
        <v>3189029</v>
      </c>
      <c r="D123" s="1">
        <v>6500751</v>
      </c>
      <c r="E123" s="15">
        <f t="shared" si="11"/>
        <v>1.0384734663748747</v>
      </c>
      <c r="F123" s="1">
        <f t="shared" ca="1" si="8"/>
        <v>4731</v>
      </c>
      <c r="G123" s="5">
        <f t="shared" ca="1" si="17"/>
        <v>24.48815397687919</v>
      </c>
      <c r="H123" s="5">
        <f t="shared" ca="1" si="9"/>
        <v>23.580914457413108</v>
      </c>
      <c r="I123" s="1">
        <f t="shared" ca="1" si="19"/>
        <v>72.776206933629666</v>
      </c>
      <c r="J123" s="1">
        <f t="shared" ca="1" si="14"/>
        <v>4545.3843605036445</v>
      </c>
      <c r="K123" s="1">
        <f t="shared" ca="1" si="15"/>
        <v>185.61563949635519</v>
      </c>
      <c r="L123" s="6">
        <f t="shared" ca="1" si="10"/>
        <v>2.3462270133164237E-2</v>
      </c>
      <c r="M123" s="6">
        <f t="shared" ca="1" si="18"/>
        <v>0.97653772986683574</v>
      </c>
      <c r="N123" s="7"/>
      <c r="O123" s="7">
        <f t="shared" si="16"/>
        <v>24.72159090909091</v>
      </c>
      <c r="P123" s="1">
        <v>1</v>
      </c>
      <c r="Q123" s="1">
        <v>0</v>
      </c>
      <c r="R123" s="1">
        <v>1</v>
      </c>
      <c r="S123" s="8">
        <v>4440.3843605036445</v>
      </c>
      <c r="T123" s="8">
        <v>179.61563949635519</v>
      </c>
      <c r="U123" s="8">
        <v>4620</v>
      </c>
    </row>
    <row r="124" spans="1:21" x14ac:dyDescent="0.2">
      <c r="A124">
        <v>1931</v>
      </c>
      <c r="B124" s="1">
        <v>3332577</v>
      </c>
      <c r="C124" s="1">
        <v>3220029</v>
      </c>
      <c r="D124" s="1">
        <v>6552606</v>
      </c>
      <c r="E124" s="15">
        <f t="shared" si="11"/>
        <v>1.0349524802416377</v>
      </c>
      <c r="F124" s="1">
        <f t="shared" ca="1" si="8"/>
        <v>4543</v>
      </c>
      <c r="G124" s="5">
        <f t="shared" ca="1" si="17"/>
        <v>26.061001517450681</v>
      </c>
      <c r="H124" s="5">
        <f t="shared" ca="1" si="9"/>
        <v>25.180867735459731</v>
      </c>
      <c r="I124" s="1">
        <f t="shared" ca="1" si="19"/>
        <v>69.331194337031704</v>
      </c>
      <c r="J124" s="1">
        <f t="shared" ca="1" si="14"/>
        <v>4375.120034542314</v>
      </c>
      <c r="K124" s="1">
        <f t="shared" ca="1" si="15"/>
        <v>167.87996545768567</v>
      </c>
      <c r="L124" s="6">
        <f t="shared" ca="1" si="10"/>
        <v>2.3112480739599383E-2</v>
      </c>
      <c r="M124" s="6">
        <f t="shared" ca="1" si="18"/>
        <v>0.97688751926040063</v>
      </c>
      <c r="N124" s="7"/>
      <c r="O124" s="7">
        <f t="shared" si="16"/>
        <v>26.247058823529407</v>
      </c>
      <c r="P124" s="1">
        <v>1</v>
      </c>
      <c r="Q124" s="1">
        <v>0</v>
      </c>
      <c r="R124" s="1">
        <v>1</v>
      </c>
      <c r="S124" s="8">
        <v>4275.120034542314</v>
      </c>
      <c r="T124" s="8">
        <v>162.87996545768567</v>
      </c>
      <c r="U124" s="8">
        <v>4438</v>
      </c>
    </row>
    <row r="125" spans="1:21" x14ac:dyDescent="0.2">
      <c r="A125">
        <v>1932</v>
      </c>
      <c r="B125" s="1">
        <v>3355465</v>
      </c>
      <c r="C125" s="1">
        <v>3248320</v>
      </c>
      <c r="D125" s="1">
        <v>6603785</v>
      </c>
      <c r="E125" s="15">
        <f t="shared" si="11"/>
        <v>1.0329847428824745</v>
      </c>
      <c r="F125" s="1">
        <f t="shared" ca="1" si="8"/>
        <v>4579</v>
      </c>
      <c r="G125" s="5">
        <f t="shared" ca="1" si="17"/>
        <v>29.891948968235631</v>
      </c>
      <c r="H125" s="5">
        <f t="shared" ca="1" si="9"/>
        <v>28.937454472777745</v>
      </c>
      <c r="I125" s="1">
        <f t="shared" ca="1" si="19"/>
        <v>69.339022999688808</v>
      </c>
      <c r="J125" s="1">
        <f t="shared" ca="1" si="14"/>
        <v>4430.7736771898617</v>
      </c>
      <c r="K125" s="1">
        <f t="shared" ca="1" si="15"/>
        <v>148.22632281013784</v>
      </c>
      <c r="L125" s="6">
        <f t="shared" ca="1" si="10"/>
        <v>2.2930770910679188E-2</v>
      </c>
      <c r="M125" s="6">
        <f t="shared" ca="1" si="18"/>
        <v>0.97706922908932081</v>
      </c>
      <c r="N125" s="7"/>
      <c r="O125" s="7">
        <f t="shared" si="16"/>
        <v>30.020689655172408</v>
      </c>
      <c r="P125" s="1">
        <v>3</v>
      </c>
      <c r="Q125" s="1">
        <v>0</v>
      </c>
      <c r="R125" s="1">
        <v>3</v>
      </c>
      <c r="S125" s="8">
        <v>4329.7736771898617</v>
      </c>
      <c r="T125" s="8">
        <v>144.22632281013784</v>
      </c>
      <c r="U125" s="8">
        <v>4474</v>
      </c>
    </row>
    <row r="126" spans="1:21" x14ac:dyDescent="0.2">
      <c r="A126">
        <v>1933</v>
      </c>
      <c r="B126" s="1">
        <v>3379049</v>
      </c>
      <c r="C126" s="1">
        <v>3277646</v>
      </c>
      <c r="D126" s="1">
        <v>6656695</v>
      </c>
      <c r="E126" s="15">
        <f t="shared" si="11"/>
        <v>1.0309377522770915</v>
      </c>
      <c r="F126" s="1">
        <f t="shared" ca="1" si="8"/>
        <v>4468</v>
      </c>
      <c r="G126" s="5">
        <f t="shared" ca="1" si="17"/>
        <v>28.563016612533541</v>
      </c>
      <c r="H126" s="5">
        <f t="shared" ca="1" si="9"/>
        <v>27.705859591856797</v>
      </c>
      <c r="I126" s="1">
        <f t="shared" ca="1" si="19"/>
        <v>67.120395331316814</v>
      </c>
      <c r="J126" s="1">
        <f t="shared" ca="1" si="14"/>
        <v>4316.8652204015698</v>
      </c>
      <c r="K126" s="1">
        <f t="shared" ca="1" si="15"/>
        <v>151.13477959843064</v>
      </c>
      <c r="L126" s="6">
        <f t="shared" ca="1" si="10"/>
        <v>2.2829006266786033E-2</v>
      </c>
      <c r="M126" s="6">
        <f t="shared" ca="1" si="18"/>
        <v>0.97717099373321392</v>
      </c>
      <c r="N126" s="7"/>
      <c r="O126" s="7">
        <f t="shared" si="16"/>
        <v>28.080536912751683</v>
      </c>
      <c r="P126" s="1">
        <v>2</v>
      </c>
      <c r="Q126" s="1">
        <v>0</v>
      </c>
      <c r="R126" s="1">
        <v>2</v>
      </c>
      <c r="S126" s="8">
        <v>4215.8652204015698</v>
      </c>
      <c r="T126" s="8">
        <v>150.13477959843064</v>
      </c>
      <c r="U126" s="8">
        <v>4366</v>
      </c>
    </row>
    <row r="127" spans="1:21" x14ac:dyDescent="0.2">
      <c r="A127">
        <v>1934</v>
      </c>
      <c r="B127" s="1">
        <v>3401865</v>
      </c>
      <c r="C127" s="1">
        <v>3305382</v>
      </c>
      <c r="D127" s="1">
        <v>6707247</v>
      </c>
      <c r="E127" s="15">
        <f t="shared" si="11"/>
        <v>1.0291896670339464</v>
      </c>
      <c r="F127" s="1">
        <f t="shared" ca="1" si="8"/>
        <v>4089</v>
      </c>
      <c r="G127" s="5">
        <f t="shared" ca="1" si="17"/>
        <v>26.522771000885058</v>
      </c>
      <c r="H127" s="5">
        <f t="shared" ca="1" si="9"/>
        <v>25.770537589365674</v>
      </c>
      <c r="I127" s="1">
        <f t="shared" ca="1" si="19"/>
        <v>60.963909633863196</v>
      </c>
      <c r="J127" s="1">
        <f t="shared" ca="1" si="14"/>
        <v>3940.4321105288232</v>
      </c>
      <c r="K127" s="1">
        <f t="shared" ca="1" si="15"/>
        <v>148.56788947117676</v>
      </c>
      <c r="L127" s="6">
        <f t="shared" ca="1" si="10"/>
        <v>2.2254830031792613E-2</v>
      </c>
      <c r="M127" s="6">
        <f t="shared" ca="1" si="18"/>
        <v>0.97774516996820737</v>
      </c>
      <c r="N127" s="7"/>
      <c r="O127" s="7">
        <f t="shared" si="16"/>
        <v>25.910256410256409</v>
      </c>
      <c r="P127" s="1">
        <v>0</v>
      </c>
      <c r="Q127" s="1">
        <v>0</v>
      </c>
      <c r="R127" s="1">
        <v>0</v>
      </c>
      <c r="S127" s="8">
        <v>3849.4321105288232</v>
      </c>
      <c r="T127" s="8">
        <v>148.56788947117676</v>
      </c>
      <c r="U127" s="8">
        <v>3998</v>
      </c>
    </row>
    <row r="128" spans="1:21" x14ac:dyDescent="0.2">
      <c r="A128">
        <v>1935</v>
      </c>
      <c r="B128" s="1">
        <v>3423038</v>
      </c>
      <c r="C128" s="1">
        <v>3332624</v>
      </c>
      <c r="D128" s="1">
        <v>6755662</v>
      </c>
      <c r="E128" s="15">
        <f t="shared" si="11"/>
        <v>1.0271299732583095</v>
      </c>
      <c r="F128" s="1">
        <f t="shared" ca="1" si="8"/>
        <v>3850</v>
      </c>
      <c r="G128" s="5">
        <f t="shared" ca="1" si="17"/>
        <v>31.945548806196221</v>
      </c>
      <c r="H128" s="5">
        <f t="shared" ca="1" si="9"/>
        <v>31.101758918452227</v>
      </c>
      <c r="I128" s="1">
        <f t="shared" ca="1" si="19"/>
        <v>56.989233623588632</v>
      </c>
      <c r="J128" s="1">
        <f t="shared" ca="1" si="14"/>
        <v>3733.1405109489051</v>
      </c>
      <c r="K128" s="1">
        <f t="shared" ca="1" si="15"/>
        <v>116.8594890510949</v>
      </c>
      <c r="L128" s="6">
        <f t="shared" ca="1" si="10"/>
        <v>2.1558441558441558E-2</v>
      </c>
      <c r="M128" s="6">
        <f t="shared" ca="1" si="18"/>
        <v>0.97844155844155845</v>
      </c>
      <c r="N128" s="7"/>
      <c r="O128" s="7">
        <f t="shared" si="16"/>
        <v>31.235294117647058</v>
      </c>
      <c r="P128" s="1">
        <v>0</v>
      </c>
      <c r="Q128" s="1">
        <v>0</v>
      </c>
      <c r="R128" s="1">
        <v>0</v>
      </c>
      <c r="S128" s="8">
        <v>3650.1405109489051</v>
      </c>
      <c r="T128" s="8">
        <v>116.8594890510949</v>
      </c>
      <c r="U128" s="8">
        <v>3767</v>
      </c>
    </row>
    <row r="129" spans="1:21" x14ac:dyDescent="0.2">
      <c r="A129">
        <v>1936</v>
      </c>
      <c r="B129" s="1">
        <v>3448026</v>
      </c>
      <c r="C129" s="1">
        <v>3362387</v>
      </c>
      <c r="D129" s="1">
        <v>6810413</v>
      </c>
      <c r="E129" s="15">
        <f t="shared" si="11"/>
        <v>1.025469703517174</v>
      </c>
      <c r="F129" s="1">
        <f t="shared" ca="1" si="8"/>
        <v>3621</v>
      </c>
      <c r="G129" s="5">
        <f t="shared" ref="G129:G160" ca="1" si="20">J129/K129</f>
        <v>33.062595714065466</v>
      </c>
      <c r="H129" s="5">
        <f t="shared" ca="1" si="9"/>
        <v>32.241416397448695</v>
      </c>
      <c r="I129" s="1">
        <f t="shared" ca="1" si="19"/>
        <v>53.168581699817615</v>
      </c>
      <c r="J129" s="1">
        <f t="shared" ca="1" si="14"/>
        <v>3514.69571155422</v>
      </c>
      <c r="K129" s="1">
        <f t="shared" ca="1" si="15"/>
        <v>106.30428844577985</v>
      </c>
      <c r="L129" s="6">
        <f t="shared" ca="1" si="10"/>
        <v>2.2921844794255731E-2</v>
      </c>
      <c r="M129" s="6">
        <f t="shared" ca="1" si="18"/>
        <v>0.97707815520574426</v>
      </c>
      <c r="N129" s="7"/>
      <c r="O129" s="7">
        <f t="shared" si="16"/>
        <v>32.281818181818181</v>
      </c>
      <c r="P129" s="1">
        <v>2</v>
      </c>
      <c r="Q129" s="1">
        <v>0</v>
      </c>
      <c r="R129" s="1">
        <v>2</v>
      </c>
      <c r="S129" s="8">
        <v>3431.69571155422</v>
      </c>
      <c r="T129" s="8">
        <v>106.30428844577985</v>
      </c>
      <c r="U129" s="8">
        <v>3538</v>
      </c>
    </row>
    <row r="130" spans="1:21" x14ac:dyDescent="0.2">
      <c r="A130">
        <v>1937</v>
      </c>
      <c r="B130" s="1">
        <v>3476286</v>
      </c>
      <c r="C130" s="1">
        <v>3395206</v>
      </c>
      <c r="D130" s="1">
        <v>6871492</v>
      </c>
      <c r="E130" s="15">
        <f t="shared" si="11"/>
        <v>1.0238807306537512</v>
      </c>
      <c r="F130" s="1">
        <f t="shared" ca="1" si="8"/>
        <v>3396</v>
      </c>
      <c r="G130" s="5">
        <f t="shared" ca="1" si="20"/>
        <v>30.03358497870693</v>
      </c>
      <c r="H130" s="5">
        <f t="shared" ca="1" si="9"/>
        <v>29.33308937216778</v>
      </c>
      <c r="I130" s="1">
        <f t="shared" ca="1" si="19"/>
        <v>49.421581222826134</v>
      </c>
      <c r="J130" s="1">
        <f t="shared" ca="1" si="14"/>
        <v>3286.5701676963813</v>
      </c>
      <c r="K130" s="1">
        <f t="shared" ca="1" si="15"/>
        <v>109.42983230361871</v>
      </c>
      <c r="L130" s="6">
        <f t="shared" ca="1" si="10"/>
        <v>2.2084805653710248E-2</v>
      </c>
      <c r="M130" s="6">
        <f t="shared" ca="1" si="18"/>
        <v>0.97791519434628971</v>
      </c>
      <c r="N130" s="7"/>
      <c r="O130" s="7">
        <f t="shared" si="16"/>
        <v>29.348214285714285</v>
      </c>
      <c r="P130" s="1">
        <v>0</v>
      </c>
      <c r="Q130" s="1">
        <v>0</v>
      </c>
      <c r="R130" s="1">
        <v>0</v>
      </c>
      <c r="S130" s="8">
        <v>3211.5701676963813</v>
      </c>
      <c r="T130" s="8">
        <v>109.42983230361871</v>
      </c>
      <c r="U130" s="8">
        <v>3321</v>
      </c>
    </row>
    <row r="131" spans="1:21" x14ac:dyDescent="0.2">
      <c r="A131">
        <v>1938</v>
      </c>
      <c r="B131" s="1">
        <v>3507543</v>
      </c>
      <c r="C131" s="1">
        <v>3428366</v>
      </c>
      <c r="D131" s="1">
        <v>6935909</v>
      </c>
      <c r="E131" s="15">
        <f t="shared" si="11"/>
        <v>1.0230946754226358</v>
      </c>
      <c r="F131" s="1">
        <f t="shared" ca="1" si="8"/>
        <v>3490</v>
      </c>
      <c r="G131" s="5">
        <f t="shared" ca="1" si="20"/>
        <v>32.36454980001951</v>
      </c>
      <c r="H131" s="5">
        <f t="shared" ca="1" si="9"/>
        <v>31.633973450843992</v>
      </c>
      <c r="I131" s="1">
        <f t="shared" ca="1" si="19"/>
        <v>50.317845865624825</v>
      </c>
      <c r="J131" s="1">
        <f t="shared" ca="1" si="14"/>
        <v>3385.3979591836733</v>
      </c>
      <c r="K131" s="1">
        <f t="shared" ca="1" si="15"/>
        <v>104.60204081632652</v>
      </c>
      <c r="L131" s="6">
        <f t="shared" ca="1" si="10"/>
        <v>2.0916905444126076E-2</v>
      </c>
      <c r="M131" s="6">
        <f t="shared" ca="1" si="18"/>
        <v>0.97908309455587395</v>
      </c>
      <c r="N131" s="7">
        <f t="shared" si="7"/>
        <v>31</v>
      </c>
      <c r="O131" s="7">
        <f t="shared" si="16"/>
        <v>31.666666666666668</v>
      </c>
      <c r="P131" s="1">
        <v>1</v>
      </c>
      <c r="Q131" s="1">
        <v>0</v>
      </c>
      <c r="R131" s="1">
        <v>1</v>
      </c>
      <c r="S131" s="8">
        <v>3312.3979591836733</v>
      </c>
      <c r="T131" s="8">
        <v>104.60204081632652</v>
      </c>
      <c r="U131" s="8">
        <v>3417</v>
      </c>
    </row>
    <row r="132" spans="1:21" x14ac:dyDescent="0.2">
      <c r="A132">
        <v>1939</v>
      </c>
      <c r="B132" s="1">
        <v>3538660</v>
      </c>
      <c r="C132" s="1">
        <v>3466252</v>
      </c>
      <c r="D132" s="1">
        <v>7004912</v>
      </c>
      <c r="E132" s="15">
        <f t="shared" si="11"/>
        <v>1.0208894217731428</v>
      </c>
      <c r="F132" s="1">
        <f t="shared" ca="1" si="8"/>
        <v>3757</v>
      </c>
      <c r="G132" s="5">
        <f t="shared" ca="1" si="20"/>
        <v>34.07129393677738</v>
      </c>
      <c r="H132" s="5">
        <f t="shared" ca="1" si="9"/>
        <v>33.374127706799321</v>
      </c>
      <c r="I132" s="1">
        <f t="shared" ca="1" si="19"/>
        <v>53.633792972702587</v>
      </c>
      <c r="J132" s="1">
        <f t="shared" ca="1" si="14"/>
        <v>3649.8753525098705</v>
      </c>
      <c r="K132" s="1">
        <f t="shared" ca="1" si="15"/>
        <v>107.12464749012972</v>
      </c>
      <c r="L132" s="6">
        <f t="shared" ca="1" si="10"/>
        <v>1.8365717327655046E-2</v>
      </c>
      <c r="M132" s="6">
        <f t="shared" ca="1" si="18"/>
        <v>0.98163428267234498</v>
      </c>
      <c r="N132" s="7">
        <f t="shared" si="7"/>
        <v>29</v>
      </c>
      <c r="O132" s="7">
        <f t="shared" si="16"/>
        <v>33.427184466019419</v>
      </c>
      <c r="P132" s="1">
        <v>2</v>
      </c>
      <c r="Q132" s="1">
        <v>0</v>
      </c>
      <c r="R132" s="1">
        <v>2</v>
      </c>
      <c r="S132" s="8">
        <v>3580.8753525098705</v>
      </c>
      <c r="T132" s="8">
        <v>107.12464749012972</v>
      </c>
      <c r="U132" s="8">
        <v>3688</v>
      </c>
    </row>
    <row r="133" spans="1:21" x14ac:dyDescent="0.2">
      <c r="A133">
        <v>1940</v>
      </c>
      <c r="B133" s="1">
        <v>3570508</v>
      </c>
      <c r="C133" s="1">
        <v>3507078</v>
      </c>
      <c r="D133" s="1">
        <v>7077586</v>
      </c>
      <c r="E133" s="15">
        <f t="shared" si="11"/>
        <v>1.0180862815141265</v>
      </c>
      <c r="F133" s="1">
        <f t="shared" ca="1" si="8"/>
        <v>3642</v>
      </c>
      <c r="G133" s="5">
        <f t="shared" ca="1" si="20"/>
        <v>29.301068513274416</v>
      </c>
      <c r="H133" s="5">
        <f t="shared" ca="1" si="9"/>
        <v>28.780535643498744</v>
      </c>
      <c r="I133" s="1">
        <f t="shared" ca="1" si="19"/>
        <v>51.458223185136852</v>
      </c>
      <c r="J133" s="1">
        <f t="shared" ca="1" si="14"/>
        <v>3521.8062187673513</v>
      </c>
      <c r="K133" s="1">
        <f t="shared" ca="1" si="15"/>
        <v>120.19378123264853</v>
      </c>
      <c r="L133" s="6">
        <f t="shared" ca="1" si="10"/>
        <v>1.757276221856123E-2</v>
      </c>
      <c r="M133" s="6">
        <f t="shared" ca="1" si="18"/>
        <v>0.98242723778143881</v>
      </c>
      <c r="N133" s="7">
        <f t="shared" ref="N133:N156" si="21">SUM(P121:P146)/SUM(Q121:Q146)</f>
        <v>26</v>
      </c>
      <c r="O133" s="7">
        <f t="shared" si="16"/>
        <v>28.76859504132231</v>
      </c>
      <c r="P133" s="1">
        <v>1</v>
      </c>
      <c r="Q133" s="1">
        <v>0</v>
      </c>
      <c r="R133" s="1">
        <v>1</v>
      </c>
      <c r="S133" s="8">
        <v>3457.8062187673513</v>
      </c>
      <c r="T133" s="8">
        <v>120.19378123264853</v>
      </c>
      <c r="U133" s="8">
        <v>3578</v>
      </c>
    </row>
    <row r="134" spans="1:21" x14ac:dyDescent="0.2">
      <c r="A134">
        <v>1941</v>
      </c>
      <c r="B134" s="1">
        <v>3598644</v>
      </c>
      <c r="C134" s="1">
        <v>3544954</v>
      </c>
      <c r="D134" s="1">
        <v>7143598</v>
      </c>
      <c r="E134" s="15">
        <f t="shared" si="11"/>
        <v>1.0151454715632418</v>
      </c>
      <c r="F134" s="1">
        <f t="shared" ref="F134:F197" ca="1" si="22">(SUM(OFFSET(P134,-D$4+1,0,D$4,1))+SUM(OFFSET(Q134,-F$4+1,0,F$4,1)))+U134</f>
        <v>3504</v>
      </c>
      <c r="G134" s="5">
        <f t="shared" ca="1" si="20"/>
        <v>24.294437803606396</v>
      </c>
      <c r="H134" s="5">
        <f t="shared" ref="H134:H197" ca="1" si="23">G134/E134</f>
        <v>23.931976730581216</v>
      </c>
      <c r="I134" s="1">
        <f t="shared" ca="1" si="19"/>
        <v>49.050912439361788</v>
      </c>
      <c r="J134" s="1">
        <f t="shared" ca="1" si="14"/>
        <v>3365.4715208455668</v>
      </c>
      <c r="K134" s="1">
        <f t="shared" ca="1" si="15"/>
        <v>138.52847915443337</v>
      </c>
      <c r="L134" s="6">
        <f t="shared" ref="L134:L197" ca="1" si="24">(SUM(OFFSET(P134,-D$4+1,0,D$4,1))+SUM(OFFSET(Q134,-F$4+1,0,F$4,1)))/F134</f>
        <v>1.7123287671232876E-2</v>
      </c>
      <c r="M134" s="6">
        <f t="shared" ca="1" si="18"/>
        <v>0.98287671232876717</v>
      </c>
      <c r="N134" s="7">
        <f t="shared" si="21"/>
        <v>26</v>
      </c>
      <c r="O134" s="7">
        <f t="shared" si="16"/>
        <v>23.861313868613138</v>
      </c>
      <c r="P134" s="1">
        <v>1</v>
      </c>
      <c r="Q134" s="1">
        <v>0</v>
      </c>
      <c r="R134" s="1">
        <v>1</v>
      </c>
      <c r="S134" s="8">
        <v>3305.4715208455668</v>
      </c>
      <c r="T134" s="8">
        <v>138.52847915443337</v>
      </c>
      <c r="U134" s="8">
        <v>3444</v>
      </c>
    </row>
    <row r="135" spans="1:21" x14ac:dyDescent="0.2">
      <c r="A135">
        <v>1942</v>
      </c>
      <c r="B135" s="1">
        <v>3619699</v>
      </c>
      <c r="C135" s="1">
        <v>3581397</v>
      </c>
      <c r="D135" s="1">
        <v>7201096</v>
      </c>
      <c r="E135" s="15">
        <f t="shared" si="11"/>
        <v>1.0106947093550367</v>
      </c>
      <c r="F135" s="1">
        <f t="shared" ca="1" si="22"/>
        <v>3828</v>
      </c>
      <c r="G135" s="5">
        <f t="shared" ca="1" si="20"/>
        <v>18.068987399904813</v>
      </c>
      <c r="H135" s="5">
        <f t="shared" ca="1" si="23"/>
        <v>17.877789635839026</v>
      </c>
      <c r="I135" s="1">
        <f t="shared" ca="1" si="19"/>
        <v>53.158574750288011</v>
      </c>
      <c r="J135" s="1">
        <f t="shared" ca="1" si="14"/>
        <v>3627.2552032406761</v>
      </c>
      <c r="K135" s="1">
        <f t="shared" ca="1" si="15"/>
        <v>200.74479675932392</v>
      </c>
      <c r="L135" s="6">
        <f t="shared" ca="1" si="24"/>
        <v>1.4629049111807733E-2</v>
      </c>
      <c r="M135" s="6">
        <f t="shared" ca="1" si="18"/>
        <v>0.98537095088819227</v>
      </c>
      <c r="N135" s="7">
        <f t="shared" si="21"/>
        <v>25</v>
      </c>
      <c r="O135" s="7">
        <f t="shared" si="16"/>
        <v>17.790026246719162</v>
      </c>
      <c r="P135" s="1">
        <v>0</v>
      </c>
      <c r="Q135" s="1">
        <v>0</v>
      </c>
      <c r="R135" s="1">
        <v>0</v>
      </c>
      <c r="S135" s="8">
        <v>3571.2552032406761</v>
      </c>
      <c r="T135" s="8">
        <v>200.74479675932392</v>
      </c>
      <c r="U135" s="8">
        <v>3772</v>
      </c>
    </row>
    <row r="136" spans="1:21" x14ac:dyDescent="0.2">
      <c r="A136">
        <v>1943</v>
      </c>
      <c r="B136" s="1">
        <v>3648159</v>
      </c>
      <c r="C136" s="1">
        <v>3621499</v>
      </c>
      <c r="D136" s="1">
        <v>7269658</v>
      </c>
      <c r="E136" s="15">
        <f t="shared" si="11"/>
        <v>1.0073615925339203</v>
      </c>
      <c r="F136" s="1">
        <f t="shared" ca="1" si="22"/>
        <v>3811</v>
      </c>
      <c r="G136" s="5">
        <f t="shared" ca="1" si="20"/>
        <v>13.573892866934377</v>
      </c>
      <c r="H136" s="5">
        <f t="shared" ca="1" si="23"/>
        <v>13.474697633439218</v>
      </c>
      <c r="I136" s="1">
        <f t="shared" ca="1" si="19"/>
        <v>52.423373974401549</v>
      </c>
      <c r="J136" s="1">
        <f t="shared" ca="1" si="14"/>
        <v>3549.5050079072221</v>
      </c>
      <c r="K136" s="1">
        <f t="shared" ca="1" si="15"/>
        <v>261.49499209277809</v>
      </c>
      <c r="L136" s="6">
        <f t="shared" ca="1" si="24"/>
        <v>1.3907110994489635E-2</v>
      </c>
      <c r="M136" s="6">
        <f t="shared" ca="1" si="18"/>
        <v>0.9860928890055104</v>
      </c>
      <c r="N136" s="7">
        <f t="shared" si="21"/>
        <v>25</v>
      </c>
      <c r="O136" s="7">
        <f t="shared" si="16"/>
        <v>13.371212121212121</v>
      </c>
      <c r="P136" s="1">
        <v>0</v>
      </c>
      <c r="Q136" s="1">
        <v>0</v>
      </c>
      <c r="R136" s="1">
        <v>0</v>
      </c>
      <c r="S136" s="8">
        <v>3496.5050079072221</v>
      </c>
      <c r="T136" s="8">
        <v>261.49499209277809</v>
      </c>
      <c r="U136" s="8">
        <v>3758</v>
      </c>
    </row>
    <row r="137" spans="1:21" x14ac:dyDescent="0.2">
      <c r="A137">
        <v>1944</v>
      </c>
      <c r="B137" s="1">
        <v>3682795</v>
      </c>
      <c r="C137" s="1">
        <v>3664229</v>
      </c>
      <c r="D137" s="1">
        <v>7347024</v>
      </c>
      <c r="E137" s="15">
        <f t="shared" ref="E137:E200" si="25">B137/C137</f>
        <v>1.0050668230615498</v>
      </c>
      <c r="F137" s="1">
        <f t="shared" ca="1" si="22"/>
        <v>4005</v>
      </c>
      <c r="G137" s="5">
        <f t="shared" ca="1" si="20"/>
        <v>18.226757814717459</v>
      </c>
      <c r="H137" s="5">
        <f t="shared" ca="1" si="23"/>
        <v>18.134871628929751</v>
      </c>
      <c r="I137" s="1">
        <f t="shared" ca="1" si="19"/>
        <v>54.511867662335113</v>
      </c>
      <c r="J137" s="1">
        <f t="shared" ca="1" si="14"/>
        <v>3796.6965492260842</v>
      </c>
      <c r="K137" s="1">
        <f t="shared" ca="1" si="15"/>
        <v>208.30345077391587</v>
      </c>
      <c r="L137" s="6">
        <f t="shared" ca="1" si="24"/>
        <v>1.2234706616729089E-2</v>
      </c>
      <c r="M137" s="6">
        <f t="shared" ref="M137:M168" ca="1" si="26">SUM(S137:T137)/F137</f>
        <v>0.9877652933832709</v>
      </c>
      <c r="N137" s="7">
        <f t="shared" si="21"/>
        <v>24</v>
      </c>
      <c r="O137" s="7">
        <f t="shared" si="16"/>
        <v>17.991524073663484</v>
      </c>
      <c r="P137" s="1">
        <v>1</v>
      </c>
      <c r="Q137" s="1">
        <v>0</v>
      </c>
      <c r="R137" s="1">
        <v>1</v>
      </c>
      <c r="S137" s="8">
        <v>3747.6965492260842</v>
      </c>
      <c r="T137" s="8">
        <v>208.30345077391587</v>
      </c>
      <c r="U137" s="8">
        <v>3956</v>
      </c>
    </row>
    <row r="138" spans="1:21" x14ac:dyDescent="0.2">
      <c r="A138">
        <v>1945</v>
      </c>
      <c r="B138" s="1">
        <v>3721866</v>
      </c>
      <c r="C138" s="1">
        <v>3708331</v>
      </c>
      <c r="D138" s="1">
        <v>7430197</v>
      </c>
      <c r="E138" s="15">
        <f t="shared" si="25"/>
        <v>1.0036498899370094</v>
      </c>
      <c r="F138" s="1">
        <f t="shared" ca="1" si="22"/>
        <v>4318</v>
      </c>
      <c r="G138" s="5">
        <f t="shared" ca="1" si="20"/>
        <v>19.882126588342583</v>
      </c>
      <c r="H138" s="5">
        <f t="shared" ca="1" si="23"/>
        <v>19.809822915031074</v>
      </c>
      <c r="I138" s="1">
        <f t="shared" ca="1" si="19"/>
        <v>58.114206124009904</v>
      </c>
      <c r="J138" s="1">
        <f t="shared" ref="J138:J201" ca="1" si="27">SUM(OFFSET(P138,-D$4+1,0,D$4,1))+S138</f>
        <v>4111.2202938368109</v>
      </c>
      <c r="K138" s="1">
        <f t="shared" ref="K138:K201" ca="1" si="28">SUM(OFFSET(Q138,-F$4+1,0,F$4,1))+T138</f>
        <v>206.77970616318922</v>
      </c>
      <c r="L138" s="6">
        <f t="shared" ca="1" si="24"/>
        <v>1.0884668828161186E-2</v>
      </c>
      <c r="M138" s="6">
        <f t="shared" ca="1" si="26"/>
        <v>0.98911533117183881</v>
      </c>
      <c r="N138" s="7">
        <f t="shared" si="21"/>
        <v>22</v>
      </c>
      <c r="O138" s="7">
        <f t="shared" ref="O138:O201" si="29">S138/T138</f>
        <v>19.654831556000733</v>
      </c>
      <c r="P138" s="1">
        <v>0</v>
      </c>
      <c r="Q138" s="1">
        <v>0</v>
      </c>
      <c r="R138" s="1">
        <v>0</v>
      </c>
      <c r="S138" s="8">
        <v>4064.2202938368109</v>
      </c>
      <c r="T138" s="8">
        <v>206.77970616318922</v>
      </c>
      <c r="U138" s="8">
        <v>4271</v>
      </c>
    </row>
    <row r="139" spans="1:21" x14ac:dyDescent="0.2">
      <c r="A139">
        <v>1946</v>
      </c>
      <c r="B139" s="1">
        <v>3766689</v>
      </c>
      <c r="C139" s="1">
        <v>3751292</v>
      </c>
      <c r="D139" s="1">
        <v>7517981</v>
      </c>
      <c r="E139" s="15">
        <f t="shared" si="25"/>
        <v>1.0041044525459495</v>
      </c>
      <c r="F139" s="1">
        <f t="shared" ca="1" si="22"/>
        <v>3906</v>
      </c>
      <c r="G139" s="5">
        <f t="shared" ca="1" si="20"/>
        <v>22.532205389926403</v>
      </c>
      <c r="H139" s="5">
        <f t="shared" ca="1" si="23"/>
        <v>22.440101059999325</v>
      </c>
      <c r="I139" s="1">
        <f t="shared" ca="1" si="19"/>
        <v>51.955438567881458</v>
      </c>
      <c r="J139" s="1">
        <f t="shared" ca="1" si="27"/>
        <v>3740.014707279749</v>
      </c>
      <c r="K139" s="1">
        <f t="shared" ca="1" si="28"/>
        <v>165.9852927202509</v>
      </c>
      <c r="L139" s="6">
        <f t="shared" ca="1" si="24"/>
        <v>1.2032770097286226E-2</v>
      </c>
      <c r="M139" s="6">
        <f t="shared" ca="1" si="26"/>
        <v>0.98796722990271379</v>
      </c>
      <c r="N139" s="7">
        <f t="shared" si="21"/>
        <v>20</v>
      </c>
      <c r="O139" s="7">
        <f t="shared" si="29"/>
        <v>22.2490477725873</v>
      </c>
      <c r="P139" s="1">
        <v>2</v>
      </c>
      <c r="Q139" s="1">
        <v>0</v>
      </c>
      <c r="R139" s="1">
        <v>2</v>
      </c>
      <c r="S139" s="8">
        <v>3693.014707279749</v>
      </c>
      <c r="T139" s="8">
        <v>165.9852927202509</v>
      </c>
      <c r="U139" s="8">
        <v>3859</v>
      </c>
    </row>
    <row r="140" spans="1:21" x14ac:dyDescent="0.2">
      <c r="A140">
        <v>1947</v>
      </c>
      <c r="B140" s="1">
        <v>3828462</v>
      </c>
      <c r="C140" s="1">
        <v>3809501</v>
      </c>
      <c r="D140" s="1">
        <v>7637963</v>
      </c>
      <c r="E140" s="15">
        <f t="shared" si="25"/>
        <v>1.0049772923015377</v>
      </c>
      <c r="F140" s="1">
        <f t="shared" ca="1" si="22"/>
        <v>4006</v>
      </c>
      <c r="G140" s="5">
        <f t="shared" ca="1" si="20"/>
        <v>23.057188552318426</v>
      </c>
      <c r="H140" s="5">
        <f t="shared" ca="1" si="23"/>
        <v>22.942994562110215</v>
      </c>
      <c r="I140" s="1">
        <f t="shared" ca="1" si="19"/>
        <v>52.448538962548</v>
      </c>
      <c r="J140" s="1">
        <f t="shared" ca="1" si="27"/>
        <v>3839.4801262712831</v>
      </c>
      <c r="K140" s="1">
        <f t="shared" ca="1" si="28"/>
        <v>166.51987372871699</v>
      </c>
      <c r="L140" s="6">
        <f t="shared" ca="1" si="24"/>
        <v>1.0733899151273091E-2</v>
      </c>
      <c r="M140" s="6">
        <f t="shared" ca="1" si="26"/>
        <v>0.9892661008487269</v>
      </c>
      <c r="N140" s="7">
        <f t="shared" si="21"/>
        <v>21</v>
      </c>
      <c r="O140" s="7">
        <f t="shared" si="29"/>
        <v>22.798961116534677</v>
      </c>
      <c r="P140" s="1">
        <v>0</v>
      </c>
      <c r="Q140" s="1">
        <v>0</v>
      </c>
      <c r="R140" s="1">
        <v>0</v>
      </c>
      <c r="S140" s="8">
        <v>3796.4801262712831</v>
      </c>
      <c r="T140" s="8">
        <v>166.51987372871699</v>
      </c>
      <c r="U140" s="8">
        <v>3963</v>
      </c>
    </row>
    <row r="141" spans="1:21" x14ac:dyDescent="0.2">
      <c r="A141">
        <v>1948</v>
      </c>
      <c r="B141" s="1">
        <v>3908586</v>
      </c>
      <c r="C141" s="1">
        <v>3883879</v>
      </c>
      <c r="D141" s="1">
        <v>7792465</v>
      </c>
      <c r="E141" s="15">
        <f t="shared" si="25"/>
        <v>1.0063614237209759</v>
      </c>
      <c r="F141" s="1">
        <f t="shared" ca="1" si="22"/>
        <v>3992</v>
      </c>
      <c r="G141" s="5">
        <f t="shared" ca="1" si="20"/>
        <v>24.033621434924498</v>
      </c>
      <c r="H141" s="5">
        <f t="shared" ca="1" si="23"/>
        <v>23.881699823172145</v>
      </c>
      <c r="I141" s="1">
        <f t="shared" ca="1" si="19"/>
        <v>51.228975683560975</v>
      </c>
      <c r="J141" s="1">
        <f t="shared" ca="1" si="27"/>
        <v>3832.5344584131662</v>
      </c>
      <c r="K141" s="1">
        <f t="shared" ca="1" si="28"/>
        <v>159.46554158683352</v>
      </c>
      <c r="L141" s="6">
        <f t="shared" ca="1" si="24"/>
        <v>1.0270541082164329E-2</v>
      </c>
      <c r="M141" s="6">
        <f t="shared" ca="1" si="26"/>
        <v>0.9897294589178357</v>
      </c>
      <c r="N141" s="7">
        <f t="shared" si="21"/>
        <v>22</v>
      </c>
      <c r="O141" s="7">
        <f t="shared" si="29"/>
        <v>23.776512597541757</v>
      </c>
      <c r="P141" s="1">
        <v>0</v>
      </c>
      <c r="Q141" s="1">
        <v>0</v>
      </c>
      <c r="R141" s="1">
        <v>0</v>
      </c>
      <c r="S141" s="8">
        <v>3791.5344584131662</v>
      </c>
      <c r="T141" s="8">
        <v>159.46554158683352</v>
      </c>
      <c r="U141" s="8">
        <v>3951</v>
      </c>
    </row>
    <row r="142" spans="1:21" x14ac:dyDescent="0.2">
      <c r="A142">
        <v>1949</v>
      </c>
      <c r="B142" s="1">
        <v>4047252</v>
      </c>
      <c r="C142" s="1">
        <v>3998318</v>
      </c>
      <c r="D142" s="1">
        <v>8045570</v>
      </c>
      <c r="E142" s="15">
        <f t="shared" si="25"/>
        <v>1.0122386463507904</v>
      </c>
      <c r="F142" s="1">
        <f t="shared" ca="1" si="22"/>
        <v>4168</v>
      </c>
      <c r="G142" s="5">
        <f t="shared" ca="1" si="20"/>
        <v>24.256800696240678</v>
      </c>
      <c r="H142" s="5">
        <f t="shared" ca="1" si="23"/>
        <v>23.963519653876666</v>
      </c>
      <c r="I142" s="1">
        <f t="shared" ca="1" si="19"/>
        <v>51.804906302474528</v>
      </c>
      <c r="J142" s="1">
        <f t="shared" ca="1" si="27"/>
        <v>4002.9751399582301</v>
      </c>
      <c r="K142" s="1">
        <f t="shared" ca="1" si="28"/>
        <v>165.02486004177013</v>
      </c>
      <c r="L142" s="6">
        <f t="shared" ca="1" si="24"/>
        <v>9.8368522072936667E-3</v>
      </c>
      <c r="M142" s="6">
        <f t="shared" ca="1" si="26"/>
        <v>0.99016314779270631</v>
      </c>
      <c r="N142" s="7">
        <f t="shared" si="21"/>
        <v>20</v>
      </c>
      <c r="O142" s="7">
        <f t="shared" si="29"/>
        <v>24.008353280562687</v>
      </c>
      <c r="P142" s="1">
        <v>1</v>
      </c>
      <c r="Q142" s="1">
        <v>0</v>
      </c>
      <c r="R142" s="1">
        <v>1</v>
      </c>
      <c r="S142" s="8">
        <v>3961.9751399582301</v>
      </c>
      <c r="T142" s="8">
        <v>165.02486004177013</v>
      </c>
      <c r="U142" s="8">
        <v>4127</v>
      </c>
    </row>
    <row r="143" spans="1:21" x14ac:dyDescent="0.2">
      <c r="A143">
        <v>1950</v>
      </c>
      <c r="B143" s="1">
        <v>4191445</v>
      </c>
      <c r="C143" s="1">
        <v>4116036</v>
      </c>
      <c r="D143" s="1">
        <v>8307481</v>
      </c>
      <c r="E143" s="15">
        <f t="shared" si="25"/>
        <v>1.0183207824226999</v>
      </c>
      <c r="F143" s="1">
        <f t="shared" ca="1" si="22"/>
        <v>4378</v>
      </c>
      <c r="G143" s="5">
        <f t="shared" ca="1" si="20"/>
        <v>23.592337160615816</v>
      </c>
      <c r="H143" s="5">
        <f t="shared" ca="1" si="23"/>
        <v>23.167883409476325</v>
      </c>
      <c r="I143" s="1">
        <f t="shared" ca="1" si="19"/>
        <v>52.699488569399072</v>
      </c>
      <c r="J143" s="1">
        <f t="shared" ca="1" si="27"/>
        <v>4199.9770666201139</v>
      </c>
      <c r="K143" s="1">
        <f t="shared" ca="1" si="28"/>
        <v>178.02293337988581</v>
      </c>
      <c r="L143" s="6">
        <f t="shared" ca="1" si="24"/>
        <v>9.136592051164915E-3</v>
      </c>
      <c r="M143" s="6">
        <f t="shared" ca="1" si="26"/>
        <v>0.9908634079488351</v>
      </c>
      <c r="N143" s="7">
        <f t="shared" si="21"/>
        <v>21</v>
      </c>
      <c r="O143" s="7">
        <f t="shared" si="29"/>
        <v>23.367647008394567</v>
      </c>
      <c r="P143" s="1">
        <v>3</v>
      </c>
      <c r="Q143" s="1">
        <v>0</v>
      </c>
      <c r="R143" s="1">
        <v>3</v>
      </c>
      <c r="S143" s="8">
        <v>4159.9770666201139</v>
      </c>
      <c r="T143" s="8">
        <v>178.02293337988581</v>
      </c>
      <c r="U143" s="8">
        <v>4338</v>
      </c>
    </row>
    <row r="144" spans="1:21" x14ac:dyDescent="0.2">
      <c r="A144">
        <v>1951</v>
      </c>
      <c r="B144" s="1">
        <v>4310933</v>
      </c>
      <c r="C144" s="1">
        <v>4216974</v>
      </c>
      <c r="D144" s="1">
        <v>8527907</v>
      </c>
      <c r="E144" s="15">
        <f t="shared" si="25"/>
        <v>1.0222811428289575</v>
      </c>
      <c r="F144" s="1">
        <f t="shared" ca="1" si="22"/>
        <v>4619</v>
      </c>
      <c r="G144" s="5">
        <f t="shared" ca="1" si="20"/>
        <v>24.764949442539763</v>
      </c>
      <c r="H144" s="5">
        <f t="shared" ca="1" si="23"/>
        <v>24.225184643441377</v>
      </c>
      <c r="I144" s="1">
        <f t="shared" ca="1" si="19"/>
        <v>54.163348638769158</v>
      </c>
      <c r="J144" s="1">
        <f t="shared" ca="1" si="27"/>
        <v>4439.7254390193484</v>
      </c>
      <c r="K144" s="1">
        <f t="shared" ca="1" si="28"/>
        <v>179.27456098065159</v>
      </c>
      <c r="L144" s="6">
        <f t="shared" ca="1" si="24"/>
        <v>9.0928772461571772E-3</v>
      </c>
      <c r="M144" s="6">
        <f t="shared" ca="1" si="26"/>
        <v>0.99090712275384285</v>
      </c>
      <c r="N144" s="7">
        <f t="shared" si="21"/>
        <v>22</v>
      </c>
      <c r="O144" s="7">
        <f t="shared" si="29"/>
        <v>24.673881763179597</v>
      </c>
      <c r="P144" s="1">
        <v>3</v>
      </c>
      <c r="Q144" s="1">
        <v>1</v>
      </c>
      <c r="R144" s="1">
        <v>4</v>
      </c>
      <c r="S144" s="8">
        <v>4398.7254390193484</v>
      </c>
      <c r="T144" s="8">
        <v>178.27456098065159</v>
      </c>
      <c r="U144" s="8">
        <v>4577</v>
      </c>
    </row>
    <row r="145" spans="1:21" x14ac:dyDescent="0.2">
      <c r="A145">
        <v>1952</v>
      </c>
      <c r="B145" s="1">
        <v>4425528</v>
      </c>
      <c r="C145" s="1">
        <v>4314041</v>
      </c>
      <c r="D145" s="1">
        <v>8739569</v>
      </c>
      <c r="E145" s="15">
        <f t="shared" si="25"/>
        <v>1.0258428234687615</v>
      </c>
      <c r="F145" s="1">
        <f t="shared" ca="1" si="22"/>
        <v>5285</v>
      </c>
      <c r="G145" s="5">
        <f t="shared" ca="1" si="20"/>
        <v>26.569132145384096</v>
      </c>
      <c r="H145" s="5">
        <f t="shared" ca="1" si="23"/>
        <v>25.899807979885104</v>
      </c>
      <c r="I145" s="1">
        <f t="shared" ca="1" si="19"/>
        <v>60.472089641949161</v>
      </c>
      <c r="J145" s="1">
        <f t="shared" ca="1" si="27"/>
        <v>5093.3000954788895</v>
      </c>
      <c r="K145" s="1">
        <f t="shared" ca="1" si="28"/>
        <v>191.69990452111014</v>
      </c>
      <c r="L145" s="6">
        <f t="shared" ca="1" si="24"/>
        <v>7.7578051087984863E-3</v>
      </c>
      <c r="M145" s="6">
        <f t="shared" ca="1" si="26"/>
        <v>0.99224219489120147</v>
      </c>
      <c r="N145" s="7">
        <f t="shared" si="21"/>
        <v>20</v>
      </c>
      <c r="O145" s="7">
        <f t="shared" si="29"/>
        <v>26.498702808314714</v>
      </c>
      <c r="P145" s="1">
        <v>1</v>
      </c>
      <c r="Q145" s="1">
        <v>0</v>
      </c>
      <c r="R145" s="1">
        <v>1</v>
      </c>
      <c r="S145" s="8">
        <v>5053.3000954788895</v>
      </c>
      <c r="T145" s="8">
        <v>190.69990452111014</v>
      </c>
      <c r="U145" s="8">
        <v>5244</v>
      </c>
    </row>
    <row r="146" spans="1:21" x14ac:dyDescent="0.2">
      <c r="A146">
        <v>1953</v>
      </c>
      <c r="B146" s="1">
        <v>4503278</v>
      </c>
      <c r="C146" s="1">
        <v>4399408</v>
      </c>
      <c r="D146" s="1">
        <v>8902686</v>
      </c>
      <c r="E146" s="15">
        <f t="shared" si="25"/>
        <v>1.0236099947993003</v>
      </c>
      <c r="F146" s="1">
        <f t="shared" ca="1" si="22"/>
        <v>5295</v>
      </c>
      <c r="G146" s="5">
        <f t="shared" ca="1" si="20"/>
        <v>27.258858108774842</v>
      </c>
      <c r="H146" s="5">
        <f t="shared" ca="1" si="23"/>
        <v>26.630121088373606</v>
      </c>
      <c r="I146" s="1">
        <f t="shared" ca="1" si="19"/>
        <v>59.476432168898242</v>
      </c>
      <c r="J146" s="1">
        <f t="shared" ca="1" si="27"/>
        <v>5107.6251252043403</v>
      </c>
      <c r="K146" s="1">
        <f t="shared" ca="1" si="28"/>
        <v>187.37487479565974</v>
      </c>
      <c r="L146" s="6">
        <f t="shared" ca="1" si="24"/>
        <v>7.5542965061378663E-3</v>
      </c>
      <c r="M146" s="6">
        <f t="shared" ca="1" si="26"/>
        <v>0.99244570349386219</v>
      </c>
      <c r="N146" s="7">
        <f t="shared" si="21"/>
        <v>19</v>
      </c>
      <c r="O146" s="7">
        <f t="shared" si="29"/>
        <v>27.195860658586891</v>
      </c>
      <c r="P146" s="1">
        <v>0</v>
      </c>
      <c r="Q146" s="1">
        <v>0</v>
      </c>
      <c r="R146" s="1">
        <v>0</v>
      </c>
      <c r="S146" s="8">
        <v>5068.6251252043403</v>
      </c>
      <c r="T146" s="8">
        <v>186.37487479565974</v>
      </c>
      <c r="U146" s="8">
        <v>5255</v>
      </c>
    </row>
    <row r="147" spans="1:21" x14ac:dyDescent="0.2">
      <c r="A147">
        <v>1954</v>
      </c>
      <c r="B147" s="1">
        <v>4597667</v>
      </c>
      <c r="C147" s="1">
        <v>4492269</v>
      </c>
      <c r="D147" s="1">
        <v>9089936</v>
      </c>
      <c r="E147" s="15">
        <f t="shared" si="25"/>
        <v>1.0234620856409089</v>
      </c>
      <c r="F147" s="1">
        <f t="shared" ca="1" si="22"/>
        <v>5348</v>
      </c>
      <c r="G147" s="5">
        <f t="shared" ca="1" si="20"/>
        <v>28.694116740274083</v>
      </c>
      <c r="H147" s="5">
        <f t="shared" ca="1" si="23"/>
        <v>28.036326057262151</v>
      </c>
      <c r="I147" s="1">
        <f t="shared" ca="1" si="19"/>
        <v>58.834297623217587</v>
      </c>
      <c r="J147" s="1">
        <f t="shared" ca="1" si="27"/>
        <v>5167.8969834065983</v>
      </c>
      <c r="K147" s="1">
        <f t="shared" ca="1" si="28"/>
        <v>180.10301659340203</v>
      </c>
      <c r="L147" s="6">
        <f t="shared" ca="1" si="24"/>
        <v>7.2924457741211672E-3</v>
      </c>
      <c r="M147" s="6">
        <f t="shared" ca="1" si="26"/>
        <v>0.99270755422587886</v>
      </c>
      <c r="N147" s="7">
        <f t="shared" si="21"/>
        <v>19</v>
      </c>
      <c r="O147" s="7">
        <f t="shared" si="29"/>
        <v>28.642158468231955</v>
      </c>
      <c r="P147" s="1">
        <v>0</v>
      </c>
      <c r="Q147" s="1">
        <v>0</v>
      </c>
      <c r="R147" s="1">
        <v>0</v>
      </c>
      <c r="S147" s="8">
        <v>5129.8969834065983</v>
      </c>
      <c r="T147" s="8">
        <v>179.10301659340203</v>
      </c>
      <c r="U147" s="8">
        <v>5309</v>
      </c>
    </row>
    <row r="148" spans="1:21" x14ac:dyDescent="0.2">
      <c r="A148">
        <v>1955</v>
      </c>
      <c r="B148" s="1">
        <v>4713817</v>
      </c>
      <c r="C148" s="1">
        <v>4598008</v>
      </c>
      <c r="D148" s="1">
        <v>9311825</v>
      </c>
      <c r="E148" s="15">
        <f t="shared" si="25"/>
        <v>1.0251867765345342</v>
      </c>
      <c r="F148" s="1">
        <f t="shared" ca="1" si="22"/>
        <v>5826</v>
      </c>
      <c r="G148" s="5">
        <f t="shared" ca="1" si="20"/>
        <v>29.2742511718359</v>
      </c>
      <c r="H148" s="5">
        <f t="shared" ca="1" si="23"/>
        <v>28.555041717171207</v>
      </c>
      <c r="I148" s="1">
        <f t="shared" ca="1" si="19"/>
        <v>62.565608782381538</v>
      </c>
      <c r="J148" s="1">
        <f t="shared" ca="1" si="27"/>
        <v>5633.5592368269736</v>
      </c>
      <c r="K148" s="1">
        <f t="shared" ca="1" si="28"/>
        <v>192.44076317302677</v>
      </c>
      <c r="L148" s="6">
        <f t="shared" ca="1" si="24"/>
        <v>6.694129763130793E-3</v>
      </c>
      <c r="M148" s="6">
        <f t="shared" ca="1" si="26"/>
        <v>0.99330587023686923</v>
      </c>
      <c r="N148" s="7">
        <f t="shared" si="21"/>
        <v>19</v>
      </c>
      <c r="O148" s="7">
        <f t="shared" si="29"/>
        <v>29.228671804706664</v>
      </c>
      <c r="P148" s="1">
        <v>0</v>
      </c>
      <c r="Q148" s="1">
        <v>0</v>
      </c>
      <c r="R148" s="1">
        <v>0</v>
      </c>
      <c r="S148" s="8">
        <v>5595.5592368269736</v>
      </c>
      <c r="T148" s="8">
        <v>191.44076317302677</v>
      </c>
      <c r="U148" s="8">
        <v>5787</v>
      </c>
    </row>
    <row r="149" spans="1:21" x14ac:dyDescent="0.2">
      <c r="A149">
        <v>1956</v>
      </c>
      <c r="B149" s="1">
        <v>4828846</v>
      </c>
      <c r="C149" s="1">
        <v>4702025</v>
      </c>
      <c r="D149" s="1">
        <v>9530871</v>
      </c>
      <c r="E149" s="15">
        <f t="shared" si="25"/>
        <v>1.0269715707594069</v>
      </c>
      <c r="F149" s="1">
        <f t="shared" ca="1" si="22"/>
        <v>6789</v>
      </c>
      <c r="G149" s="5">
        <f t="shared" ca="1" si="20"/>
        <v>29.505172287767859</v>
      </c>
      <c r="H149" s="5">
        <f t="shared" ca="1" si="23"/>
        <v>28.730271730842453</v>
      </c>
      <c r="I149" s="1">
        <f t="shared" ca="1" si="19"/>
        <v>71.231684911064264</v>
      </c>
      <c r="J149" s="1">
        <f t="shared" ca="1" si="27"/>
        <v>6566.4475772188216</v>
      </c>
      <c r="K149" s="1">
        <f t="shared" ca="1" si="28"/>
        <v>222.55242278117842</v>
      </c>
      <c r="L149" s="6">
        <f t="shared" ca="1" si="24"/>
        <v>5.4499926351450874E-3</v>
      </c>
      <c r="M149" s="6">
        <f t="shared" ca="1" si="26"/>
        <v>0.99455000736485488</v>
      </c>
      <c r="N149" s="7">
        <f t="shared" si="21"/>
        <v>19</v>
      </c>
      <c r="O149" s="7">
        <f t="shared" si="29"/>
        <v>29.475857204544205</v>
      </c>
      <c r="P149" s="1">
        <v>1</v>
      </c>
      <c r="Q149" s="1">
        <v>0</v>
      </c>
      <c r="R149" s="1">
        <v>1</v>
      </c>
      <c r="S149" s="8">
        <v>6530.4475772188216</v>
      </c>
      <c r="T149" s="8">
        <v>221.55242278117842</v>
      </c>
      <c r="U149" s="8">
        <v>6752</v>
      </c>
    </row>
    <row r="150" spans="1:21" x14ac:dyDescent="0.2">
      <c r="A150">
        <v>1957</v>
      </c>
      <c r="B150" s="1">
        <v>4930160</v>
      </c>
      <c r="C150" s="1">
        <v>4813927</v>
      </c>
      <c r="D150" s="1">
        <v>9744087</v>
      </c>
      <c r="E150" s="15">
        <f t="shared" si="25"/>
        <v>1.0241451521803302</v>
      </c>
      <c r="F150" s="1">
        <f t="shared" ca="1" si="22"/>
        <v>7224</v>
      </c>
      <c r="G150" s="5">
        <f t="shared" ca="1" si="20"/>
        <v>31.773310772698053</v>
      </c>
      <c r="H150" s="5">
        <f t="shared" ca="1" si="23"/>
        <v>31.024226111948092</v>
      </c>
      <c r="I150" s="1">
        <f t="shared" ca="1" si="19"/>
        <v>74.137269094580134</v>
      </c>
      <c r="J150" s="1">
        <f t="shared" ca="1" si="27"/>
        <v>7003.5767400461118</v>
      </c>
      <c r="K150" s="1">
        <f t="shared" ca="1" si="28"/>
        <v>220.42325995388859</v>
      </c>
      <c r="L150" s="6">
        <f t="shared" ca="1" si="24"/>
        <v>5.1218161683277965E-3</v>
      </c>
      <c r="M150" s="6">
        <f t="shared" ca="1" si="26"/>
        <v>0.99487818383167226</v>
      </c>
      <c r="N150" s="7">
        <f t="shared" si="21"/>
        <v>18</v>
      </c>
      <c r="O150" s="7">
        <f t="shared" si="29"/>
        <v>31.754048050832605</v>
      </c>
      <c r="P150" s="1">
        <v>0</v>
      </c>
      <c r="Q150" s="1">
        <v>0</v>
      </c>
      <c r="R150" s="1">
        <v>0</v>
      </c>
      <c r="S150" s="8">
        <v>6967.5767400461118</v>
      </c>
      <c r="T150" s="8">
        <v>219.42325995388859</v>
      </c>
      <c r="U150" s="8">
        <v>7187</v>
      </c>
    </row>
    <row r="151" spans="1:21" x14ac:dyDescent="0.2">
      <c r="A151">
        <v>1958</v>
      </c>
      <c r="B151" s="1">
        <v>5026095</v>
      </c>
      <c r="C151" s="1">
        <v>4921263</v>
      </c>
      <c r="D151" s="1">
        <v>9947358</v>
      </c>
      <c r="E151" s="15">
        <f t="shared" si="25"/>
        <v>1.0213018487327339</v>
      </c>
      <c r="F151" s="1">
        <f t="shared" ca="1" si="22"/>
        <v>7219</v>
      </c>
      <c r="G151" s="5">
        <f t="shared" ca="1" si="20"/>
        <v>32.814027458609957</v>
      </c>
      <c r="H151" s="5">
        <f t="shared" ca="1" si="23"/>
        <v>32.129607421475562</v>
      </c>
      <c r="I151" s="1">
        <f t="shared" ca="1" si="19"/>
        <v>72.572033699802503</v>
      </c>
      <c r="J151" s="1">
        <f t="shared" ca="1" si="27"/>
        <v>7005.5087201210681</v>
      </c>
      <c r="K151" s="1">
        <f t="shared" ca="1" si="28"/>
        <v>213.49127987893229</v>
      </c>
      <c r="L151" s="6">
        <f t="shared" ca="1" si="24"/>
        <v>4.8483169414046271E-3</v>
      </c>
      <c r="M151" s="6">
        <f t="shared" ca="1" si="26"/>
        <v>0.99515168305859536</v>
      </c>
      <c r="N151" s="7">
        <f t="shared" si="21"/>
        <v>18</v>
      </c>
      <c r="O151" s="7">
        <f t="shared" si="29"/>
        <v>32.808446182323863</v>
      </c>
      <c r="P151" s="1">
        <v>1</v>
      </c>
      <c r="Q151" s="1">
        <v>0</v>
      </c>
      <c r="R151" s="1">
        <v>1</v>
      </c>
      <c r="S151" s="8">
        <v>6971.5087201210681</v>
      </c>
      <c r="T151" s="8">
        <v>212.49127987893229</v>
      </c>
      <c r="U151" s="8">
        <v>7184</v>
      </c>
    </row>
    <row r="152" spans="1:21" x14ac:dyDescent="0.2">
      <c r="A152">
        <v>1959</v>
      </c>
      <c r="B152" s="1">
        <v>5132363</v>
      </c>
      <c r="C152" s="1">
        <v>5028605</v>
      </c>
      <c r="D152" s="1">
        <v>10160968</v>
      </c>
      <c r="E152" s="15">
        <f t="shared" si="25"/>
        <v>1.0206335554293884</v>
      </c>
      <c r="F152" s="1">
        <f t="shared" ca="1" si="22"/>
        <v>7123</v>
      </c>
      <c r="G152" s="5">
        <f t="shared" ca="1" si="20"/>
        <v>34.625795695665353</v>
      </c>
      <c r="H152" s="5">
        <f t="shared" ca="1" si="23"/>
        <v>33.925786107530058</v>
      </c>
      <c r="I152" s="1">
        <f t="shared" ca="1" si="19"/>
        <v>70.101588746269059</v>
      </c>
      <c r="J152" s="1">
        <f t="shared" ca="1" si="27"/>
        <v>6923.060606060606</v>
      </c>
      <c r="K152" s="1">
        <f t="shared" ca="1" si="28"/>
        <v>199.93939393939394</v>
      </c>
      <c r="L152" s="6">
        <f t="shared" ca="1" si="24"/>
        <v>4.9136599747297491E-3</v>
      </c>
      <c r="M152" s="6">
        <f t="shared" ca="1" si="26"/>
        <v>0.9950863400252703</v>
      </c>
      <c r="N152" s="7">
        <f t="shared" si="21"/>
        <v>16</v>
      </c>
      <c r="O152" s="7">
        <f t="shared" si="29"/>
        <v>34.62894135567403</v>
      </c>
      <c r="P152" s="1">
        <v>0</v>
      </c>
      <c r="Q152" s="1">
        <v>0</v>
      </c>
      <c r="R152" s="1">
        <v>0</v>
      </c>
      <c r="S152" s="8">
        <v>6889.060606060606</v>
      </c>
      <c r="T152" s="8">
        <v>198.93939393939394</v>
      </c>
      <c r="U152" s="8">
        <v>7088</v>
      </c>
    </row>
    <row r="153" spans="1:21" x14ac:dyDescent="0.2">
      <c r="A153">
        <v>1960</v>
      </c>
      <c r="B153" s="1">
        <v>5253073</v>
      </c>
      <c r="C153" s="1">
        <v>5138847</v>
      </c>
      <c r="D153" s="1">
        <v>10391920</v>
      </c>
      <c r="E153" s="15">
        <f t="shared" si="25"/>
        <v>1.0222279433499382</v>
      </c>
      <c r="F153" s="1">
        <f t="shared" ca="1" si="22"/>
        <v>7479</v>
      </c>
      <c r="G153" s="5">
        <f t="shared" ca="1" si="20"/>
        <v>35.911293822508263</v>
      </c>
      <c r="H153" s="5">
        <f t="shared" ca="1" si="23"/>
        <v>35.130416905669335</v>
      </c>
      <c r="I153" s="1">
        <f t="shared" ca="1" si="19"/>
        <v>71.969376207669029</v>
      </c>
      <c r="J153" s="1">
        <f t="shared" ca="1" si="27"/>
        <v>7276.3790884718501</v>
      </c>
      <c r="K153" s="1">
        <f t="shared" ca="1" si="28"/>
        <v>202.62091152815012</v>
      </c>
      <c r="L153" s="6">
        <f t="shared" ca="1" si="24"/>
        <v>4.4123545928600079E-3</v>
      </c>
      <c r="M153" s="6">
        <f t="shared" ca="1" si="26"/>
        <v>0.99558764540713995</v>
      </c>
      <c r="N153" s="7">
        <f t="shared" si="21"/>
        <v>16</v>
      </c>
      <c r="O153" s="7">
        <f t="shared" si="29"/>
        <v>35.930693069306933</v>
      </c>
      <c r="P153" s="1">
        <v>1</v>
      </c>
      <c r="Q153" s="1">
        <v>0</v>
      </c>
      <c r="R153" s="1">
        <v>1</v>
      </c>
      <c r="S153" s="8">
        <v>7244.3790884718501</v>
      </c>
      <c r="T153" s="8">
        <v>201.62091152815012</v>
      </c>
      <c r="U153" s="8">
        <v>7446</v>
      </c>
    </row>
    <row r="154" spans="1:21" x14ac:dyDescent="0.2">
      <c r="A154">
        <v>1961</v>
      </c>
      <c r="B154" s="1">
        <v>5374304</v>
      </c>
      <c r="C154" s="1">
        <v>5268350</v>
      </c>
      <c r="D154" s="1">
        <v>10642654</v>
      </c>
      <c r="E154" s="15">
        <f t="shared" si="25"/>
        <v>1.0201114200840871</v>
      </c>
      <c r="F154" s="1">
        <f t="shared" ca="1" si="22"/>
        <v>7954</v>
      </c>
      <c r="G154" s="5">
        <f t="shared" ca="1" si="20"/>
        <v>36.133908446005648</v>
      </c>
      <c r="H154" s="5">
        <f t="shared" ca="1" si="23"/>
        <v>35.421531152966757</v>
      </c>
      <c r="I154" s="1">
        <f t="shared" ca="1" si="19"/>
        <v>74.736996993419126</v>
      </c>
      <c r="J154" s="1">
        <f t="shared" ca="1" si="27"/>
        <v>7739.8022402471997</v>
      </c>
      <c r="K154" s="1">
        <f t="shared" ca="1" si="28"/>
        <v>214.19775975280032</v>
      </c>
      <c r="L154" s="6">
        <f t="shared" ca="1" si="24"/>
        <v>3.8974101081217E-3</v>
      </c>
      <c r="M154" s="6">
        <f t="shared" ca="1" si="26"/>
        <v>0.99610258989187828</v>
      </c>
      <c r="N154" s="7">
        <f t="shared" si="21"/>
        <v>16</v>
      </c>
      <c r="O154" s="7">
        <f t="shared" si="29"/>
        <v>36.162679425837318</v>
      </c>
      <c r="P154" s="1">
        <v>1</v>
      </c>
      <c r="Q154" s="1">
        <v>0</v>
      </c>
      <c r="R154" s="1">
        <v>1</v>
      </c>
      <c r="S154" s="8">
        <v>7709.8022402471997</v>
      </c>
      <c r="T154" s="8">
        <v>213.19775975280032</v>
      </c>
      <c r="U154" s="8">
        <v>7923</v>
      </c>
    </row>
    <row r="155" spans="1:21" x14ac:dyDescent="0.2">
      <c r="A155">
        <v>1962</v>
      </c>
      <c r="B155" s="1">
        <v>5470040</v>
      </c>
      <c r="C155" s="1">
        <v>5376019</v>
      </c>
      <c r="D155" s="1">
        <v>10846059</v>
      </c>
      <c r="E155" s="15">
        <f t="shared" si="25"/>
        <v>1.0174889634876663</v>
      </c>
      <c r="F155" s="1">
        <f t="shared" ca="1" si="22"/>
        <v>7896</v>
      </c>
      <c r="G155" s="5">
        <f t="shared" ca="1" si="20"/>
        <v>41.004305278025903</v>
      </c>
      <c r="H155" s="5">
        <f t="shared" ca="1" si="23"/>
        <v>40.299508642801065</v>
      </c>
      <c r="I155" s="1">
        <f t="shared" ca="1" si="19"/>
        <v>72.800636618332987</v>
      </c>
      <c r="J155" s="1">
        <f t="shared" ca="1" si="27"/>
        <v>7708.019269269269</v>
      </c>
      <c r="K155" s="1">
        <f t="shared" ca="1" si="28"/>
        <v>187.98073073073076</v>
      </c>
      <c r="L155" s="6">
        <f t="shared" ca="1" si="24"/>
        <v>3.9260385005065856E-3</v>
      </c>
      <c r="M155" s="6">
        <f t="shared" ca="1" si="26"/>
        <v>0.99607396149949345</v>
      </c>
      <c r="N155" s="7">
        <f t="shared" si="21"/>
        <v>15</v>
      </c>
      <c r="O155" s="7">
        <f t="shared" si="29"/>
        <v>41.063157894736833</v>
      </c>
      <c r="P155" s="1">
        <v>0</v>
      </c>
      <c r="Q155" s="1">
        <v>0</v>
      </c>
      <c r="R155" s="1">
        <v>0</v>
      </c>
      <c r="S155" s="8">
        <v>7678.019269269269</v>
      </c>
      <c r="T155" s="8">
        <v>186.98073073073076</v>
      </c>
      <c r="U155" s="8">
        <v>7865</v>
      </c>
    </row>
    <row r="156" spans="1:21" x14ac:dyDescent="0.2">
      <c r="A156">
        <v>1963</v>
      </c>
      <c r="B156" s="1">
        <v>5571613</v>
      </c>
      <c r="C156" s="1">
        <v>5483869</v>
      </c>
      <c r="D156" s="1">
        <v>11055482</v>
      </c>
      <c r="E156" s="15">
        <f t="shared" si="25"/>
        <v>1.0160003822119019</v>
      </c>
      <c r="F156" s="1">
        <f t="shared" ca="1" si="22"/>
        <v>8254</v>
      </c>
      <c r="G156" s="5">
        <f t="shared" ca="1" si="20"/>
        <v>39.794783897971023</v>
      </c>
      <c r="H156" s="5">
        <f t="shared" ca="1" si="23"/>
        <v>39.168079653016541</v>
      </c>
      <c r="I156" s="1">
        <f t="shared" ca="1" si="19"/>
        <v>74.659793213900585</v>
      </c>
      <c r="J156" s="1">
        <f t="shared" ca="1" si="27"/>
        <v>8051.670211450476</v>
      </c>
      <c r="K156" s="1">
        <f t="shared" ca="1" si="28"/>
        <v>202.32978854952393</v>
      </c>
      <c r="L156" s="6">
        <f t="shared" ca="1" si="24"/>
        <v>3.7557547855585171E-3</v>
      </c>
      <c r="M156" s="6">
        <f t="shared" ca="1" si="26"/>
        <v>0.99624424521444144</v>
      </c>
      <c r="N156" s="7">
        <f t="shared" si="21"/>
        <v>12</v>
      </c>
      <c r="O156" s="7">
        <f t="shared" si="29"/>
        <v>39.843434343434346</v>
      </c>
      <c r="P156" s="1">
        <v>1</v>
      </c>
      <c r="Q156" s="1">
        <v>0</v>
      </c>
      <c r="R156" s="1">
        <v>1</v>
      </c>
      <c r="S156" s="8">
        <v>8021.670211450476</v>
      </c>
      <c r="T156" s="8">
        <v>201.32978854952393</v>
      </c>
      <c r="U156" s="8">
        <v>8223</v>
      </c>
    </row>
    <row r="157" spans="1:21" x14ac:dyDescent="0.2">
      <c r="A157">
        <v>1964</v>
      </c>
      <c r="B157" s="1">
        <v>5682962</v>
      </c>
      <c r="C157" s="1">
        <v>5597467</v>
      </c>
      <c r="D157" s="1">
        <v>11280429</v>
      </c>
      <c r="E157" s="15">
        <f t="shared" si="25"/>
        <v>1.0152738729857631</v>
      </c>
      <c r="F157" s="1">
        <f t="shared" ca="1" si="22"/>
        <v>8036</v>
      </c>
      <c r="G157" s="5">
        <f t="shared" ca="1" si="20"/>
        <v>36.624916147580258</v>
      </c>
      <c r="H157" s="5">
        <f t="shared" ca="1" si="23"/>
        <v>36.073927559932237</v>
      </c>
      <c r="I157" s="1">
        <f t="shared" ca="1" si="19"/>
        <v>71.238425418040393</v>
      </c>
      <c r="J157" s="1">
        <f t="shared" ca="1" si="27"/>
        <v>7822.418128654971</v>
      </c>
      <c r="K157" s="1">
        <f t="shared" ca="1" si="28"/>
        <v>213.58187134502924</v>
      </c>
      <c r="L157" s="6">
        <f t="shared" ca="1" si="24"/>
        <v>3.9820806371329018E-3</v>
      </c>
      <c r="M157" s="6">
        <f t="shared" ca="1" si="26"/>
        <v>0.9960179193628671</v>
      </c>
      <c r="N157" s="7"/>
      <c r="O157" s="7">
        <f t="shared" si="29"/>
        <v>36.651376146788991</v>
      </c>
      <c r="P157" s="1">
        <v>2</v>
      </c>
      <c r="Q157" s="1">
        <v>0</v>
      </c>
      <c r="R157" s="1">
        <v>2</v>
      </c>
      <c r="S157" s="8">
        <v>7791.418128654971</v>
      </c>
      <c r="T157" s="8">
        <v>212.58187134502924</v>
      </c>
      <c r="U157" s="8">
        <v>8004</v>
      </c>
    </row>
    <row r="158" spans="1:21" x14ac:dyDescent="0.2">
      <c r="A158">
        <v>1965</v>
      </c>
      <c r="B158" s="1">
        <v>5793629</v>
      </c>
      <c r="C158" s="1">
        <v>5711779</v>
      </c>
      <c r="D158" s="1">
        <v>11505408</v>
      </c>
      <c r="E158" s="15">
        <f t="shared" si="25"/>
        <v>1.0143300362286427</v>
      </c>
      <c r="F158" s="1">
        <f t="shared" ca="1" si="22"/>
        <v>8274</v>
      </c>
      <c r="G158" s="5">
        <f t="shared" ca="1" si="20"/>
        <v>35.462186114970898</v>
      </c>
      <c r="H158" s="5">
        <f t="shared" ca="1" si="23"/>
        <v>34.961190981607956</v>
      </c>
      <c r="I158" s="1">
        <f t="shared" ca="1" si="19"/>
        <v>71.914007743141312</v>
      </c>
      <c r="J158" s="1">
        <f t="shared" ca="1" si="27"/>
        <v>8047.079980067273</v>
      </c>
      <c r="K158" s="1">
        <f t="shared" ca="1" si="28"/>
        <v>226.92001993272706</v>
      </c>
      <c r="L158" s="6">
        <f t="shared" ca="1" si="24"/>
        <v>3.746676335508823E-3</v>
      </c>
      <c r="M158" s="6">
        <f t="shared" ca="1" si="26"/>
        <v>0.99625332366449115</v>
      </c>
      <c r="N158" s="7"/>
      <c r="O158" s="7">
        <f t="shared" si="29"/>
        <v>35.486363636363635</v>
      </c>
      <c r="P158" s="1">
        <v>0</v>
      </c>
      <c r="Q158" s="1">
        <v>0</v>
      </c>
      <c r="R158" s="1">
        <v>0</v>
      </c>
      <c r="S158" s="8">
        <v>8017.079980067273</v>
      </c>
      <c r="T158" s="8">
        <v>225.92001993272706</v>
      </c>
      <c r="U158" s="8">
        <v>8243</v>
      </c>
    </row>
    <row r="159" spans="1:21" x14ac:dyDescent="0.2">
      <c r="A159">
        <v>1966</v>
      </c>
      <c r="B159" s="1">
        <v>5890642</v>
      </c>
      <c r="C159" s="1">
        <v>5814201</v>
      </c>
      <c r="D159" s="1">
        <v>11704843</v>
      </c>
      <c r="E159" s="15">
        <f t="shared" si="25"/>
        <v>1.0131472922934726</v>
      </c>
      <c r="F159" s="1">
        <f t="shared" ca="1" si="22"/>
        <v>8881</v>
      </c>
      <c r="G159" s="5">
        <f t="shared" ca="1" si="20"/>
        <v>35.836078951005945</v>
      </c>
      <c r="H159" s="5">
        <f t="shared" ca="1" si="23"/>
        <v>35.371045477389004</v>
      </c>
      <c r="I159" s="1">
        <f t="shared" ca="1" si="19"/>
        <v>75.874576019516027</v>
      </c>
      <c r="J159" s="1">
        <f t="shared" ca="1" si="27"/>
        <v>8639.9048494598937</v>
      </c>
      <c r="K159" s="1">
        <f t="shared" ca="1" si="28"/>
        <v>241.09515054010575</v>
      </c>
      <c r="L159" s="6">
        <f t="shared" ca="1" si="24"/>
        <v>3.1527981083211351E-3</v>
      </c>
      <c r="M159" s="6">
        <f t="shared" ca="1" si="26"/>
        <v>0.99684720189167886</v>
      </c>
      <c r="N159" s="7"/>
      <c r="O159" s="7">
        <f t="shared" si="29"/>
        <v>35.872881355932201</v>
      </c>
      <c r="P159" s="1">
        <v>0</v>
      </c>
      <c r="Q159" s="1">
        <v>0</v>
      </c>
      <c r="R159" s="1">
        <v>0</v>
      </c>
      <c r="S159" s="8">
        <v>8612.9048494598937</v>
      </c>
      <c r="T159" s="8">
        <v>240.09515054010575</v>
      </c>
      <c r="U159" s="8">
        <v>8853</v>
      </c>
    </row>
    <row r="160" spans="1:21" x14ac:dyDescent="0.2">
      <c r="A160">
        <v>1967</v>
      </c>
      <c r="B160" s="1">
        <v>5992280</v>
      </c>
      <c r="C160" s="1">
        <v>5919973</v>
      </c>
      <c r="D160" s="1">
        <v>11912253</v>
      </c>
      <c r="E160" s="15">
        <f t="shared" si="25"/>
        <v>1.01221407597636</v>
      </c>
      <c r="F160" s="1">
        <f t="shared" ca="1" si="22"/>
        <v>9492</v>
      </c>
      <c r="G160" s="5">
        <f t="shared" ca="1" si="20"/>
        <v>33.825659937446012</v>
      </c>
      <c r="H160" s="5">
        <f t="shared" ca="1" si="23"/>
        <v>33.417496101127128</v>
      </c>
      <c r="I160" s="1">
        <f t="shared" ca="1" si="19"/>
        <v>79.682659527127242</v>
      </c>
      <c r="J160" s="1">
        <f t="shared" ca="1" si="27"/>
        <v>9219.442350926025</v>
      </c>
      <c r="K160" s="1">
        <f t="shared" ca="1" si="28"/>
        <v>272.55764907397497</v>
      </c>
      <c r="L160" s="6">
        <f t="shared" ca="1" si="24"/>
        <v>2.8445006321112516E-3</v>
      </c>
      <c r="M160" s="6">
        <f t="shared" ca="1" si="26"/>
        <v>0.99715549936788872</v>
      </c>
      <c r="N160" s="7"/>
      <c r="O160" s="7">
        <f t="shared" si="29"/>
        <v>33.854477611940297</v>
      </c>
      <c r="P160" s="1">
        <v>1</v>
      </c>
      <c r="Q160" s="1">
        <v>0</v>
      </c>
      <c r="R160" s="1">
        <v>1</v>
      </c>
      <c r="S160" s="8">
        <v>9193.442350926025</v>
      </c>
      <c r="T160" s="8">
        <v>271.55764907397497</v>
      </c>
      <c r="U160" s="8">
        <v>9465</v>
      </c>
    </row>
    <row r="161" spans="1:21" x14ac:dyDescent="0.2">
      <c r="A161">
        <v>1968</v>
      </c>
      <c r="B161" s="1">
        <v>6108185</v>
      </c>
      <c r="C161" s="1">
        <v>6037397</v>
      </c>
      <c r="D161" s="1">
        <v>12145582</v>
      </c>
      <c r="E161" s="15">
        <f t="shared" si="25"/>
        <v>1.011724920524524</v>
      </c>
      <c r="F161" s="1">
        <f t="shared" ca="1" si="22"/>
        <v>9967</v>
      </c>
      <c r="G161" s="5">
        <f t="shared" ref="G161:G192" ca="1" si="30">J161/K161</f>
        <v>36.312193882143625</v>
      </c>
      <c r="H161" s="5">
        <f t="shared" ca="1" si="23"/>
        <v>35.891370416493977</v>
      </c>
      <c r="I161" s="1">
        <f t="shared" ca="1" si="19"/>
        <v>82.062761586888143</v>
      </c>
      <c r="J161" s="1">
        <f t="shared" ca="1" si="27"/>
        <v>9699.8755304101833</v>
      </c>
      <c r="K161" s="1">
        <f t="shared" ca="1" si="28"/>
        <v>267.12446958981616</v>
      </c>
      <c r="L161" s="6">
        <f t="shared" ca="1" si="24"/>
        <v>2.708939500351159E-3</v>
      </c>
      <c r="M161" s="6">
        <f t="shared" ca="1" si="26"/>
        <v>0.99729106049964888</v>
      </c>
      <c r="N161" s="7"/>
      <c r="O161" s="7">
        <f t="shared" si="29"/>
        <v>36.350943396226405</v>
      </c>
      <c r="P161" s="1">
        <v>0</v>
      </c>
      <c r="Q161" s="1">
        <v>0</v>
      </c>
      <c r="R161" s="1">
        <v>0</v>
      </c>
      <c r="S161" s="8">
        <v>9673.8755304101833</v>
      </c>
      <c r="T161" s="8">
        <v>266.12446958981616</v>
      </c>
      <c r="U161" s="8">
        <v>9940</v>
      </c>
    </row>
    <row r="162" spans="1:21" x14ac:dyDescent="0.2">
      <c r="A162">
        <v>1969</v>
      </c>
      <c r="B162" s="1">
        <v>6238338</v>
      </c>
      <c r="C162" s="1">
        <v>6168879</v>
      </c>
      <c r="D162" s="1">
        <v>12407217</v>
      </c>
      <c r="E162" s="15">
        <f t="shared" si="25"/>
        <v>1.0112595821704398</v>
      </c>
      <c r="F162" s="1">
        <f t="shared" ca="1" si="22"/>
        <v>9829</v>
      </c>
      <c r="G162" s="5">
        <f t="shared" ca="1" si="30"/>
        <v>35.67537313432836</v>
      </c>
      <c r="H162" s="5">
        <f t="shared" ca="1" si="23"/>
        <v>35.278155839828237</v>
      </c>
      <c r="I162" s="1">
        <f t="shared" ca="1" si="19"/>
        <v>79.220021701885287</v>
      </c>
      <c r="J162" s="1">
        <f t="shared" ca="1" si="27"/>
        <v>9561</v>
      </c>
      <c r="K162" s="1">
        <f t="shared" ca="1" si="28"/>
        <v>268</v>
      </c>
      <c r="L162" s="6">
        <f t="shared" ca="1" si="24"/>
        <v>2.7469732424458236E-3</v>
      </c>
      <c r="M162" s="6">
        <f t="shared" ca="1" si="26"/>
        <v>0.99725302675755423</v>
      </c>
      <c r="N162" s="7"/>
      <c r="O162" s="7">
        <f t="shared" si="29"/>
        <v>35.711610486891388</v>
      </c>
      <c r="P162" s="1">
        <v>0</v>
      </c>
      <c r="Q162" s="1">
        <v>0</v>
      </c>
      <c r="R162" s="1">
        <v>0</v>
      </c>
      <c r="S162" s="8">
        <v>9535</v>
      </c>
      <c r="T162" s="8">
        <v>267</v>
      </c>
      <c r="U162" s="8">
        <v>9802</v>
      </c>
    </row>
    <row r="163" spans="1:21" x14ac:dyDescent="0.2">
      <c r="A163">
        <v>1970</v>
      </c>
      <c r="B163" s="1">
        <v>6364877</v>
      </c>
      <c r="C163" s="1">
        <v>6298592</v>
      </c>
      <c r="D163" s="1">
        <v>12663469</v>
      </c>
      <c r="E163" s="15">
        <f t="shared" si="25"/>
        <v>1.01052378055286</v>
      </c>
      <c r="F163" s="1">
        <f t="shared" ca="1" si="22"/>
        <v>10233</v>
      </c>
      <c r="G163" s="5">
        <f t="shared" ca="1" si="30"/>
        <v>34.826730069486949</v>
      </c>
      <c r="H163" s="5">
        <f t="shared" ca="1" si="23"/>
        <v>34.464038095603414</v>
      </c>
      <c r="I163" s="1">
        <f t="shared" ca="1" si="19"/>
        <v>80.807241680774837</v>
      </c>
      <c r="J163" s="1">
        <f t="shared" ca="1" si="27"/>
        <v>9947.3752728716008</v>
      </c>
      <c r="K163" s="1">
        <f t="shared" ca="1" si="28"/>
        <v>285.62472712839849</v>
      </c>
      <c r="L163" s="6">
        <f t="shared" ca="1" si="24"/>
        <v>2.4430763217042901E-3</v>
      </c>
      <c r="M163" s="6">
        <f t="shared" ca="1" si="26"/>
        <v>0.99755692367829574</v>
      </c>
      <c r="N163" s="7"/>
      <c r="O163" s="7">
        <f t="shared" si="29"/>
        <v>34.864768683274022</v>
      </c>
      <c r="P163" s="1">
        <v>0</v>
      </c>
      <c r="Q163" s="1">
        <v>0</v>
      </c>
      <c r="R163" s="1">
        <v>0</v>
      </c>
      <c r="S163" s="8">
        <v>9923.3752728716008</v>
      </c>
      <c r="T163" s="8">
        <v>284.62472712839849</v>
      </c>
      <c r="U163" s="8">
        <v>10208</v>
      </c>
    </row>
    <row r="164" spans="1:21" x14ac:dyDescent="0.2">
      <c r="A164">
        <v>1971</v>
      </c>
      <c r="B164" s="1">
        <v>6632838</v>
      </c>
      <c r="C164" s="1">
        <v>6565542</v>
      </c>
      <c r="D164" s="1">
        <v>13198380</v>
      </c>
      <c r="E164" s="15">
        <f t="shared" si="25"/>
        <v>1.0102498773140132</v>
      </c>
      <c r="F164" s="1">
        <f t="shared" ca="1" si="22"/>
        <v>10557</v>
      </c>
      <c r="G164" s="5">
        <f t="shared" ca="1" si="30"/>
        <v>36.626370036842779</v>
      </c>
      <c r="H164" s="5">
        <f t="shared" ca="1" si="23"/>
        <v>36.254763162379781</v>
      </c>
      <c r="I164" s="1">
        <f t="shared" ca="1" si="19"/>
        <v>79.987089324598927</v>
      </c>
      <c r="J164" s="1">
        <f t="shared" ca="1" si="27"/>
        <v>10276.425498934315</v>
      </c>
      <c r="K164" s="1">
        <f t="shared" ca="1" si="28"/>
        <v>280.57450106568496</v>
      </c>
      <c r="L164" s="6">
        <f t="shared" ca="1" si="24"/>
        <v>2.3680969972530077E-3</v>
      </c>
      <c r="M164" s="6">
        <f t="shared" ca="1" si="26"/>
        <v>0.99763190300274696</v>
      </c>
      <c r="N164" s="7"/>
      <c r="O164" s="7">
        <f t="shared" si="29"/>
        <v>36.67153284671533</v>
      </c>
      <c r="P164" s="1">
        <v>0</v>
      </c>
      <c r="Q164" s="1">
        <v>0</v>
      </c>
      <c r="R164" s="1">
        <v>0</v>
      </c>
      <c r="S164" s="8">
        <v>10252.425498934315</v>
      </c>
      <c r="T164" s="8">
        <v>279.57450106568496</v>
      </c>
      <c r="U164" s="8">
        <v>10532</v>
      </c>
    </row>
    <row r="165" spans="1:21" x14ac:dyDescent="0.2">
      <c r="A165">
        <v>1972</v>
      </c>
      <c r="B165" s="1">
        <v>6735679</v>
      </c>
      <c r="C165" s="1">
        <v>6673609</v>
      </c>
      <c r="D165" s="1">
        <v>13409288</v>
      </c>
      <c r="E165" s="15">
        <f t="shared" si="25"/>
        <v>1.0093008145967197</v>
      </c>
      <c r="F165" s="1">
        <f t="shared" ca="1" si="22"/>
        <v>10353</v>
      </c>
      <c r="G165" s="5">
        <f t="shared" ca="1" si="30"/>
        <v>37.943576388888886</v>
      </c>
      <c r="H165" s="5">
        <f t="shared" ca="1" si="23"/>
        <v>37.593922287727246</v>
      </c>
      <c r="I165" s="1">
        <f t="shared" ca="1" si="19"/>
        <v>77.207678737305073</v>
      </c>
      <c r="J165" s="1">
        <f t="shared" ca="1" si="27"/>
        <v>10087.153846153846</v>
      </c>
      <c r="K165" s="1">
        <f t="shared" ca="1" si="28"/>
        <v>265.84615384615387</v>
      </c>
      <c r="L165" s="6">
        <f t="shared" ca="1" si="24"/>
        <v>2.3181686467690526E-3</v>
      </c>
      <c r="M165" s="6">
        <f t="shared" ca="1" si="26"/>
        <v>0.99768183135323096</v>
      </c>
      <c r="N165" s="7"/>
      <c r="O165" s="7">
        <f t="shared" si="29"/>
        <v>37.999999999999993</v>
      </c>
      <c r="P165" s="1">
        <v>0</v>
      </c>
      <c r="Q165" s="1">
        <v>0</v>
      </c>
      <c r="R165" s="1">
        <v>0</v>
      </c>
      <c r="S165" s="8">
        <v>10064.153846153846</v>
      </c>
      <c r="T165" s="8">
        <v>264.84615384615387</v>
      </c>
      <c r="U165" s="8">
        <v>10329</v>
      </c>
    </row>
    <row r="166" spans="1:21" x14ac:dyDescent="0.2">
      <c r="A166">
        <v>1973</v>
      </c>
      <c r="B166" s="1">
        <v>6835488</v>
      </c>
      <c r="C166" s="1">
        <v>6778856</v>
      </c>
      <c r="D166" s="1">
        <v>13614344</v>
      </c>
      <c r="E166" s="15">
        <f t="shared" si="25"/>
        <v>1.0083542119791304</v>
      </c>
      <c r="F166" s="1">
        <f t="shared" ca="1" si="22"/>
        <v>8961</v>
      </c>
      <c r="G166" s="5">
        <f t="shared" ca="1" si="30"/>
        <v>39.418638265393845</v>
      </c>
      <c r="H166" s="5">
        <f t="shared" ca="1" si="23"/>
        <v>39.092054951628128</v>
      </c>
      <c r="I166" s="1">
        <f t="shared" ca="1" si="19"/>
        <v>65.820284840753246</v>
      </c>
      <c r="J166" s="1">
        <f t="shared" ca="1" si="27"/>
        <v>8739.2953512396689</v>
      </c>
      <c r="K166" s="1">
        <f t="shared" ca="1" si="28"/>
        <v>221.70464876033057</v>
      </c>
      <c r="L166" s="6">
        <f t="shared" ca="1" si="24"/>
        <v>2.4550831380426292E-3</v>
      </c>
      <c r="M166" s="6">
        <f t="shared" ca="1" si="26"/>
        <v>0.99754491686195734</v>
      </c>
      <c r="N166" s="7"/>
      <c r="O166" s="7">
        <f t="shared" si="29"/>
        <v>39.502092050209207</v>
      </c>
      <c r="P166" s="1">
        <v>0</v>
      </c>
      <c r="Q166" s="1">
        <v>0</v>
      </c>
      <c r="R166" s="1">
        <v>0</v>
      </c>
      <c r="S166" s="8">
        <v>8718.2953512396689</v>
      </c>
      <c r="T166" s="8">
        <v>220.70464876033057</v>
      </c>
      <c r="U166" s="8">
        <v>8939</v>
      </c>
    </row>
    <row r="167" spans="1:21" x14ac:dyDescent="0.2">
      <c r="A167">
        <v>1974</v>
      </c>
      <c r="B167" s="1">
        <v>6941940</v>
      </c>
      <c r="C167" s="1">
        <v>6890038</v>
      </c>
      <c r="D167" s="1">
        <v>13831978</v>
      </c>
      <c r="E167" s="15">
        <f t="shared" si="25"/>
        <v>1.0075329047532104</v>
      </c>
      <c r="F167" s="1">
        <f t="shared" ca="1" si="22"/>
        <v>8647</v>
      </c>
      <c r="G167" s="5">
        <f t="shared" ca="1" si="30"/>
        <v>42.289857878253734</v>
      </c>
      <c r="H167" s="5">
        <f t="shared" ca="1" si="23"/>
        <v>41.973674188449856</v>
      </c>
      <c r="I167" s="1">
        <f t="shared" ca="1" si="19"/>
        <v>62.514558655313074</v>
      </c>
      <c r="J167" s="1">
        <f t="shared" ca="1" si="27"/>
        <v>8447.253444483038</v>
      </c>
      <c r="K167" s="1">
        <f t="shared" ca="1" si="28"/>
        <v>199.74655551696191</v>
      </c>
      <c r="L167" s="6">
        <f t="shared" ca="1" si="24"/>
        <v>2.4285879495778884E-3</v>
      </c>
      <c r="M167" s="6">
        <f t="shared" ca="1" si="26"/>
        <v>0.9975714120504221</v>
      </c>
      <c r="N167" s="7"/>
      <c r="O167" s="7">
        <f t="shared" si="29"/>
        <v>42.402010050251256</v>
      </c>
      <c r="P167" s="1">
        <v>0</v>
      </c>
      <c r="Q167" s="1">
        <v>0</v>
      </c>
      <c r="R167" s="1">
        <v>0</v>
      </c>
      <c r="S167" s="8">
        <v>8427.253444483038</v>
      </c>
      <c r="T167" s="8">
        <v>198.74655551696191</v>
      </c>
      <c r="U167" s="8">
        <v>8626</v>
      </c>
    </row>
    <row r="168" spans="1:21" x14ac:dyDescent="0.2">
      <c r="A168">
        <v>1975</v>
      </c>
      <c r="B168" s="1">
        <v>7002232</v>
      </c>
      <c r="C168" s="1">
        <v>6966649</v>
      </c>
      <c r="D168" s="1">
        <v>13968881</v>
      </c>
      <c r="E168" s="15">
        <f t="shared" si="25"/>
        <v>1.0051076206078418</v>
      </c>
      <c r="F168" s="1">
        <f t="shared" ca="1" si="22"/>
        <v>8703</v>
      </c>
      <c r="G168" s="5">
        <f t="shared" ca="1" si="30"/>
        <v>47.296121236933722</v>
      </c>
      <c r="H168" s="5">
        <f t="shared" ca="1" si="23"/>
        <v>47.055778174611049</v>
      </c>
      <c r="I168" s="1">
        <f t="shared" ca="1" si="19"/>
        <v>62.302771424568654</v>
      </c>
      <c r="J168" s="1">
        <f t="shared" ca="1" si="27"/>
        <v>8522.7991934527345</v>
      </c>
      <c r="K168" s="1">
        <f t="shared" ca="1" si="28"/>
        <v>180.20080654726604</v>
      </c>
      <c r="L168" s="6">
        <f t="shared" ca="1" si="24"/>
        <v>2.2980581408709642E-3</v>
      </c>
      <c r="M168" s="6">
        <f t="shared" ca="1" si="26"/>
        <v>0.99770194185912908</v>
      </c>
      <c r="N168" s="7"/>
      <c r="O168" s="7">
        <f t="shared" si="29"/>
        <v>47.454022988505749</v>
      </c>
      <c r="P168" s="1">
        <v>0</v>
      </c>
      <c r="Q168" s="1">
        <v>0</v>
      </c>
      <c r="R168" s="1">
        <v>0</v>
      </c>
      <c r="S168" s="8">
        <v>8503.7991934527345</v>
      </c>
      <c r="T168" s="8">
        <v>179.20080654726604</v>
      </c>
      <c r="U168" s="8">
        <v>8683</v>
      </c>
    </row>
    <row r="169" spans="1:21" x14ac:dyDescent="0.2">
      <c r="A169">
        <v>1976</v>
      </c>
      <c r="B169" s="1">
        <v>7065779</v>
      </c>
      <c r="C169" s="1">
        <v>7044328</v>
      </c>
      <c r="D169" s="1">
        <v>14110107</v>
      </c>
      <c r="E169" s="15">
        <f t="shared" si="25"/>
        <v>1.0030451449733744</v>
      </c>
      <c r="F169" s="1">
        <f t="shared" ca="1" si="22"/>
        <v>8820</v>
      </c>
      <c r="G169" s="5">
        <f t="shared" ca="1" si="30"/>
        <v>37.754236409598008</v>
      </c>
      <c r="H169" s="5">
        <f t="shared" ca="1" si="23"/>
        <v>37.639618315086096</v>
      </c>
      <c r="I169" s="1">
        <f t="shared" ca="1" si="19"/>
        <v>62.508384947045407</v>
      </c>
      <c r="J169" s="1">
        <f t="shared" ca="1" si="27"/>
        <v>8592.4119782214148</v>
      </c>
      <c r="K169" s="1">
        <f t="shared" ca="1" si="28"/>
        <v>227.58802177858439</v>
      </c>
      <c r="L169" s="6">
        <f t="shared" ca="1" si="24"/>
        <v>2.2675736961451248E-3</v>
      </c>
      <c r="M169" s="6">
        <f t="shared" ref="M169:M203" ca="1" si="31">SUM(S169:T169)/F169</f>
        <v>0.99773242630385484</v>
      </c>
      <c r="N169" s="7"/>
      <c r="O169" s="7">
        <f t="shared" si="29"/>
        <v>37.837004405286343</v>
      </c>
      <c r="P169" s="1">
        <v>0</v>
      </c>
      <c r="Q169" s="1">
        <v>0</v>
      </c>
      <c r="R169" s="1">
        <v>0</v>
      </c>
      <c r="S169" s="8">
        <v>8573.4119782214148</v>
      </c>
      <c r="T169" s="8">
        <v>226.58802177858439</v>
      </c>
      <c r="U169" s="8">
        <v>8800</v>
      </c>
    </row>
    <row r="170" spans="1:21" x14ac:dyDescent="0.2">
      <c r="A170">
        <v>1977</v>
      </c>
      <c r="B170" s="1">
        <v>7145407</v>
      </c>
      <c r="C170" s="1">
        <v>7136126</v>
      </c>
      <c r="D170" s="1">
        <v>14281533</v>
      </c>
      <c r="E170" s="15">
        <f t="shared" si="25"/>
        <v>1.0013005656009997</v>
      </c>
      <c r="F170" s="1">
        <f t="shared" ca="1" si="22"/>
        <v>9188</v>
      </c>
      <c r="G170" s="5">
        <f t="shared" ca="1" si="30"/>
        <v>39.712838263768859</v>
      </c>
      <c r="H170" s="5">
        <f t="shared" ca="1" si="23"/>
        <v>39.661256198264958</v>
      </c>
      <c r="I170" s="1">
        <f t="shared" ca="1" si="19"/>
        <v>64.334830161439953</v>
      </c>
      <c r="J170" s="1">
        <f t="shared" ca="1" si="27"/>
        <v>8962.3218013818368</v>
      </c>
      <c r="K170" s="1">
        <f t="shared" ca="1" si="28"/>
        <v>225.67819861816363</v>
      </c>
      <c r="L170" s="6">
        <f t="shared" ca="1" si="24"/>
        <v>2.1767522855898999E-3</v>
      </c>
      <c r="M170" s="6">
        <f t="shared" ca="1" si="31"/>
        <v>0.99782324771441011</v>
      </c>
      <c r="N170" s="7"/>
      <c r="O170" s="7">
        <f t="shared" si="29"/>
        <v>39.805027173913047</v>
      </c>
      <c r="P170" s="1">
        <v>0</v>
      </c>
      <c r="Q170" s="1">
        <v>0</v>
      </c>
      <c r="R170" s="1">
        <v>0</v>
      </c>
      <c r="S170" s="8">
        <v>8943.3218013818368</v>
      </c>
      <c r="T170" s="8">
        <v>224.67819861816363</v>
      </c>
      <c r="U170" s="8">
        <v>9168</v>
      </c>
    </row>
    <row r="171" spans="1:21" x14ac:dyDescent="0.2">
      <c r="A171">
        <v>1978</v>
      </c>
      <c r="B171" s="1">
        <v>7213574</v>
      </c>
      <c r="C171" s="1">
        <v>7217256</v>
      </c>
      <c r="D171" s="1">
        <v>14430830</v>
      </c>
      <c r="E171" s="15">
        <f t="shared" si="25"/>
        <v>0.99948983380941459</v>
      </c>
      <c r="F171" s="1">
        <f t="shared" ca="1" si="22"/>
        <v>9781</v>
      </c>
      <c r="G171" s="5">
        <f t="shared" ca="1" si="30"/>
        <v>30.522998670434152</v>
      </c>
      <c r="H171" s="5">
        <f t="shared" ca="1" si="23"/>
        <v>30.538578420652911</v>
      </c>
      <c r="I171" s="1">
        <f t="shared" ca="1" si="19"/>
        <v>67.778499227002186</v>
      </c>
      <c r="J171" s="1">
        <f t="shared" ca="1" si="27"/>
        <v>9470.718605064887</v>
      </c>
      <c r="K171" s="1">
        <f t="shared" ca="1" si="28"/>
        <v>310.2813949351123</v>
      </c>
      <c r="L171" s="6">
        <f t="shared" ca="1" si="24"/>
        <v>1.9425416624067068E-3</v>
      </c>
      <c r="M171" s="6">
        <f t="shared" ca="1" si="31"/>
        <v>0.9980574583375933</v>
      </c>
      <c r="N171" s="7"/>
      <c r="O171" s="7">
        <f t="shared" si="29"/>
        <v>30.563489300894034</v>
      </c>
      <c r="P171" s="1">
        <v>0</v>
      </c>
      <c r="Q171" s="1">
        <v>0</v>
      </c>
      <c r="R171" s="1">
        <v>0</v>
      </c>
      <c r="S171" s="8">
        <v>9452.718605064887</v>
      </c>
      <c r="T171" s="8">
        <v>309.2813949351123</v>
      </c>
      <c r="U171" s="8">
        <v>9762</v>
      </c>
    </row>
    <row r="172" spans="1:21" x14ac:dyDescent="0.2">
      <c r="A172">
        <v>1979</v>
      </c>
      <c r="B172" s="1">
        <v>7293341</v>
      </c>
      <c r="C172" s="1">
        <v>7309140</v>
      </c>
      <c r="D172" s="1">
        <v>14602481</v>
      </c>
      <c r="E172" s="15">
        <f t="shared" si="25"/>
        <v>0.99783845979143926</v>
      </c>
      <c r="F172" s="1">
        <f t="shared" ca="1" si="22"/>
        <v>10020</v>
      </c>
      <c r="G172" s="5">
        <f t="shared" ca="1" si="30"/>
        <v>28.62860072478605</v>
      </c>
      <c r="H172" s="5">
        <f t="shared" ca="1" si="23"/>
        <v>28.690616646275377</v>
      </c>
      <c r="I172" s="1">
        <f t="shared" ca="1" si="19"/>
        <v>68.618476545184336</v>
      </c>
      <c r="J172" s="1">
        <f t="shared" ca="1" si="27"/>
        <v>9681.8132562832216</v>
      </c>
      <c r="K172" s="1">
        <f t="shared" ca="1" si="28"/>
        <v>338.18674371677929</v>
      </c>
      <c r="L172" s="6">
        <f t="shared" ca="1" si="24"/>
        <v>1.8962075848303393E-3</v>
      </c>
      <c r="M172" s="6">
        <f t="shared" ca="1" si="31"/>
        <v>0.99810379241516967</v>
      </c>
      <c r="N172" s="7"/>
      <c r="O172" s="7">
        <f t="shared" si="29"/>
        <v>28.660122132204467</v>
      </c>
      <c r="P172" s="1">
        <v>0</v>
      </c>
      <c r="Q172" s="1">
        <v>0</v>
      </c>
      <c r="R172" s="1">
        <v>0</v>
      </c>
      <c r="S172" s="8">
        <v>9663.8132562832216</v>
      </c>
      <c r="T172" s="8">
        <v>337.18674371677929</v>
      </c>
      <c r="U172" s="8">
        <v>10001</v>
      </c>
    </row>
    <row r="173" spans="1:21" x14ac:dyDescent="0.2">
      <c r="A173">
        <v>1980</v>
      </c>
      <c r="B173" s="1">
        <v>7391427</v>
      </c>
      <c r="C173" s="1">
        <v>7415943</v>
      </c>
      <c r="D173" s="1">
        <v>14807370</v>
      </c>
      <c r="E173" s="15">
        <f t="shared" si="25"/>
        <v>0.9966941493482353</v>
      </c>
      <c r="F173" s="1">
        <f t="shared" ca="1" si="22"/>
        <v>9769</v>
      </c>
      <c r="G173" s="5">
        <f t="shared" ca="1" si="30"/>
        <v>29.272782371958154</v>
      </c>
      <c r="H173" s="5">
        <f t="shared" ca="1" si="23"/>
        <v>29.369874791680481</v>
      </c>
      <c r="I173" s="1">
        <f t="shared" ca="1" si="19"/>
        <v>65.973903535874371</v>
      </c>
      <c r="J173" s="1">
        <f t="shared" ca="1" si="27"/>
        <v>9446.3008876432486</v>
      </c>
      <c r="K173" s="1">
        <f t="shared" ca="1" si="28"/>
        <v>322.69911235675113</v>
      </c>
      <c r="L173" s="6">
        <f t="shared" ca="1" si="24"/>
        <v>1.7401985873682056E-3</v>
      </c>
      <c r="M173" s="6">
        <f t="shared" ca="1" si="31"/>
        <v>0.99825980141263182</v>
      </c>
      <c r="N173" s="7"/>
      <c r="O173" s="7">
        <f t="shared" si="29"/>
        <v>29.314040746203339</v>
      </c>
      <c r="P173" s="1">
        <v>0</v>
      </c>
      <c r="Q173" s="1">
        <v>0</v>
      </c>
      <c r="R173" s="1">
        <v>0</v>
      </c>
      <c r="S173" s="8">
        <v>9430.3008876432486</v>
      </c>
      <c r="T173" s="8">
        <v>321.69911235675113</v>
      </c>
      <c r="U173" s="8">
        <v>9752</v>
      </c>
    </row>
    <row r="174" spans="1:21" x14ac:dyDescent="0.2">
      <c r="A174">
        <v>1981</v>
      </c>
      <c r="B174" s="1">
        <v>7514339</v>
      </c>
      <c r="C174" s="1">
        <v>7539778</v>
      </c>
      <c r="D174" s="1">
        <v>15054117</v>
      </c>
      <c r="E174" s="15">
        <f t="shared" si="25"/>
        <v>0.99662602798119515</v>
      </c>
      <c r="F174" s="1">
        <f t="shared" ca="1" si="22"/>
        <v>9771</v>
      </c>
      <c r="G174" s="5">
        <f t="shared" ca="1" si="30"/>
        <v>29.135011231396078</v>
      </c>
      <c r="H174" s="5">
        <f t="shared" ca="1" si="23"/>
        <v>29.233644730725228</v>
      </c>
      <c r="I174" s="1">
        <f t="shared" ca="1" si="19"/>
        <v>64.905832736652698</v>
      </c>
      <c r="J174" s="1">
        <f t="shared" ca="1" si="27"/>
        <v>9446.7592049668747</v>
      </c>
      <c r="K174" s="1">
        <f t="shared" ca="1" si="28"/>
        <v>324.24079503312447</v>
      </c>
      <c r="L174" s="6">
        <f t="shared" ca="1" si="24"/>
        <v>1.7398423907481323E-3</v>
      </c>
      <c r="M174" s="6">
        <f t="shared" ca="1" si="31"/>
        <v>0.99826015760925191</v>
      </c>
      <c r="N174" s="7"/>
      <c r="O174" s="7">
        <f t="shared" si="29"/>
        <v>29.175646607354889</v>
      </c>
      <c r="P174" s="1">
        <v>0</v>
      </c>
      <c r="Q174" s="1">
        <v>0</v>
      </c>
      <c r="R174" s="1">
        <v>0</v>
      </c>
      <c r="S174" s="8">
        <v>9430.7592049668747</v>
      </c>
      <c r="T174" s="8">
        <v>323.24079503312447</v>
      </c>
      <c r="U174" s="8">
        <v>9754</v>
      </c>
    </row>
    <row r="175" spans="1:21" x14ac:dyDescent="0.2">
      <c r="A175">
        <v>1982</v>
      </c>
      <c r="B175" s="1">
        <v>7633179</v>
      </c>
      <c r="C175" s="1">
        <v>7655712</v>
      </c>
      <c r="D175" s="1">
        <v>15288891</v>
      </c>
      <c r="E175" s="15">
        <f t="shared" si="25"/>
        <v>0.99705670746234965</v>
      </c>
      <c r="F175" s="1">
        <f t="shared" ca="1" si="22"/>
        <v>9762</v>
      </c>
      <c r="G175" s="5">
        <f t="shared" ca="1" si="30"/>
        <v>26.419668815864583</v>
      </c>
      <c r="H175" s="5">
        <f t="shared" ca="1" si="23"/>
        <v>26.49765917838954</v>
      </c>
      <c r="I175" s="1">
        <f t="shared" ca="1" si="19"/>
        <v>63.8502818811384</v>
      </c>
      <c r="J175" s="1">
        <f t="shared" ca="1" si="27"/>
        <v>9405.9781944283786</v>
      </c>
      <c r="K175" s="1">
        <f t="shared" ca="1" si="28"/>
        <v>356.02180557162177</v>
      </c>
      <c r="L175" s="6">
        <f t="shared" ca="1" si="24"/>
        <v>1.7414464249129278E-3</v>
      </c>
      <c r="M175" s="6">
        <f t="shared" ca="1" si="31"/>
        <v>0.99825855357508708</v>
      </c>
      <c r="N175" s="7"/>
      <c r="O175" s="7">
        <f t="shared" si="29"/>
        <v>26.449018192867179</v>
      </c>
      <c r="P175" s="1">
        <v>0</v>
      </c>
      <c r="Q175" s="1">
        <v>0</v>
      </c>
      <c r="R175" s="1">
        <v>0</v>
      </c>
      <c r="S175" s="8">
        <v>9389.9781944283786</v>
      </c>
      <c r="T175" s="8">
        <v>355.02180557162177</v>
      </c>
      <c r="U175" s="8">
        <v>9745</v>
      </c>
    </row>
    <row r="176" spans="1:21" x14ac:dyDescent="0.2">
      <c r="A176">
        <v>1983</v>
      </c>
      <c r="B176" s="1">
        <v>7730415</v>
      </c>
      <c r="C176" s="1">
        <v>7753081</v>
      </c>
      <c r="D176" s="1">
        <v>15483496</v>
      </c>
      <c r="E176" s="15">
        <f t="shared" si="25"/>
        <v>0.99707651706463529</v>
      </c>
      <c r="F176" s="1">
        <f t="shared" ca="1" si="22"/>
        <v>10020</v>
      </c>
      <c r="G176" s="5">
        <f t="shared" ca="1" si="30"/>
        <v>24.75675417167648</v>
      </c>
      <c r="H176" s="5">
        <f t="shared" ca="1" si="23"/>
        <v>24.82934233027537</v>
      </c>
      <c r="I176" s="1">
        <f t="shared" ca="1" si="19"/>
        <v>64.714067158993032</v>
      </c>
      <c r="J176" s="1">
        <f t="shared" ca="1" si="27"/>
        <v>9630.9758266428416</v>
      </c>
      <c r="K176" s="1">
        <f t="shared" ca="1" si="28"/>
        <v>389.02417335715904</v>
      </c>
      <c r="L176" s="6">
        <f t="shared" ca="1" si="24"/>
        <v>1.5968063872255488E-3</v>
      </c>
      <c r="M176" s="6">
        <f t="shared" ca="1" si="31"/>
        <v>0.99840319361277441</v>
      </c>
      <c r="N176" s="7"/>
      <c r="O176" s="7">
        <f t="shared" si="29"/>
        <v>24.781898878737543</v>
      </c>
      <c r="P176" s="1">
        <v>0</v>
      </c>
      <c r="Q176" s="1">
        <v>0</v>
      </c>
      <c r="R176" s="1">
        <v>0</v>
      </c>
      <c r="S176" s="8">
        <v>9615.9758266428416</v>
      </c>
      <c r="T176" s="8">
        <v>388.02417335715904</v>
      </c>
      <c r="U176" s="8">
        <v>10004</v>
      </c>
    </row>
    <row r="177" spans="1:21" x14ac:dyDescent="0.2">
      <c r="A177">
        <v>1984</v>
      </c>
      <c r="B177" s="1">
        <v>7826368</v>
      </c>
      <c r="C177" s="1">
        <v>7850914</v>
      </c>
      <c r="D177" s="1">
        <v>15677282</v>
      </c>
      <c r="E177" s="15">
        <f t="shared" si="25"/>
        <v>0.99687348504900197</v>
      </c>
      <c r="F177" s="1">
        <f t="shared" ca="1" si="22"/>
        <v>9721.1260273972603</v>
      </c>
      <c r="G177" s="5">
        <f t="shared" ca="1" si="30"/>
        <v>23.900425275095444</v>
      </c>
      <c r="H177" s="5">
        <f t="shared" ca="1" si="23"/>
        <v>23.975384673733803</v>
      </c>
      <c r="I177" s="1">
        <f t="shared" ca="1" si="19"/>
        <v>62.007725748616764</v>
      </c>
      <c r="J177" s="1">
        <f t="shared" ca="1" si="27"/>
        <v>9330.7260273972606</v>
      </c>
      <c r="K177" s="1">
        <f t="shared" ca="1" si="28"/>
        <v>390.4</v>
      </c>
      <c r="L177" s="6">
        <f t="shared" ca="1" si="24"/>
        <v>1.33729363896341E-3</v>
      </c>
      <c r="M177" s="6">
        <f t="shared" ca="1" si="31"/>
        <v>0.9986627063610366</v>
      </c>
      <c r="N177" s="7"/>
      <c r="O177" s="7">
        <f t="shared" si="29"/>
        <v>23.930986202869185</v>
      </c>
      <c r="P177" s="1">
        <v>0</v>
      </c>
      <c r="Q177" s="1">
        <v>0</v>
      </c>
      <c r="R177" s="1">
        <v>0</v>
      </c>
      <c r="S177" s="8">
        <v>9318.7260273972606</v>
      </c>
      <c r="T177" s="8">
        <v>389.4</v>
      </c>
      <c r="U177" s="8">
        <v>9708.1260273972603</v>
      </c>
    </row>
    <row r="178" spans="1:21" x14ac:dyDescent="0.2">
      <c r="A178">
        <v>1985</v>
      </c>
      <c r="B178" s="1">
        <v>7940033</v>
      </c>
      <c r="C178" s="1">
        <v>7960533</v>
      </c>
      <c r="D178" s="1">
        <v>15900566</v>
      </c>
      <c r="E178" s="15">
        <f t="shared" si="25"/>
        <v>0.99742479555075014</v>
      </c>
      <c r="F178" s="1">
        <f t="shared" ca="1" si="22"/>
        <v>10515.649315068493</v>
      </c>
      <c r="G178" s="5">
        <f t="shared" ca="1" si="30"/>
        <v>20.282372315591608</v>
      </c>
      <c r="H178" s="5">
        <f t="shared" ca="1" si="23"/>
        <v>20.334738424456599</v>
      </c>
      <c r="I178" s="1">
        <f t="shared" ca="1" si="19"/>
        <v>66.133805017182993</v>
      </c>
      <c r="J178" s="1">
        <f t="shared" ca="1" si="27"/>
        <v>10021.547945205479</v>
      </c>
      <c r="K178" s="1">
        <f t="shared" ca="1" si="28"/>
        <v>494.1013698630137</v>
      </c>
      <c r="L178" s="6">
        <f t="shared" ca="1" si="24"/>
        <v>9.509636257715833E-4</v>
      </c>
      <c r="M178" s="6">
        <f t="shared" ca="1" si="31"/>
        <v>0.99904903637422837</v>
      </c>
      <c r="N178" s="7"/>
      <c r="O178" s="7">
        <f t="shared" si="29"/>
        <v>20.305252747496969</v>
      </c>
      <c r="P178" s="1">
        <v>0</v>
      </c>
      <c r="Q178" s="1">
        <v>0</v>
      </c>
      <c r="R178" s="1">
        <v>0</v>
      </c>
      <c r="S178" s="8">
        <v>10012.547945205479</v>
      </c>
      <c r="T178" s="8">
        <v>493.1013698630137</v>
      </c>
      <c r="U178" s="8">
        <v>10505.649315068493</v>
      </c>
    </row>
    <row r="179" spans="1:21" x14ac:dyDescent="0.2">
      <c r="A179">
        <v>1986</v>
      </c>
      <c r="B179" s="1">
        <v>8057320</v>
      </c>
      <c r="C179" s="1">
        <v>8081449</v>
      </c>
      <c r="D179" s="1">
        <v>16138769</v>
      </c>
      <c r="E179" s="15">
        <f t="shared" si="25"/>
        <v>0.9970142730592001</v>
      </c>
      <c r="F179" s="1">
        <f t="shared" ca="1" si="22"/>
        <v>11094.693150684931</v>
      </c>
      <c r="G179" s="5">
        <f t="shared" ca="1" si="30"/>
        <v>20.122056936606125</v>
      </c>
      <c r="H179" s="5">
        <f t="shared" ca="1" si="23"/>
        <v>20.182315820679658</v>
      </c>
      <c r="I179" s="1">
        <f t="shared" ca="1" si="19"/>
        <v>68.745597329541866</v>
      </c>
      <c r="J179" s="1">
        <f t="shared" ca="1" si="27"/>
        <v>10569.427397260273</v>
      </c>
      <c r="K179" s="1">
        <f t="shared" ca="1" si="28"/>
        <v>525.26575342465753</v>
      </c>
      <c r="L179" s="6">
        <f t="shared" ca="1" si="24"/>
        <v>8.1119864044589506E-4</v>
      </c>
      <c r="M179" s="6">
        <f t="shared" ca="1" si="31"/>
        <v>0.99918880135955412</v>
      </c>
      <c r="N179" s="7"/>
      <c r="O179" s="7">
        <f t="shared" si="29"/>
        <v>20.145178906441885</v>
      </c>
      <c r="P179" s="1">
        <v>0</v>
      </c>
      <c r="Q179" s="1">
        <v>0</v>
      </c>
      <c r="R179" s="1">
        <v>0</v>
      </c>
      <c r="S179" s="8">
        <v>10561.427397260273</v>
      </c>
      <c r="T179" s="8">
        <v>524.26575342465753</v>
      </c>
      <c r="U179" s="8">
        <v>11085.693150684931</v>
      </c>
    </row>
    <row r="180" spans="1:21" x14ac:dyDescent="0.2">
      <c r="A180">
        <v>1987</v>
      </c>
      <c r="B180" s="1">
        <v>8181746</v>
      </c>
      <c r="C180" s="1">
        <v>8212895</v>
      </c>
      <c r="D180" s="1">
        <v>16394641</v>
      </c>
      <c r="E180" s="15">
        <f t="shared" si="25"/>
        <v>0.99620730570645311</v>
      </c>
      <c r="F180" s="1">
        <f t="shared" ca="1" si="22"/>
        <v>11577.377289377289</v>
      </c>
      <c r="G180" s="5">
        <f t="shared" ca="1" si="30"/>
        <v>20.660126508542412</v>
      </c>
      <c r="H180" s="5">
        <f t="shared" ca="1" si="23"/>
        <v>20.738782370092572</v>
      </c>
      <c r="I180" s="1">
        <f t="shared" ref="I180:I203" ca="1" si="32">F180*100000/D180</f>
        <v>70.616839303631522</v>
      </c>
      <c r="J180" s="1">
        <f t="shared" ca="1" si="27"/>
        <v>11042.875457875458</v>
      </c>
      <c r="K180" s="1">
        <f t="shared" ca="1" si="28"/>
        <v>534.50183150183148</v>
      </c>
      <c r="L180" s="6">
        <f t="shared" ca="1" si="24"/>
        <v>7.7737813798794161E-4</v>
      </c>
      <c r="M180" s="6">
        <f t="shared" ca="1" si="31"/>
        <v>0.99922262186201205</v>
      </c>
      <c r="N180" s="7"/>
      <c r="O180" s="7">
        <f t="shared" si="29"/>
        <v>20.683856748554717</v>
      </c>
      <c r="P180" s="1">
        <v>0</v>
      </c>
      <c r="Q180" s="1">
        <v>0</v>
      </c>
      <c r="R180" s="1">
        <v>0</v>
      </c>
      <c r="S180" s="8">
        <v>11034.875457875458</v>
      </c>
      <c r="T180" s="8">
        <v>533.50183150183148</v>
      </c>
      <c r="U180" s="8">
        <v>11568.377289377289</v>
      </c>
    </row>
    <row r="181" spans="1:21" x14ac:dyDescent="0.2">
      <c r="A181">
        <v>1988</v>
      </c>
      <c r="B181" s="1">
        <v>8325068</v>
      </c>
      <c r="C181" s="1">
        <v>8362014</v>
      </c>
      <c r="D181" s="1">
        <v>16687082</v>
      </c>
      <c r="E181" s="15">
        <f t="shared" si="25"/>
        <v>0.99558168642147693</v>
      </c>
      <c r="F181" s="1">
        <f t="shared" ca="1" si="22"/>
        <v>11719.980821917808</v>
      </c>
      <c r="G181" s="5">
        <f t="shared" ca="1" si="30"/>
        <v>18.679776418088977</v>
      </c>
      <c r="H181" s="5">
        <f t="shared" ca="1" si="23"/>
        <v>18.762675803360391</v>
      </c>
      <c r="I181" s="1">
        <f t="shared" ca="1" si="32"/>
        <v>70.233854078968434</v>
      </c>
      <c r="J181" s="1">
        <f t="shared" ca="1" si="27"/>
        <v>11124.446575342467</v>
      </c>
      <c r="K181" s="1">
        <f t="shared" ca="1" si="28"/>
        <v>595.53424657534242</v>
      </c>
      <c r="L181" s="6">
        <f t="shared" ca="1" si="24"/>
        <v>7.67919345325966E-4</v>
      </c>
      <c r="M181" s="6">
        <f t="shared" ca="1" si="31"/>
        <v>0.99923208065467406</v>
      </c>
      <c r="N181" s="7"/>
      <c r="O181" s="7">
        <f t="shared" si="29"/>
        <v>18.697739683417435</v>
      </c>
      <c r="P181" s="1">
        <v>0</v>
      </c>
      <c r="Q181" s="1">
        <v>0</v>
      </c>
      <c r="R181" s="1">
        <v>0</v>
      </c>
      <c r="S181" s="8">
        <v>11116.446575342467</v>
      </c>
      <c r="T181" s="8">
        <v>594.53424657534242</v>
      </c>
      <c r="U181" s="8">
        <v>11710.980821917808</v>
      </c>
    </row>
    <row r="182" spans="1:21" x14ac:dyDescent="0.2">
      <c r="A182">
        <v>1989</v>
      </c>
      <c r="B182" s="1">
        <v>8446656</v>
      </c>
      <c r="C182" s="1">
        <v>8490067</v>
      </c>
      <c r="D182" s="1">
        <v>16936723</v>
      </c>
      <c r="E182" s="15">
        <f t="shared" si="25"/>
        <v>0.99488684836056063</v>
      </c>
      <c r="F182" s="1">
        <f t="shared" ca="1" si="22"/>
        <v>12407.663529619782</v>
      </c>
      <c r="G182" s="5">
        <f t="shared" ca="1" si="30"/>
        <v>18.242180513332457</v>
      </c>
      <c r="H182" s="5">
        <f t="shared" ca="1" si="23"/>
        <v>18.335934929075712</v>
      </c>
      <c r="I182" s="1">
        <f t="shared" ca="1" si="32"/>
        <v>73.258938754679889</v>
      </c>
      <c r="J182" s="1">
        <f t="shared" ca="1" si="27"/>
        <v>11762.847651241404</v>
      </c>
      <c r="K182" s="1">
        <f t="shared" ca="1" si="28"/>
        <v>644.81587837837833</v>
      </c>
      <c r="L182" s="6">
        <f t="shared" ca="1" si="24"/>
        <v>7.2535816098776777E-4</v>
      </c>
      <c r="M182" s="6">
        <f t="shared" ca="1" si="31"/>
        <v>0.99927464183901227</v>
      </c>
      <c r="N182" s="7"/>
      <c r="O182" s="7">
        <f t="shared" si="29"/>
        <v>18.25808906864664</v>
      </c>
      <c r="P182" s="1">
        <v>0</v>
      </c>
      <c r="Q182" s="1">
        <v>0</v>
      </c>
      <c r="R182" s="1">
        <v>0</v>
      </c>
      <c r="S182" s="8">
        <v>11754.847651241404</v>
      </c>
      <c r="T182" s="8">
        <v>643.81587837837833</v>
      </c>
      <c r="U182" s="8">
        <v>12398.663529619782</v>
      </c>
    </row>
    <row r="183" spans="1:21" x14ac:dyDescent="0.2">
      <c r="A183">
        <v>1990</v>
      </c>
      <c r="B183" s="1">
        <v>8560533</v>
      </c>
      <c r="C183" s="1">
        <v>8609235</v>
      </c>
      <c r="D183" s="1">
        <v>17169768</v>
      </c>
      <c r="E183" s="15">
        <f t="shared" si="25"/>
        <v>0.9943430513860988</v>
      </c>
      <c r="F183" s="1">
        <f t="shared" ca="1" si="22"/>
        <v>13289.939726027398</v>
      </c>
      <c r="G183" s="5">
        <f t="shared" ca="1" si="30"/>
        <v>17.744625847711422</v>
      </c>
      <c r="H183" s="5">
        <f t="shared" ca="1" si="23"/>
        <v>17.845577361832706</v>
      </c>
      <c r="I183" s="1">
        <f t="shared" ca="1" si="32"/>
        <v>77.403140951161362</v>
      </c>
      <c r="J183" s="1">
        <f t="shared" ca="1" si="27"/>
        <v>12580.939726027398</v>
      </c>
      <c r="K183" s="1">
        <f t="shared" ca="1" si="28"/>
        <v>709</v>
      </c>
      <c r="L183" s="6">
        <f t="shared" ca="1" si="24"/>
        <v>5.2671420219393473E-4</v>
      </c>
      <c r="M183" s="6">
        <f t="shared" ca="1" si="31"/>
        <v>0.99947328579780603</v>
      </c>
      <c r="N183" s="7"/>
      <c r="O183" s="7">
        <f t="shared" si="29"/>
        <v>17.734752787062622</v>
      </c>
      <c r="P183" s="1">
        <v>0</v>
      </c>
      <c r="Q183" s="1">
        <v>0</v>
      </c>
      <c r="R183" s="1">
        <v>0</v>
      </c>
      <c r="S183" s="8">
        <v>12573.939726027398</v>
      </c>
      <c r="T183" s="8">
        <v>709</v>
      </c>
      <c r="U183" s="8">
        <v>13282.939726027398</v>
      </c>
    </row>
    <row r="184" spans="1:21" x14ac:dyDescent="0.2">
      <c r="A184">
        <v>1991</v>
      </c>
      <c r="B184" s="1">
        <v>8663579</v>
      </c>
      <c r="C184" s="1">
        <v>8723444</v>
      </c>
      <c r="D184" s="1">
        <v>17387023</v>
      </c>
      <c r="E184" s="15">
        <f t="shared" si="25"/>
        <v>0.99313745809567877</v>
      </c>
      <c r="F184" s="1">
        <f t="shared" ca="1" si="22"/>
        <v>13991.785558686157</v>
      </c>
      <c r="G184" s="5">
        <f t="shared" ca="1" si="30"/>
        <v>19.546846459035155</v>
      </c>
      <c r="H184" s="5">
        <f t="shared" ca="1" si="23"/>
        <v>19.681914421510033</v>
      </c>
      <c r="I184" s="1">
        <f t="shared" ca="1" si="32"/>
        <v>80.472577500393001</v>
      </c>
      <c r="J184" s="1">
        <f t="shared" ca="1" si="27"/>
        <v>13310.815581780846</v>
      </c>
      <c r="K184" s="1">
        <f t="shared" ca="1" si="28"/>
        <v>680.9699769053118</v>
      </c>
      <c r="L184" s="6">
        <f t="shared" ca="1" si="24"/>
        <v>5.0029354514044653E-4</v>
      </c>
      <c r="M184" s="6">
        <f t="shared" ca="1" si="31"/>
        <v>0.99949970645485953</v>
      </c>
      <c r="N184" s="7"/>
      <c r="O184" s="7">
        <f t="shared" si="29"/>
        <v>19.536567004378707</v>
      </c>
      <c r="P184" s="1">
        <v>0</v>
      </c>
      <c r="Q184" s="1">
        <v>0</v>
      </c>
      <c r="R184" s="1">
        <v>0</v>
      </c>
      <c r="S184" s="8">
        <v>13303.815581780846</v>
      </c>
      <c r="T184" s="8">
        <v>680.9699769053118</v>
      </c>
      <c r="U184" s="8">
        <v>13984.785558686157</v>
      </c>
    </row>
    <row r="185" spans="1:21" x14ac:dyDescent="0.2">
      <c r="A185">
        <v>1992</v>
      </c>
      <c r="B185" s="1">
        <v>8756711</v>
      </c>
      <c r="C185" s="1">
        <v>8824573</v>
      </c>
      <c r="D185" s="1">
        <v>17581284</v>
      </c>
      <c r="E185" s="15">
        <f t="shared" si="25"/>
        <v>0.99230988286912014</v>
      </c>
      <c r="F185" s="1">
        <f t="shared" ca="1" si="22"/>
        <v>15565</v>
      </c>
      <c r="G185" s="5">
        <f t="shared" ca="1" si="30"/>
        <v>19.41603324278487</v>
      </c>
      <c r="H185" s="5">
        <f t="shared" ca="1" si="23"/>
        <v>19.566501934502785</v>
      </c>
      <c r="I185" s="1">
        <f t="shared" ca="1" si="32"/>
        <v>88.531645356505251</v>
      </c>
      <c r="J185" s="1">
        <f t="shared" ca="1" si="27"/>
        <v>14802.609</v>
      </c>
      <c r="K185" s="1">
        <f t="shared" ca="1" si="28"/>
        <v>762.39100000000008</v>
      </c>
      <c r="L185" s="6">
        <f t="shared" ca="1" si="24"/>
        <v>3.8548024413748795E-4</v>
      </c>
      <c r="M185" s="6">
        <f t="shared" ca="1" si="31"/>
        <v>0.99961451975586246</v>
      </c>
      <c r="N185" s="7"/>
      <c r="O185" s="7">
        <f t="shared" si="29"/>
        <v>19.408163265306122</v>
      </c>
      <c r="P185" s="1">
        <v>0</v>
      </c>
      <c r="Q185" s="1">
        <v>0</v>
      </c>
      <c r="R185" s="1">
        <v>0</v>
      </c>
      <c r="S185" s="8">
        <v>14796.609</v>
      </c>
      <c r="T185" s="8">
        <v>762.39100000000008</v>
      </c>
      <c r="U185" s="8">
        <v>15559</v>
      </c>
    </row>
    <row r="186" spans="1:21" x14ac:dyDescent="0.2">
      <c r="A186">
        <v>1993</v>
      </c>
      <c r="B186" s="1">
        <v>8841711</v>
      </c>
      <c r="C186" s="1">
        <v>8918288</v>
      </c>
      <c r="D186" s="1">
        <v>17759999</v>
      </c>
      <c r="E186" s="15">
        <f t="shared" si="25"/>
        <v>0.99141348653463535</v>
      </c>
      <c r="F186" s="1">
        <f t="shared" ca="1" si="22"/>
        <v>15872</v>
      </c>
      <c r="G186" s="5">
        <f t="shared" ca="1" si="30"/>
        <v>19.841211815622508</v>
      </c>
      <c r="H186" s="5">
        <f t="shared" ca="1" si="23"/>
        <v>20.013054174777306</v>
      </c>
      <c r="I186" s="1">
        <f t="shared" ca="1" si="32"/>
        <v>89.369374401428743</v>
      </c>
      <c r="J186" s="1">
        <f t="shared" ca="1" si="27"/>
        <v>15110.432000000001</v>
      </c>
      <c r="K186" s="1">
        <f t="shared" ca="1" si="28"/>
        <v>761.56799999999998</v>
      </c>
      <c r="L186" s="6">
        <f t="shared" ca="1" si="24"/>
        <v>3.7802419354838709E-4</v>
      </c>
      <c r="M186" s="6">
        <f t="shared" ca="1" si="31"/>
        <v>0.99962197580645162</v>
      </c>
      <c r="N186" s="7"/>
      <c r="O186" s="7">
        <f t="shared" si="29"/>
        <v>19.833333333333336</v>
      </c>
      <c r="P186" s="1">
        <v>0</v>
      </c>
      <c r="Q186" s="1">
        <v>0</v>
      </c>
      <c r="R186" s="1">
        <v>0</v>
      </c>
      <c r="S186" s="8">
        <v>15104.432000000001</v>
      </c>
      <c r="T186" s="8">
        <v>761.56799999999998</v>
      </c>
      <c r="U186" s="8">
        <v>15866</v>
      </c>
    </row>
    <row r="187" spans="1:21" x14ac:dyDescent="0.2">
      <c r="A187">
        <v>1994</v>
      </c>
      <c r="B187" s="1">
        <v>8934770</v>
      </c>
      <c r="C187" s="1">
        <v>9016711</v>
      </c>
      <c r="D187" s="1">
        <v>17951481</v>
      </c>
      <c r="E187" s="15">
        <f t="shared" si="25"/>
        <v>0.99091231824996939</v>
      </c>
      <c r="F187" s="1">
        <f t="shared" ca="1" si="22"/>
        <v>16949</v>
      </c>
      <c r="G187" s="5">
        <f t="shared" ca="1" si="30"/>
        <v>19.414185504230019</v>
      </c>
      <c r="H187" s="5">
        <f t="shared" ca="1" si="23"/>
        <v>19.592233486931544</v>
      </c>
      <c r="I187" s="1">
        <f t="shared" ca="1" si="32"/>
        <v>94.415608383508854</v>
      </c>
      <c r="J187" s="1">
        <f t="shared" ca="1" si="27"/>
        <v>16118.744000000001</v>
      </c>
      <c r="K187" s="1">
        <f t="shared" ca="1" si="28"/>
        <v>830.25600000000009</v>
      </c>
      <c r="L187" s="6">
        <f t="shared" ca="1" si="24"/>
        <v>2.950026550238952E-4</v>
      </c>
      <c r="M187" s="6">
        <f t="shared" ca="1" si="31"/>
        <v>0.99970499734497609</v>
      </c>
      <c r="N187" s="7"/>
      <c r="O187" s="7">
        <f t="shared" si="29"/>
        <v>19.408163265306122</v>
      </c>
      <c r="P187" s="1">
        <v>0</v>
      </c>
      <c r="Q187" s="1">
        <v>0</v>
      </c>
      <c r="R187" s="1">
        <v>0</v>
      </c>
      <c r="S187" s="8">
        <v>16113.744000000001</v>
      </c>
      <c r="T187" s="8">
        <v>830.25600000000009</v>
      </c>
      <c r="U187" s="8">
        <v>16944</v>
      </c>
    </row>
    <row r="188" spans="1:21" x14ac:dyDescent="0.2">
      <c r="A188">
        <v>1995</v>
      </c>
      <c r="B188" s="1">
        <v>9052732</v>
      </c>
      <c r="C188" s="1">
        <v>9143322</v>
      </c>
      <c r="D188" s="1">
        <v>18196054</v>
      </c>
      <c r="E188" s="15">
        <f t="shared" si="25"/>
        <v>0.99009222249856232</v>
      </c>
      <c r="F188" s="1">
        <f t="shared" ca="1" si="22"/>
        <v>17432</v>
      </c>
      <c r="G188" s="5">
        <f t="shared" ca="1" si="30"/>
        <v>19.838114910871393</v>
      </c>
      <c r="H188" s="5">
        <f t="shared" ca="1" si="23"/>
        <v>20.036633416641347</v>
      </c>
      <c r="I188" s="1">
        <f t="shared" ca="1" si="32"/>
        <v>95.800990698312944</v>
      </c>
      <c r="J188" s="1">
        <f t="shared" ca="1" si="27"/>
        <v>16595.455999999998</v>
      </c>
      <c r="K188" s="1">
        <f t="shared" ca="1" si="28"/>
        <v>836.54399999999998</v>
      </c>
      <c r="L188" s="6">
        <f t="shared" ca="1" si="24"/>
        <v>2.2946305644791189E-4</v>
      </c>
      <c r="M188" s="6">
        <f t="shared" ca="1" si="31"/>
        <v>0.99977053694355211</v>
      </c>
      <c r="N188" s="7"/>
      <c r="O188" s="7">
        <f t="shared" si="29"/>
        <v>19.833333333333332</v>
      </c>
      <c r="P188" s="1">
        <v>0</v>
      </c>
      <c r="Q188" s="1">
        <v>0</v>
      </c>
      <c r="R188" s="1">
        <v>0</v>
      </c>
      <c r="S188" s="8">
        <v>16591.455999999998</v>
      </c>
      <c r="T188" s="8">
        <v>836.54399999999998</v>
      </c>
      <c r="U188" s="8">
        <v>17428</v>
      </c>
    </row>
    <row r="189" spans="1:21" x14ac:dyDescent="0.2">
      <c r="A189">
        <v>1996</v>
      </c>
      <c r="B189" s="1">
        <v>9157444</v>
      </c>
      <c r="C189" s="1">
        <v>9262876</v>
      </c>
      <c r="D189" s="1">
        <v>18420320</v>
      </c>
      <c r="E189" s="15">
        <f t="shared" si="25"/>
        <v>0.98861778998229055</v>
      </c>
      <c r="F189" s="1">
        <f t="shared" ca="1" si="22"/>
        <v>18197</v>
      </c>
      <c r="G189" s="5">
        <f t="shared" ca="1" si="30"/>
        <v>17.872072920436953</v>
      </c>
      <c r="H189" s="5">
        <f t="shared" ca="1" si="23"/>
        <v>18.077838676923971</v>
      </c>
      <c r="I189" s="1">
        <f t="shared" ca="1" si="32"/>
        <v>98.787643211410014</v>
      </c>
      <c r="J189" s="1">
        <f t="shared" ca="1" si="27"/>
        <v>17232.771000000001</v>
      </c>
      <c r="K189" s="1">
        <f t="shared" ca="1" si="28"/>
        <v>964.22899999999993</v>
      </c>
      <c r="L189" s="6">
        <f t="shared" ca="1" si="24"/>
        <v>2.1981645326152663E-4</v>
      </c>
      <c r="M189" s="6">
        <f t="shared" ca="1" si="31"/>
        <v>0.99978018354673848</v>
      </c>
      <c r="N189" s="7"/>
      <c r="O189" s="7">
        <f t="shared" si="29"/>
        <v>17.867924528301888</v>
      </c>
      <c r="P189" s="1">
        <v>0</v>
      </c>
      <c r="Q189" s="1">
        <v>0</v>
      </c>
      <c r="R189" s="1">
        <v>0</v>
      </c>
      <c r="S189" s="8">
        <v>17228.771000000001</v>
      </c>
      <c r="T189" s="8">
        <v>964.22899999999993</v>
      </c>
      <c r="U189" s="8">
        <v>18193</v>
      </c>
    </row>
    <row r="190" spans="1:21" x14ac:dyDescent="0.2">
      <c r="A190">
        <v>1997</v>
      </c>
      <c r="B190" s="1">
        <v>9245257</v>
      </c>
      <c r="C190" s="1">
        <v>9363858</v>
      </c>
      <c r="D190" s="1">
        <v>18609115</v>
      </c>
      <c r="E190" s="15">
        <f t="shared" si="25"/>
        <v>0.9873341735852893</v>
      </c>
      <c r="F190" s="1">
        <f t="shared" ca="1" si="22"/>
        <v>19131</v>
      </c>
      <c r="G190" s="5">
        <f t="shared" ca="1" si="30"/>
        <v>16.546611195491867</v>
      </c>
      <c r="H190" s="5">
        <f t="shared" ca="1" si="23"/>
        <v>16.758876212505079</v>
      </c>
      <c r="I190" s="1">
        <f t="shared" ca="1" si="32"/>
        <v>102.80445899764712</v>
      </c>
      <c r="J190" s="1">
        <f t="shared" ca="1" si="27"/>
        <v>18040.704000000002</v>
      </c>
      <c r="K190" s="1">
        <f t="shared" ca="1" si="28"/>
        <v>1090.296</v>
      </c>
      <c r="L190" s="6">
        <f t="shared" ca="1" si="24"/>
        <v>1.5681354869060687E-4</v>
      </c>
      <c r="M190" s="6">
        <f t="shared" ca="1" si="31"/>
        <v>0.99984318645130943</v>
      </c>
      <c r="N190" s="7"/>
      <c r="O190" s="7">
        <f t="shared" si="29"/>
        <v>16.543859649122808</v>
      </c>
      <c r="P190" s="1">
        <v>0</v>
      </c>
      <c r="Q190" s="1">
        <v>0</v>
      </c>
      <c r="R190" s="1">
        <v>0</v>
      </c>
      <c r="S190" s="8">
        <v>18037.704000000002</v>
      </c>
      <c r="T190" s="8">
        <v>1090.296</v>
      </c>
      <c r="U190" s="8">
        <v>19128</v>
      </c>
    </row>
    <row r="191" spans="1:21" x14ac:dyDescent="0.2">
      <c r="A191">
        <v>1998</v>
      </c>
      <c r="B191" s="1">
        <v>9342413</v>
      </c>
      <c r="C191" s="1">
        <v>9471863</v>
      </c>
      <c r="D191" s="1">
        <v>18814276</v>
      </c>
      <c r="E191" s="15">
        <f t="shared" si="25"/>
        <v>0.98633320604404862</v>
      </c>
      <c r="F191" s="1">
        <f t="shared" ca="1" si="22"/>
        <v>19907</v>
      </c>
      <c r="G191" s="5">
        <f t="shared" ca="1" si="30"/>
        <v>16.544740984380976</v>
      </c>
      <c r="H191" s="5">
        <f t="shared" ca="1" si="23"/>
        <v>16.773987616961669</v>
      </c>
      <c r="I191" s="1">
        <f t="shared" ca="1" si="32"/>
        <v>105.80795136629227</v>
      </c>
      <c r="J191" s="1">
        <f t="shared" ca="1" si="27"/>
        <v>18772.358</v>
      </c>
      <c r="K191" s="1">
        <f t="shared" ca="1" si="28"/>
        <v>1134.6420000000001</v>
      </c>
      <c r="L191" s="6">
        <f t="shared" ca="1" si="24"/>
        <v>5.0233586175717081E-5</v>
      </c>
      <c r="M191" s="6">
        <f t="shared" ca="1" si="31"/>
        <v>0.99994976641382427</v>
      </c>
      <c r="N191" s="7"/>
      <c r="O191" s="7">
        <f t="shared" si="29"/>
        <v>16.543859649122805</v>
      </c>
      <c r="P191" s="1">
        <v>0</v>
      </c>
      <c r="Q191" s="1">
        <v>0</v>
      </c>
      <c r="R191" s="1">
        <v>0</v>
      </c>
      <c r="S191" s="8">
        <v>18771.358</v>
      </c>
      <c r="T191" s="8">
        <v>1134.6420000000001</v>
      </c>
      <c r="U191" s="8">
        <v>19906</v>
      </c>
    </row>
    <row r="192" spans="1:21" x14ac:dyDescent="0.2">
      <c r="A192">
        <v>1999</v>
      </c>
      <c r="B192" s="1">
        <v>9449247</v>
      </c>
      <c r="C192" s="1">
        <v>9589091</v>
      </c>
      <c r="D192" s="1">
        <v>19038338</v>
      </c>
      <c r="E192" s="15">
        <f t="shared" si="25"/>
        <v>0.98541634446893867</v>
      </c>
      <c r="F192" s="1">
        <f t="shared" ca="1" si="22"/>
        <v>21539</v>
      </c>
      <c r="G192" s="5">
        <f t="shared" ca="1" si="30"/>
        <v>14.873752850259489</v>
      </c>
      <c r="H192" s="5">
        <f t="shared" ca="1" si="23"/>
        <v>15.09387674940105</v>
      </c>
      <c r="I192" s="1">
        <f t="shared" ca="1" si="32"/>
        <v>113.13487553377821</v>
      </c>
      <c r="J192" s="1">
        <f t="shared" ca="1" si="27"/>
        <v>20182.106</v>
      </c>
      <c r="K192" s="1">
        <f t="shared" ca="1" si="28"/>
        <v>1356.894</v>
      </c>
      <c r="L192" s="6">
        <f t="shared" ca="1" si="24"/>
        <v>4.6427410743302849E-5</v>
      </c>
      <c r="M192" s="6">
        <f t="shared" ca="1" si="31"/>
        <v>0.99995357258925666</v>
      </c>
      <c r="N192" s="7"/>
      <c r="O192" s="7">
        <f t="shared" si="29"/>
        <v>14.873015873015873</v>
      </c>
      <c r="P192" s="1">
        <v>0</v>
      </c>
      <c r="Q192" s="1">
        <v>0</v>
      </c>
      <c r="R192" s="1">
        <v>0</v>
      </c>
      <c r="S192" s="8">
        <v>20181.106</v>
      </c>
      <c r="T192" s="8">
        <v>1356.894</v>
      </c>
      <c r="U192" s="8">
        <v>21538</v>
      </c>
    </row>
    <row r="193" spans="1:21" x14ac:dyDescent="0.2">
      <c r="A193">
        <v>2000</v>
      </c>
      <c r="B193" s="1">
        <v>9562299</v>
      </c>
      <c r="C193" s="1">
        <v>9710345</v>
      </c>
      <c r="D193" s="1">
        <v>19272644</v>
      </c>
      <c r="E193" s="15">
        <f t="shared" si="25"/>
        <v>0.98475378578207051</v>
      </c>
      <c r="F193" s="1">
        <f t="shared" ca="1" si="22"/>
        <v>21715</v>
      </c>
      <c r="G193" s="5">
        <f t="shared" ref="G193:G203" ca="1" si="33">J193/K193</f>
        <v>14.625719581836602</v>
      </c>
      <c r="H193" s="5">
        <f t="shared" ca="1" si="23"/>
        <v>14.852158776136278</v>
      </c>
      <c r="I193" s="1">
        <f t="shared" ca="1" si="32"/>
        <v>112.67265664223342</v>
      </c>
      <c r="J193" s="1">
        <f t="shared" ca="1" si="27"/>
        <v>20325.304</v>
      </c>
      <c r="K193" s="1">
        <f t="shared" ca="1" si="28"/>
        <v>1389.6960000000001</v>
      </c>
      <c r="L193" s="6">
        <f t="shared" ca="1" si="24"/>
        <v>4.6051116739580937E-5</v>
      </c>
      <c r="M193" s="6">
        <f t="shared" ca="1" si="31"/>
        <v>0.99995394888326039</v>
      </c>
      <c r="N193" s="7"/>
      <c r="O193" s="7">
        <f t="shared" si="29"/>
        <v>14.624999999999998</v>
      </c>
      <c r="P193" s="1">
        <v>0</v>
      </c>
      <c r="Q193" s="1">
        <v>0</v>
      </c>
      <c r="R193" s="1">
        <v>0</v>
      </c>
      <c r="S193" s="8">
        <v>20324.304</v>
      </c>
      <c r="T193" s="8">
        <v>1389.6960000000001</v>
      </c>
      <c r="U193" s="8">
        <v>21714</v>
      </c>
    </row>
    <row r="194" spans="1:21" x14ac:dyDescent="0.2">
      <c r="A194">
        <v>2001</v>
      </c>
      <c r="B194" s="1">
        <v>9691689</v>
      </c>
      <c r="C194" s="1">
        <v>9842283</v>
      </c>
      <c r="D194" s="1">
        <v>19533972</v>
      </c>
      <c r="E194" s="15">
        <f t="shared" si="25"/>
        <v>0.98469928166056597</v>
      </c>
      <c r="F194" s="1">
        <f t="shared" ca="1" si="22"/>
        <v>22458</v>
      </c>
      <c r="G194" s="5">
        <f t="shared" ca="1" si="33"/>
        <v>13.922259136212624</v>
      </c>
      <c r="H194" s="5">
        <f t="shared" ca="1" si="23"/>
        <v>14.138589715161123</v>
      </c>
      <c r="I194" s="1">
        <f t="shared" ca="1" si="32"/>
        <v>114.96893719311157</v>
      </c>
      <c r="J194" s="1">
        <f t="shared" ca="1" si="27"/>
        <v>20953</v>
      </c>
      <c r="K194" s="1">
        <f t="shared" ca="1" si="28"/>
        <v>1505</v>
      </c>
      <c r="L194" s="6">
        <f t="shared" ca="1" si="24"/>
        <v>0</v>
      </c>
      <c r="M194" s="6">
        <f t="shared" ca="1" si="31"/>
        <v>1</v>
      </c>
      <c r="N194" s="7"/>
      <c r="O194" s="7">
        <f t="shared" si="29"/>
        <v>13.922259136212624</v>
      </c>
      <c r="P194" s="1">
        <v>0</v>
      </c>
      <c r="Q194" s="1">
        <v>0</v>
      </c>
      <c r="R194" s="1">
        <v>0</v>
      </c>
      <c r="S194" s="8">
        <v>20953</v>
      </c>
      <c r="T194" s="8">
        <v>1505</v>
      </c>
      <c r="U194" s="8">
        <v>22458</v>
      </c>
    </row>
    <row r="195" spans="1:21" x14ac:dyDescent="0.2">
      <c r="A195">
        <v>2002</v>
      </c>
      <c r="B195" s="1">
        <v>9811447</v>
      </c>
      <c r="C195" s="1">
        <v>9959516</v>
      </c>
      <c r="D195" s="1">
        <v>19770963</v>
      </c>
      <c r="E195" s="15">
        <f t="shared" si="25"/>
        <v>0.98513291208126985</v>
      </c>
      <c r="F195" s="1">
        <f t="shared" ca="1" si="22"/>
        <v>22492</v>
      </c>
      <c r="G195" s="5">
        <f t="shared" ca="1" si="33"/>
        <v>14.15633423180593</v>
      </c>
      <c r="H195" s="5">
        <f t="shared" ca="1" si="23"/>
        <v>14.369973897124336</v>
      </c>
      <c r="I195" s="1">
        <f t="shared" ca="1" si="32"/>
        <v>113.76279445771053</v>
      </c>
      <c r="J195" s="1">
        <f t="shared" ca="1" si="27"/>
        <v>21008</v>
      </c>
      <c r="K195" s="1">
        <f t="shared" ca="1" si="28"/>
        <v>1484</v>
      </c>
      <c r="L195" s="6">
        <f t="shared" ca="1" si="24"/>
        <v>0</v>
      </c>
      <c r="M195" s="6">
        <f t="shared" ca="1" si="31"/>
        <v>1</v>
      </c>
      <c r="N195" s="7"/>
      <c r="O195" s="7">
        <f t="shared" si="29"/>
        <v>14.15633423180593</v>
      </c>
      <c r="P195" s="1">
        <v>0</v>
      </c>
      <c r="Q195" s="1">
        <v>0</v>
      </c>
      <c r="R195" s="1">
        <v>0</v>
      </c>
      <c r="S195" s="8">
        <v>21008</v>
      </c>
      <c r="T195" s="8">
        <v>1484</v>
      </c>
      <c r="U195" s="8">
        <v>22492</v>
      </c>
    </row>
    <row r="196" spans="1:21" x14ac:dyDescent="0.2">
      <c r="A196">
        <v>2003</v>
      </c>
      <c r="B196" s="1">
        <v>9933853</v>
      </c>
      <c r="C196" s="1">
        <v>10078029</v>
      </c>
      <c r="D196" s="1">
        <v>20011882</v>
      </c>
      <c r="E196" s="15">
        <f t="shared" si="25"/>
        <v>0.98569402806838524</v>
      </c>
      <c r="F196" s="1">
        <f t="shared" ca="1" si="22"/>
        <v>23555</v>
      </c>
      <c r="G196" s="5">
        <f t="shared" ca="1" si="33"/>
        <v>13.703495630461923</v>
      </c>
      <c r="H196" s="5">
        <f t="shared" ca="1" si="23"/>
        <v>13.902382727544744</v>
      </c>
      <c r="I196" s="1">
        <f t="shared" ca="1" si="32"/>
        <v>117.70507141707112</v>
      </c>
      <c r="J196" s="1">
        <f t="shared" ca="1" si="27"/>
        <v>21953</v>
      </c>
      <c r="K196" s="1">
        <f t="shared" ca="1" si="28"/>
        <v>1602</v>
      </c>
      <c r="L196" s="6">
        <f t="shared" ca="1" si="24"/>
        <v>0</v>
      </c>
      <c r="M196" s="6">
        <f t="shared" ca="1" si="31"/>
        <v>1</v>
      </c>
      <c r="N196" s="7"/>
      <c r="O196" s="7">
        <f t="shared" si="29"/>
        <v>13.703495630461923</v>
      </c>
      <c r="P196" s="1">
        <v>0</v>
      </c>
      <c r="Q196" s="1">
        <v>0</v>
      </c>
      <c r="R196" s="1">
        <v>0</v>
      </c>
      <c r="S196" s="8">
        <v>21953</v>
      </c>
      <c r="T196" s="8">
        <v>1602</v>
      </c>
      <c r="U196" s="8">
        <v>23555</v>
      </c>
    </row>
    <row r="197" spans="1:21" x14ac:dyDescent="0.2">
      <c r="A197">
        <v>2004</v>
      </c>
      <c r="B197" s="1">
        <v>10055192</v>
      </c>
      <c r="C197" s="1">
        <v>10196940</v>
      </c>
      <c r="D197" s="1">
        <v>20252132</v>
      </c>
      <c r="E197" s="15">
        <f t="shared" si="25"/>
        <v>0.98609896694498544</v>
      </c>
      <c r="F197" s="1">
        <f t="shared" ca="1" si="22"/>
        <v>24171</v>
      </c>
      <c r="G197" s="5">
        <f t="shared" ca="1" si="33"/>
        <v>13.456339712918661</v>
      </c>
      <c r="H197" s="5">
        <f t="shared" ca="1" si="23"/>
        <v>13.646033678148445</v>
      </c>
      <c r="I197" s="1">
        <f t="shared" ca="1" si="32"/>
        <v>119.35039728162941</v>
      </c>
      <c r="J197" s="1">
        <f t="shared" ca="1" si="27"/>
        <v>22499</v>
      </c>
      <c r="K197" s="1">
        <f t="shared" ca="1" si="28"/>
        <v>1672</v>
      </c>
      <c r="L197" s="6">
        <f t="shared" ca="1" si="24"/>
        <v>0</v>
      </c>
      <c r="M197" s="6">
        <f t="shared" ca="1" si="31"/>
        <v>1</v>
      </c>
      <c r="N197" s="7"/>
      <c r="O197" s="7">
        <f t="shared" si="29"/>
        <v>13.456339712918661</v>
      </c>
      <c r="P197" s="1">
        <v>0</v>
      </c>
      <c r="Q197" s="1">
        <v>0</v>
      </c>
      <c r="R197" s="1">
        <v>0</v>
      </c>
      <c r="S197" s="8">
        <v>22499</v>
      </c>
      <c r="T197" s="8">
        <v>1672</v>
      </c>
      <c r="U197" s="8">
        <v>24171</v>
      </c>
    </row>
    <row r="198" spans="1:21" x14ac:dyDescent="0.2">
      <c r="A198">
        <v>2005</v>
      </c>
      <c r="B198" s="1">
        <v>10203169</v>
      </c>
      <c r="C198" s="1">
        <v>10340895</v>
      </c>
      <c r="D198" s="1">
        <v>20544064</v>
      </c>
      <c r="E198" s="15">
        <f t="shared" si="25"/>
        <v>0.986681423609852</v>
      </c>
      <c r="F198" s="1">
        <f t="shared" ref="F198:F203" ca="1" si="34">(SUM(OFFSET(P198,-D$4+1,0,D$4,1))+SUM(OFFSET(Q198,-F$4+1,0,F$4,1)))+U198</f>
        <v>25353</v>
      </c>
      <c r="G198" s="5">
        <f t="shared" ca="1" si="33"/>
        <v>13.621107266435986</v>
      </c>
      <c r="H198" s="5">
        <f t="shared" ref="H198:H203" ca="1" si="35">G198/E198</f>
        <v>13.804969811433248</v>
      </c>
      <c r="I198" s="1">
        <f t="shared" ca="1" si="32"/>
        <v>123.40790994420578</v>
      </c>
      <c r="J198" s="1">
        <f t="shared" ca="1" si="27"/>
        <v>23619</v>
      </c>
      <c r="K198" s="1">
        <f t="shared" ca="1" si="28"/>
        <v>1734</v>
      </c>
      <c r="L198" s="6">
        <f t="shared" ref="L198:L203" ca="1" si="36">(SUM(OFFSET(P198,-D$4+1,0,D$4,1))+SUM(OFFSET(Q198,-F$4+1,0,F$4,1)))/F198</f>
        <v>0</v>
      </c>
      <c r="M198" s="6">
        <f t="shared" ca="1" si="31"/>
        <v>1</v>
      </c>
      <c r="N198" s="7"/>
      <c r="O198" s="7">
        <f t="shared" si="29"/>
        <v>13.621107266435986</v>
      </c>
      <c r="P198" s="1">
        <v>0</v>
      </c>
      <c r="Q198" s="1">
        <v>0</v>
      </c>
      <c r="R198" s="1">
        <v>0</v>
      </c>
      <c r="S198" s="8">
        <v>23619</v>
      </c>
      <c r="T198" s="8">
        <v>1734</v>
      </c>
      <c r="U198" s="8">
        <v>25353</v>
      </c>
    </row>
    <row r="199" spans="1:21" x14ac:dyDescent="0.2">
      <c r="A199">
        <v>2006</v>
      </c>
      <c r="B199" s="1">
        <v>10371462</v>
      </c>
      <c r="C199" s="1">
        <v>10502201</v>
      </c>
      <c r="D199" s="1">
        <v>20873663</v>
      </c>
      <c r="E199" s="15">
        <f t="shared" si="25"/>
        <v>0.98755127615630289</v>
      </c>
      <c r="F199" s="1">
        <f t="shared" ca="1" si="34"/>
        <v>25790</v>
      </c>
      <c r="G199" s="5">
        <f t="shared" ca="1" si="33"/>
        <v>13.116037219485495</v>
      </c>
      <c r="H199" s="5">
        <f t="shared" ca="1" si="35"/>
        <v>13.281373368818956</v>
      </c>
      <c r="I199" s="1">
        <f t="shared" ca="1" si="32"/>
        <v>123.55282347904151</v>
      </c>
      <c r="J199" s="1">
        <f t="shared" ca="1" si="27"/>
        <v>23963</v>
      </c>
      <c r="K199" s="1">
        <f t="shared" ca="1" si="28"/>
        <v>1827</v>
      </c>
      <c r="L199" s="6">
        <f t="shared" ca="1" si="36"/>
        <v>0</v>
      </c>
      <c r="M199" s="6">
        <f t="shared" ca="1" si="31"/>
        <v>1</v>
      </c>
      <c r="N199" s="7"/>
      <c r="O199" s="7">
        <f t="shared" si="29"/>
        <v>13.116037219485495</v>
      </c>
      <c r="P199" s="1">
        <v>0</v>
      </c>
      <c r="Q199" s="1">
        <v>0</v>
      </c>
      <c r="R199" s="1">
        <v>0</v>
      </c>
      <c r="S199" s="8">
        <v>23963</v>
      </c>
      <c r="T199" s="8">
        <v>1827</v>
      </c>
      <c r="U199" s="8">
        <v>25790</v>
      </c>
    </row>
    <row r="200" spans="1:21" x14ac:dyDescent="0.2">
      <c r="A200">
        <v>2007</v>
      </c>
      <c r="B200" s="1">
        <v>10572793</v>
      </c>
      <c r="C200" s="1">
        <v>10690478</v>
      </c>
      <c r="D200" s="1">
        <v>21263271</v>
      </c>
      <c r="E200" s="15">
        <f t="shared" si="25"/>
        <v>0.98899160542681064</v>
      </c>
      <c r="F200" s="1">
        <f t="shared" ca="1" si="34"/>
        <v>27224</v>
      </c>
      <c r="G200" s="5">
        <f t="shared" ca="1" si="33"/>
        <v>12.721774193548388</v>
      </c>
      <c r="H200" s="5">
        <f t="shared" ca="1" si="35"/>
        <v>12.863379348966426</v>
      </c>
      <c r="I200" s="1">
        <f t="shared" ca="1" si="32"/>
        <v>128.03298231960642</v>
      </c>
      <c r="J200" s="1">
        <f t="shared" ca="1" si="27"/>
        <v>25240</v>
      </c>
      <c r="K200" s="1">
        <f t="shared" ca="1" si="28"/>
        <v>1984</v>
      </c>
      <c r="L200" s="6">
        <f t="shared" ca="1" si="36"/>
        <v>0</v>
      </c>
      <c r="M200" s="6">
        <f t="shared" ca="1" si="31"/>
        <v>1</v>
      </c>
      <c r="N200" s="7"/>
      <c r="O200" s="7">
        <f t="shared" si="29"/>
        <v>12.721774193548388</v>
      </c>
      <c r="P200" s="1">
        <v>0</v>
      </c>
      <c r="Q200" s="1">
        <v>0</v>
      </c>
      <c r="R200" s="1">
        <v>0</v>
      </c>
      <c r="S200" s="8">
        <v>25240</v>
      </c>
      <c r="T200" s="8">
        <v>1984</v>
      </c>
      <c r="U200" s="8">
        <v>27224</v>
      </c>
    </row>
    <row r="201" spans="1:21" x14ac:dyDescent="0.2">
      <c r="A201">
        <v>2008</v>
      </c>
      <c r="B201" s="1">
        <v>10816686</v>
      </c>
      <c r="C201" s="1">
        <v>10913899</v>
      </c>
      <c r="D201" s="1">
        <v>21730585</v>
      </c>
      <c r="E201" s="15">
        <f>B201/C201</f>
        <v>0.99109273413653542</v>
      </c>
      <c r="F201" s="1">
        <f t="shared" ca="1" si="34"/>
        <v>27615</v>
      </c>
      <c r="G201" s="5">
        <f t="shared" ca="1" si="33"/>
        <v>13.110884006131835</v>
      </c>
      <c r="H201" s="5">
        <f t="shared" ca="1" si="35"/>
        <v>13.228715693849136</v>
      </c>
      <c r="I201" s="1">
        <f t="shared" ca="1" si="32"/>
        <v>127.07895346581788</v>
      </c>
      <c r="J201" s="1">
        <f t="shared" ca="1" si="27"/>
        <v>25658</v>
      </c>
      <c r="K201" s="1">
        <f t="shared" ca="1" si="28"/>
        <v>1957</v>
      </c>
      <c r="L201" s="6">
        <f t="shared" ca="1" si="36"/>
        <v>0</v>
      </c>
      <c r="M201" s="6">
        <f t="shared" ca="1" si="31"/>
        <v>1</v>
      </c>
      <c r="N201" s="7"/>
      <c r="O201" s="7">
        <f t="shared" si="29"/>
        <v>13.110884006131835</v>
      </c>
      <c r="P201" s="1">
        <v>0</v>
      </c>
      <c r="Q201" s="1">
        <v>0</v>
      </c>
      <c r="R201" s="1">
        <v>0</v>
      </c>
      <c r="S201" s="8">
        <v>25658</v>
      </c>
      <c r="T201" s="8">
        <v>1957</v>
      </c>
      <c r="U201" s="8">
        <v>27615</v>
      </c>
    </row>
    <row r="202" spans="1:21" x14ac:dyDescent="0.2">
      <c r="A202">
        <v>2009</v>
      </c>
      <c r="B202" s="1">
        <v>11018347</v>
      </c>
      <c r="C202" s="1">
        <v>11112830</v>
      </c>
      <c r="D202" s="1">
        <v>22131177</v>
      </c>
      <c r="E202" s="15">
        <f>B202/C202</f>
        <v>0.99149784528333462</v>
      </c>
      <c r="F202" s="1">
        <f t="shared" ca="1" si="34"/>
        <v>29317</v>
      </c>
      <c r="G202" s="5">
        <f t="shared" ca="1" si="33"/>
        <v>12.796235294117647</v>
      </c>
      <c r="H202" s="5">
        <f t="shared" ca="1" si="35"/>
        <v>12.905963795071022</v>
      </c>
      <c r="I202" s="1">
        <f t="shared" ca="1" si="32"/>
        <v>132.46923107614205</v>
      </c>
      <c r="J202" s="1">
        <f ca="1">SUM(OFFSET(P202,-D$4+1,0,D$4,1))+S202</f>
        <v>27192</v>
      </c>
      <c r="K202" s="1">
        <f ca="1">SUM(OFFSET(Q202,-F$4+1,0,F$4,1))+T202</f>
        <v>2125</v>
      </c>
      <c r="L202" s="6">
        <f t="shared" ca="1" si="36"/>
        <v>0</v>
      </c>
      <c r="M202" s="6">
        <f t="shared" ca="1" si="31"/>
        <v>1</v>
      </c>
      <c r="N202" s="7"/>
      <c r="O202" s="7">
        <f>S202/T202</f>
        <v>12.796235294117647</v>
      </c>
      <c r="P202" s="1">
        <v>0</v>
      </c>
      <c r="Q202" s="1">
        <v>0</v>
      </c>
      <c r="R202" s="1">
        <v>0</v>
      </c>
      <c r="S202" s="8">
        <v>27192</v>
      </c>
      <c r="T202" s="8">
        <v>2125</v>
      </c>
      <c r="U202" s="8">
        <v>29317</v>
      </c>
    </row>
    <row r="203" spans="1:21" x14ac:dyDescent="0.2">
      <c r="A203">
        <v>2010</v>
      </c>
      <c r="B203" s="1">
        <v>11173191</v>
      </c>
      <c r="C203" s="1">
        <v>11272855</v>
      </c>
      <c r="D203" s="1">
        <v>22446046</v>
      </c>
      <c r="E203" s="15">
        <f>B203/C203</f>
        <v>0.99115893888460371</v>
      </c>
      <c r="F203" s="1">
        <f t="shared" ca="1" si="34"/>
        <v>29700</v>
      </c>
      <c r="G203" s="5">
        <f t="shared" ca="1" si="33"/>
        <v>12.330341113105925</v>
      </c>
      <c r="H203" s="5">
        <f t="shared" ca="1" si="35"/>
        <v>12.440326802663778</v>
      </c>
      <c r="I203" s="1">
        <f t="shared" ca="1" si="32"/>
        <v>132.31729098300877</v>
      </c>
      <c r="J203" s="1">
        <f ca="1">SUM(OFFSET(P203,-D$4+1,0,D$4,1))+S203</f>
        <v>27472</v>
      </c>
      <c r="K203" s="1">
        <f ca="1">SUM(OFFSET(Q203,-F$4+1,0,F$4,1))+T203</f>
        <v>2228</v>
      </c>
      <c r="L203" s="6">
        <f t="shared" ca="1" si="36"/>
        <v>0</v>
      </c>
      <c r="M203" s="6">
        <f t="shared" ca="1" si="31"/>
        <v>1</v>
      </c>
      <c r="N203" s="7"/>
      <c r="O203" s="7">
        <f>S203/T203</f>
        <v>12.330341113105925</v>
      </c>
      <c r="P203" s="1">
        <v>0</v>
      </c>
      <c r="Q203" s="1">
        <v>0</v>
      </c>
      <c r="R203" s="1">
        <v>0</v>
      </c>
      <c r="S203" s="8">
        <v>27472</v>
      </c>
      <c r="T203" s="8">
        <v>2228</v>
      </c>
      <c r="U203" s="8">
        <v>29700</v>
      </c>
    </row>
    <row r="204" spans="1:21" x14ac:dyDescent="0.2">
      <c r="A204">
        <v>2011</v>
      </c>
      <c r="P204" s="1">
        <v>0</v>
      </c>
      <c r="Q204" s="1">
        <v>0</v>
      </c>
      <c r="R204" s="1">
        <v>0</v>
      </c>
      <c r="S204" s="8">
        <v>27078</v>
      </c>
      <c r="T204" s="8">
        <v>2028</v>
      </c>
      <c r="U204" s="8">
        <v>29106</v>
      </c>
    </row>
    <row r="205" spans="1:21" x14ac:dyDescent="0.2">
      <c r="S205" s="8"/>
      <c r="T205" s="8"/>
      <c r="U205" s="8"/>
    </row>
    <row r="206" spans="1:21" x14ac:dyDescent="0.2">
      <c r="S206" s="8"/>
      <c r="T206" s="8"/>
      <c r="U206" s="8"/>
    </row>
    <row r="207" spans="1:21" x14ac:dyDescent="0.2">
      <c r="S207" s="8"/>
      <c r="T207" s="8"/>
      <c r="U207" s="8"/>
    </row>
    <row r="208" spans="1:21" x14ac:dyDescent="0.2">
      <c r="S208" s="8"/>
      <c r="T208" s="8"/>
      <c r="U208" s="8"/>
    </row>
    <row r="209" spans="20:21" x14ac:dyDescent="0.2">
      <c r="T209" s="8"/>
      <c r="U209" s="8"/>
    </row>
    <row r="210" spans="20:21" x14ac:dyDescent="0.2">
      <c r="T210" s="8"/>
      <c r="U210" s="8"/>
    </row>
  </sheetData>
  <mergeCells count="3">
    <mergeCell ref="L6:M6"/>
    <mergeCell ref="A4:C4"/>
    <mergeCell ref="A1:D1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workbookViewId="0">
      <selection activeCell="F4" sqref="F4"/>
    </sheetView>
  </sheetViews>
  <sheetFormatPr defaultRowHeight="12.75" x14ac:dyDescent="0.2"/>
  <cols>
    <col min="2" max="3" width="9.140625" style="10"/>
    <col min="5" max="5" width="3.85546875" customWidth="1"/>
    <col min="6" max="6" width="53.42578125" customWidth="1"/>
  </cols>
  <sheetData>
    <row r="1" spans="1:12" x14ac:dyDescent="0.2">
      <c r="A1" s="24" t="s">
        <v>70</v>
      </c>
      <c r="B1" s="24"/>
      <c r="C1" s="24"/>
      <c r="D1" s="24"/>
      <c r="E1" s="24"/>
      <c r="F1" s="24"/>
      <c r="G1" s="24"/>
      <c r="H1" s="24"/>
      <c r="I1" s="19"/>
      <c r="J1" s="19"/>
      <c r="K1" s="19"/>
      <c r="L1" s="19"/>
    </row>
    <row r="2" spans="1:12" x14ac:dyDescent="0.2">
      <c r="A2" s="17"/>
      <c r="B2" s="17"/>
      <c r="C2" s="17"/>
      <c r="D2" s="17"/>
      <c r="E2" s="17"/>
      <c r="F2" s="17"/>
      <c r="G2" s="17"/>
      <c r="H2" s="17"/>
      <c r="I2" s="19"/>
      <c r="J2" s="19"/>
      <c r="K2" s="19"/>
      <c r="L2" s="19"/>
    </row>
    <row r="3" spans="1:12" x14ac:dyDescent="0.2">
      <c r="F3" t="s">
        <v>71</v>
      </c>
    </row>
    <row r="4" spans="1:12" ht="25.5" customHeight="1" x14ac:dyDescent="0.2">
      <c r="B4" s="23" t="s">
        <v>75</v>
      </c>
      <c r="C4" s="23"/>
      <c r="D4" s="23"/>
      <c r="F4" t="s">
        <v>72</v>
      </c>
    </row>
    <row r="5" spans="1:12" ht="25.5" x14ac:dyDescent="0.2">
      <c r="B5" s="10" t="s">
        <v>66</v>
      </c>
      <c r="C5" s="18" t="s">
        <v>46</v>
      </c>
      <c r="D5" s="16" t="s">
        <v>44</v>
      </c>
      <c r="F5" t="s">
        <v>73</v>
      </c>
    </row>
    <row r="6" spans="1:12" x14ac:dyDescent="0.2">
      <c r="A6">
        <v>1850</v>
      </c>
      <c r="B6" s="10">
        <v>60.490104614435374</v>
      </c>
      <c r="C6" s="10">
        <v>329</v>
      </c>
    </row>
    <row r="7" spans="1:12" x14ac:dyDescent="0.2">
      <c r="A7">
        <v>1851</v>
      </c>
      <c r="B7" s="10">
        <v>62.201118302446261</v>
      </c>
      <c r="C7" s="10">
        <v>333</v>
      </c>
      <c r="F7" s="16" t="s">
        <v>67</v>
      </c>
    </row>
    <row r="8" spans="1:12" x14ac:dyDescent="0.2">
      <c r="A8">
        <v>1852</v>
      </c>
      <c r="B8" s="10">
        <v>64.061527553362666</v>
      </c>
      <c r="C8" s="10">
        <v>312</v>
      </c>
      <c r="F8" s="16" t="s">
        <v>68</v>
      </c>
    </row>
    <row r="9" spans="1:12" x14ac:dyDescent="0.2">
      <c r="A9">
        <v>1853</v>
      </c>
      <c r="B9" s="10">
        <v>65.808705789489125</v>
      </c>
      <c r="C9" s="10">
        <v>291</v>
      </c>
      <c r="F9" s="16" t="s">
        <v>69</v>
      </c>
    </row>
    <row r="10" spans="1:12" x14ac:dyDescent="0.2">
      <c r="A10">
        <v>1854</v>
      </c>
      <c r="B10" s="10">
        <v>67.669381985913759</v>
      </c>
      <c r="C10" s="10">
        <v>288</v>
      </c>
    </row>
    <row r="11" spans="1:12" x14ac:dyDescent="0.2">
      <c r="A11">
        <v>1855</v>
      </c>
      <c r="B11" s="10">
        <v>69.514694976154715</v>
      </c>
      <c r="C11" s="10">
        <v>276</v>
      </c>
    </row>
    <row r="12" spans="1:12" x14ac:dyDescent="0.2">
      <c r="A12">
        <v>1856</v>
      </c>
      <c r="B12" s="10">
        <v>71.54014790612375</v>
      </c>
      <c r="C12" s="10">
        <v>258</v>
      </c>
    </row>
    <row r="13" spans="1:12" x14ac:dyDescent="0.2">
      <c r="A13">
        <v>1857</v>
      </c>
      <c r="B13" s="10">
        <v>73.46900879851465</v>
      </c>
      <c r="C13" s="10">
        <v>246</v>
      </c>
    </row>
    <row r="14" spans="1:12" x14ac:dyDescent="0.2">
      <c r="A14">
        <v>1858</v>
      </c>
      <c r="B14" s="10">
        <v>75.659033891211266</v>
      </c>
      <c r="C14" s="10">
        <v>232</v>
      </c>
      <c r="D14" s="1">
        <f ca="1">'punishment yearly'!I51</f>
        <v>377.13117655791433</v>
      </c>
    </row>
    <row r="15" spans="1:12" x14ac:dyDescent="0.2">
      <c r="A15">
        <v>1859</v>
      </c>
      <c r="B15" s="10">
        <v>77.826261923842523</v>
      </c>
      <c r="C15" s="10">
        <v>205</v>
      </c>
      <c r="D15" s="1">
        <f ca="1">'punishment yearly'!I52</f>
        <v>361.52209276363453</v>
      </c>
    </row>
    <row r="16" spans="1:12" x14ac:dyDescent="0.2">
      <c r="A16">
        <v>1860</v>
      </c>
      <c r="B16" s="10">
        <v>80.082621514381273</v>
      </c>
      <c r="C16" s="10">
        <v>187</v>
      </c>
      <c r="D16" s="1">
        <f ca="1">'punishment yearly'!I53</f>
        <v>389.1461567670666</v>
      </c>
    </row>
    <row r="17" spans="1:4" x14ac:dyDescent="0.2">
      <c r="A17">
        <v>1861</v>
      </c>
      <c r="B17" s="10">
        <v>82.265619974827445</v>
      </c>
      <c r="C17" s="10">
        <v>183</v>
      </c>
      <c r="D17" s="1">
        <f ca="1">'punishment yearly'!I54</f>
        <v>352.86594432730755</v>
      </c>
    </row>
    <row r="18" spans="1:4" x14ac:dyDescent="0.2">
      <c r="A18">
        <v>1862</v>
      </c>
      <c r="B18" s="10">
        <v>84.596478789463745</v>
      </c>
      <c r="C18" s="10">
        <v>187</v>
      </c>
      <c r="D18" s="1">
        <f ca="1">'punishment yearly'!I55</f>
        <v>341.6967847028547</v>
      </c>
    </row>
    <row r="19" spans="1:4" x14ac:dyDescent="0.2">
      <c r="A19">
        <v>1863</v>
      </c>
      <c r="B19" s="10">
        <v>86.988753297000329</v>
      </c>
      <c r="C19" s="10">
        <v>190</v>
      </c>
      <c r="D19" s="1">
        <f ca="1">'punishment yearly'!I56</f>
        <v>341.77934903104284</v>
      </c>
    </row>
    <row r="20" spans="1:4" x14ac:dyDescent="0.2">
      <c r="A20">
        <v>1864</v>
      </c>
      <c r="B20" s="10">
        <v>89.442191059025589</v>
      </c>
      <c r="C20" s="10">
        <v>181</v>
      </c>
      <c r="D20" s="1">
        <f ca="1">'punishment yearly'!I57</f>
        <v>316.560052460679</v>
      </c>
    </row>
    <row r="21" spans="1:4" x14ac:dyDescent="0.2">
      <c r="A21">
        <v>1865</v>
      </c>
      <c r="B21" s="10">
        <v>91.86641283197828</v>
      </c>
      <c r="C21" s="10">
        <v>170</v>
      </c>
      <c r="D21" s="1">
        <f ca="1">'punishment yearly'!I58</f>
        <v>346.53604241019883</v>
      </c>
    </row>
    <row r="22" spans="1:4" x14ac:dyDescent="0.2">
      <c r="A22">
        <v>1866</v>
      </c>
      <c r="B22" s="10">
        <v>94.455796792745502</v>
      </c>
      <c r="C22" s="10">
        <v>160</v>
      </c>
      <c r="D22" s="1">
        <f ca="1">'punishment yearly'!I59</f>
        <v>346.72133134342829</v>
      </c>
    </row>
    <row r="23" spans="1:4" x14ac:dyDescent="0.2">
      <c r="A23">
        <v>1867</v>
      </c>
      <c r="B23" s="10">
        <v>97.147265473991368</v>
      </c>
      <c r="C23" s="10">
        <v>155</v>
      </c>
      <c r="D23" s="1">
        <f ca="1">'punishment yearly'!I60</f>
        <v>327.59420102328539</v>
      </c>
    </row>
    <row r="24" spans="1:4" x14ac:dyDescent="0.2">
      <c r="A24">
        <v>1868</v>
      </c>
      <c r="B24" s="10">
        <v>99.815174215374753</v>
      </c>
      <c r="C24" s="10">
        <v>154</v>
      </c>
      <c r="D24" s="1">
        <f ca="1">'punishment yearly'!I61</f>
        <v>351.85560474735507</v>
      </c>
    </row>
    <row r="25" spans="1:4" x14ac:dyDescent="0.2">
      <c r="A25">
        <v>1869</v>
      </c>
      <c r="B25" s="10">
        <v>102.61067896391681</v>
      </c>
      <c r="C25" s="10">
        <v>160</v>
      </c>
      <c r="D25" s="1">
        <f ca="1">'punishment yearly'!I62</f>
        <v>311.46425886391859</v>
      </c>
    </row>
    <row r="26" spans="1:4" x14ac:dyDescent="0.2">
      <c r="A26">
        <v>1870</v>
      </c>
      <c r="B26" s="10">
        <v>105.455487140429</v>
      </c>
      <c r="C26" s="10">
        <v>157</v>
      </c>
      <c r="D26" s="1">
        <f ca="1">'punishment yearly'!I63</f>
        <v>293.73280995487198</v>
      </c>
    </row>
    <row r="27" spans="1:4" x14ac:dyDescent="0.2">
      <c r="A27">
        <v>1871</v>
      </c>
      <c r="B27" s="10">
        <v>106.79522969765962</v>
      </c>
      <c r="C27" s="10">
        <v>149</v>
      </c>
      <c r="D27" s="1">
        <f ca="1">'punishment yearly'!I64</f>
        <v>276.6202125007643</v>
      </c>
    </row>
    <row r="28" spans="1:4" x14ac:dyDescent="0.2">
      <c r="A28">
        <v>1872</v>
      </c>
      <c r="B28" s="10">
        <v>108.09677065295865</v>
      </c>
      <c r="C28" s="10">
        <v>141</v>
      </c>
      <c r="D28" s="1">
        <f ca="1">'punishment yearly'!I65</f>
        <v>262.73103720521652</v>
      </c>
    </row>
    <row r="29" spans="1:4" x14ac:dyDescent="0.2">
      <c r="A29">
        <v>1873</v>
      </c>
      <c r="B29" s="10">
        <v>109.54956648524357</v>
      </c>
      <c r="C29" s="10">
        <v>137</v>
      </c>
      <c r="D29" s="1">
        <f ca="1">'punishment yearly'!I66</f>
        <v>261.46267525577872</v>
      </c>
    </row>
    <row r="30" spans="1:4" x14ac:dyDescent="0.2">
      <c r="A30">
        <v>1874</v>
      </c>
      <c r="B30" s="10">
        <v>110.96194874422736</v>
      </c>
      <c r="C30" s="10">
        <v>135</v>
      </c>
      <c r="D30" s="1">
        <f ca="1">'punishment yearly'!I67</f>
        <v>247.54081341327313</v>
      </c>
    </row>
    <row r="31" spans="1:4" x14ac:dyDescent="0.2">
      <c r="A31">
        <v>1875</v>
      </c>
      <c r="B31" s="10">
        <v>112.38087235882296</v>
      </c>
      <c r="C31" s="10">
        <v>136</v>
      </c>
      <c r="D31" s="1">
        <f ca="1">'punishment yearly'!I68</f>
        <v>246.54637521513541</v>
      </c>
    </row>
    <row r="32" spans="1:4" x14ac:dyDescent="0.2">
      <c r="A32">
        <v>1876</v>
      </c>
      <c r="B32" s="10">
        <v>113.85577396155054</v>
      </c>
      <c r="C32" s="10">
        <v>135</v>
      </c>
      <c r="D32" s="1">
        <f ca="1">'punishment yearly'!I69</f>
        <v>243.27620809739625</v>
      </c>
    </row>
    <row r="33" spans="1:4" x14ac:dyDescent="0.2">
      <c r="A33">
        <v>1877</v>
      </c>
      <c r="B33" s="10">
        <v>115.43591575519604</v>
      </c>
      <c r="C33" s="10">
        <v>137</v>
      </c>
      <c r="D33" s="1">
        <f ca="1">'punishment yearly'!I70</f>
        <v>229.05968598760296</v>
      </c>
    </row>
    <row r="34" spans="1:4" x14ac:dyDescent="0.2">
      <c r="A34">
        <v>1878</v>
      </c>
      <c r="B34" s="10">
        <v>117.07206775427446</v>
      </c>
      <c r="C34" s="10">
        <v>131</v>
      </c>
      <c r="D34" s="1">
        <f ca="1">'punishment yearly'!I71</f>
        <v>235.25880380314354</v>
      </c>
    </row>
    <row r="35" spans="1:4" x14ac:dyDescent="0.2">
      <c r="A35">
        <v>1879</v>
      </c>
      <c r="B35" s="10">
        <v>118.74170655762039</v>
      </c>
      <c r="C35" s="10">
        <v>127</v>
      </c>
      <c r="D35" s="1">
        <f ca="1">'punishment yearly'!I72</f>
        <v>241.17357884479938</v>
      </c>
    </row>
    <row r="36" spans="1:4" x14ac:dyDescent="0.2">
      <c r="A36">
        <v>1880</v>
      </c>
      <c r="B36" s="10">
        <v>120.37049637502754</v>
      </c>
      <c r="C36" s="10">
        <v>116</v>
      </c>
      <c r="D36" s="1">
        <f ca="1">'punishment yearly'!I73</f>
        <v>239.47684347651904</v>
      </c>
    </row>
    <row r="37" spans="1:4" x14ac:dyDescent="0.2">
      <c r="A37">
        <v>1881</v>
      </c>
      <c r="B37" s="10">
        <v>103.16749994490101</v>
      </c>
      <c r="C37" s="10">
        <v>111</v>
      </c>
      <c r="D37" s="1">
        <f ca="1">'punishment yearly'!I74</f>
        <v>229.84858258595696</v>
      </c>
    </row>
    <row r="38" spans="1:4" x14ac:dyDescent="0.2">
      <c r="A38">
        <v>1882</v>
      </c>
      <c r="B38" s="10">
        <v>105.01845821965354</v>
      </c>
      <c r="C38" s="10">
        <v>108</v>
      </c>
      <c r="D38" s="1">
        <f ca="1">'punishment yearly'!I75</f>
        <v>212.38801682689288</v>
      </c>
    </row>
    <row r="39" spans="1:4" x14ac:dyDescent="0.2">
      <c r="A39">
        <v>1883</v>
      </c>
      <c r="B39" s="10">
        <v>106.92514602632187</v>
      </c>
      <c r="C39" s="10">
        <v>104</v>
      </c>
      <c r="D39" s="1">
        <f ca="1">'punishment yearly'!I76</f>
        <v>211.79405970940275</v>
      </c>
    </row>
    <row r="40" spans="1:4" x14ac:dyDescent="0.2">
      <c r="A40">
        <v>1884</v>
      </c>
      <c r="B40" s="10">
        <v>108.88553972841476</v>
      </c>
      <c r="C40" s="10">
        <v>98</v>
      </c>
      <c r="D40" s="1">
        <f ca="1">'punishment yearly'!I77</f>
        <v>215.48705254775541</v>
      </c>
    </row>
    <row r="41" spans="1:4" x14ac:dyDescent="0.2">
      <c r="A41">
        <v>1885</v>
      </c>
      <c r="B41" s="10">
        <v>110.81660331311525</v>
      </c>
      <c r="C41" s="10">
        <v>89</v>
      </c>
      <c r="D41" s="1">
        <f ca="1">'punishment yearly'!I78</f>
        <v>208.4231762415393</v>
      </c>
    </row>
    <row r="42" spans="1:4" x14ac:dyDescent="0.2">
      <c r="A42">
        <v>1886</v>
      </c>
      <c r="B42" s="10">
        <v>112.74776536118186</v>
      </c>
      <c r="C42" s="10">
        <v>84</v>
      </c>
      <c r="D42" s="1">
        <f ca="1">'punishment yearly'!I79</f>
        <v>208.42524344972293</v>
      </c>
    </row>
    <row r="43" spans="1:4" x14ac:dyDescent="0.2">
      <c r="A43">
        <v>1887</v>
      </c>
      <c r="B43" s="10">
        <v>114.66898782032874</v>
      </c>
      <c r="C43" s="10">
        <v>80</v>
      </c>
      <c r="D43" s="1">
        <f ca="1">'punishment yearly'!I80</f>
        <v>199.6278149014251</v>
      </c>
    </row>
    <row r="44" spans="1:4" x14ac:dyDescent="0.2">
      <c r="A44">
        <v>1888</v>
      </c>
      <c r="B44" s="10">
        <v>116.64560445364137</v>
      </c>
      <c r="C44" s="10">
        <v>77</v>
      </c>
      <c r="D44" s="1">
        <f ca="1">'punishment yearly'!I81</f>
        <v>191.03343521112447</v>
      </c>
    </row>
    <row r="45" spans="1:4" x14ac:dyDescent="0.2">
      <c r="A45">
        <v>1889</v>
      </c>
      <c r="B45" s="10">
        <v>118.66860993985038</v>
      </c>
      <c r="C45" s="10">
        <v>71</v>
      </c>
      <c r="D45" s="1">
        <f ca="1">'punishment yearly'!I82</f>
        <v>192.00144197001316</v>
      </c>
    </row>
    <row r="46" spans="1:4" x14ac:dyDescent="0.2">
      <c r="A46">
        <v>1890</v>
      </c>
      <c r="B46" s="10">
        <v>132.09480644942377</v>
      </c>
      <c r="C46" s="10">
        <v>66</v>
      </c>
      <c r="D46" s="1">
        <f ca="1">'punishment yearly'!I83</f>
        <v>187.88743254885597</v>
      </c>
    </row>
    <row r="47" spans="1:4" x14ac:dyDescent="0.2">
      <c r="A47">
        <v>1891</v>
      </c>
      <c r="B47" s="10">
        <v>91.842455322310883</v>
      </c>
      <c r="C47" s="10">
        <v>62</v>
      </c>
      <c r="D47" s="1">
        <f ca="1">'punishment yearly'!I84</f>
        <v>190.03481966130667</v>
      </c>
    </row>
    <row r="48" spans="1:4" x14ac:dyDescent="0.2">
      <c r="A48">
        <v>1892</v>
      </c>
      <c r="B48" s="10">
        <v>93.062042046778885</v>
      </c>
      <c r="C48" s="10">
        <v>62</v>
      </c>
      <c r="D48" s="1">
        <f ca="1">'punishment yearly'!I85</f>
        <v>184.70829490285573</v>
      </c>
    </row>
    <row r="49" spans="1:4" x14ac:dyDescent="0.2">
      <c r="A49">
        <v>1893</v>
      </c>
      <c r="B49" s="10">
        <v>94.2881742248329</v>
      </c>
      <c r="C49" s="10">
        <v>63</v>
      </c>
      <c r="D49" s="1">
        <f ca="1">'punishment yearly'!I86</f>
        <v>173.71155256187359</v>
      </c>
    </row>
    <row r="50" spans="1:4" x14ac:dyDescent="0.2">
      <c r="A50">
        <v>1894</v>
      </c>
      <c r="B50" s="10">
        <v>95.529781729270496</v>
      </c>
      <c r="C50" s="10">
        <v>61</v>
      </c>
      <c r="D50" s="1">
        <f ca="1">'punishment yearly'!I87</f>
        <v>169.83973199173565</v>
      </c>
    </row>
    <row r="51" spans="1:4" x14ac:dyDescent="0.2">
      <c r="A51">
        <v>1895</v>
      </c>
      <c r="B51" s="10">
        <v>96.792394882809546</v>
      </c>
      <c r="C51" s="10">
        <v>60</v>
      </c>
      <c r="D51" s="1">
        <f ca="1">'punishment yearly'!I88</f>
        <v>162.78971858629558</v>
      </c>
    </row>
    <row r="52" spans="1:4" x14ac:dyDescent="0.2">
      <c r="A52">
        <v>1896</v>
      </c>
      <c r="B52" s="10">
        <v>98.078264411050284</v>
      </c>
      <c r="C52" s="10">
        <v>57</v>
      </c>
      <c r="D52" s="1">
        <f ca="1">'punishment yearly'!I89</f>
        <v>156.37058139122536</v>
      </c>
    </row>
    <row r="53" spans="1:4" x14ac:dyDescent="0.2">
      <c r="A53">
        <v>1897</v>
      </c>
      <c r="B53" s="10">
        <v>99.353347646850139</v>
      </c>
      <c r="C53" s="10">
        <v>56</v>
      </c>
      <c r="D53" s="1">
        <f ca="1">'punishment yearly'!I90</f>
        <v>148.01882810549998</v>
      </c>
    </row>
    <row r="54" spans="1:4" x14ac:dyDescent="0.2">
      <c r="A54">
        <v>1898</v>
      </c>
      <c r="B54" s="10">
        <v>100.64010727962749</v>
      </c>
      <c r="C54" s="10">
        <v>58</v>
      </c>
      <c r="D54" s="1">
        <f ca="1">'punishment yearly'!I91</f>
        <v>148.06062681545495</v>
      </c>
    </row>
    <row r="55" spans="1:4" x14ac:dyDescent="0.2">
      <c r="A55">
        <v>1899</v>
      </c>
      <c r="B55" s="10">
        <v>101.97261185355143</v>
      </c>
      <c r="C55" s="10">
        <v>56</v>
      </c>
      <c r="D55" s="1">
        <f ca="1">'punishment yearly'!I92</f>
        <v>134.68827132918622</v>
      </c>
    </row>
    <row r="56" spans="1:4" x14ac:dyDescent="0.2">
      <c r="A56">
        <v>1900</v>
      </c>
      <c r="B56" s="10">
        <v>134.08665195119218</v>
      </c>
      <c r="C56" s="10">
        <v>56</v>
      </c>
      <c r="D56" s="1">
        <f ca="1">'punishment yearly'!I93</f>
        <v>133.98527994424938</v>
      </c>
    </row>
    <row r="57" spans="1:4" x14ac:dyDescent="0.2">
      <c r="A57">
        <v>1901</v>
      </c>
      <c r="B57" s="10">
        <v>134.21266248046635</v>
      </c>
      <c r="C57" s="10">
        <v>60</v>
      </c>
      <c r="D57" s="1">
        <f ca="1">'punishment yearly'!I94</f>
        <v>125.17931780409123</v>
      </c>
    </row>
    <row r="58" spans="1:4" x14ac:dyDescent="0.2">
      <c r="A58">
        <v>1902</v>
      </c>
      <c r="B58" s="10">
        <v>134.32219728345748</v>
      </c>
      <c r="C58" s="10">
        <v>61</v>
      </c>
      <c r="D58" s="1">
        <f ca="1">'punishment yearly'!I95</f>
        <v>120.06756606812654</v>
      </c>
    </row>
    <row r="59" spans="1:4" x14ac:dyDescent="0.2">
      <c r="A59">
        <v>1903</v>
      </c>
      <c r="B59" s="10">
        <v>134.6656976446645</v>
      </c>
      <c r="C59" s="10">
        <v>64</v>
      </c>
      <c r="D59" s="1">
        <f ca="1">'punishment yearly'!I96</f>
        <v>123.47469432608757</v>
      </c>
    </row>
    <row r="60" spans="1:4" x14ac:dyDescent="0.2">
      <c r="A60">
        <v>1904</v>
      </c>
      <c r="B60" s="10">
        <v>134.93784209818025</v>
      </c>
      <c r="C60" s="10">
        <v>65</v>
      </c>
      <c r="D60" s="1">
        <f ca="1">'punishment yearly'!I97</f>
        <v>122.36578891083627</v>
      </c>
    </row>
    <row r="61" spans="1:4" x14ac:dyDescent="0.2">
      <c r="A61">
        <v>1905</v>
      </c>
      <c r="B61" s="10">
        <v>138.04679850424213</v>
      </c>
      <c r="C61" s="10">
        <v>65</v>
      </c>
      <c r="D61" s="1">
        <f ca="1">'punishment yearly'!I98</f>
        <v>117.25829331533505</v>
      </c>
    </row>
    <row r="62" spans="1:4" x14ac:dyDescent="0.2">
      <c r="A62">
        <v>1906</v>
      </c>
      <c r="B62" s="10">
        <v>141.28493714289945</v>
      </c>
      <c r="C62" s="10">
        <v>63</v>
      </c>
      <c r="D62" s="1">
        <f ca="1">'punishment yearly'!I99</f>
        <v>108.17588235078462</v>
      </c>
    </row>
    <row r="63" spans="1:4" x14ac:dyDescent="0.2">
      <c r="A63">
        <v>1907</v>
      </c>
      <c r="B63" s="10">
        <v>144.75713664032313</v>
      </c>
      <c r="C63" s="10">
        <v>62</v>
      </c>
      <c r="D63" s="1">
        <f ca="1">'punishment yearly'!I100</f>
        <v>101.18407716805687</v>
      </c>
    </row>
    <row r="64" spans="1:4" x14ac:dyDescent="0.2">
      <c r="A64">
        <v>1908</v>
      </c>
      <c r="B64" s="10">
        <v>148.07576058186626</v>
      </c>
      <c r="C64" s="10">
        <v>65</v>
      </c>
      <c r="D64" s="1">
        <f ca="1">'punishment yearly'!I101</f>
        <v>99.001058059040545</v>
      </c>
    </row>
    <row r="65" spans="1:4" x14ac:dyDescent="0.2">
      <c r="A65">
        <v>1909</v>
      </c>
      <c r="B65" s="10">
        <v>151.44881996917874</v>
      </c>
      <c r="C65" s="10">
        <v>64</v>
      </c>
      <c r="D65" s="1">
        <f ca="1">'punishment yearly'!I102</f>
        <v>96.925040934698742</v>
      </c>
    </row>
    <row r="66" spans="1:4" x14ac:dyDescent="0.2">
      <c r="A66">
        <v>1910</v>
      </c>
      <c r="B66" s="10">
        <v>154.69035914953992</v>
      </c>
      <c r="C66" s="10">
        <v>60</v>
      </c>
      <c r="D66" s="1">
        <f ca="1">'punishment yearly'!I103</f>
        <v>87.139608454801859</v>
      </c>
    </row>
    <row r="67" spans="1:4" x14ac:dyDescent="0.2">
      <c r="A67">
        <v>1911</v>
      </c>
      <c r="B67" s="10">
        <v>154.4990733277973</v>
      </c>
      <c r="C67" s="10">
        <v>56</v>
      </c>
      <c r="D67" s="1">
        <f ca="1">'punishment yearly'!I104</f>
        <v>77.375723306687277</v>
      </c>
    </row>
    <row r="68" spans="1:4" x14ac:dyDescent="0.2">
      <c r="A68">
        <v>1912</v>
      </c>
      <c r="B68" s="10">
        <v>154.34820048384077</v>
      </c>
      <c r="C68" s="10">
        <v>55</v>
      </c>
      <c r="D68" s="1">
        <f ca="1">'punishment yearly'!I105</f>
        <v>76.686648032934812</v>
      </c>
    </row>
    <row r="69" spans="1:4" x14ac:dyDescent="0.2">
      <c r="A69">
        <v>1913</v>
      </c>
      <c r="B69" s="10">
        <v>153.51644542211227</v>
      </c>
      <c r="C69" s="10">
        <v>51</v>
      </c>
      <c r="D69" s="1">
        <f ca="1">'punishment yearly'!I106</f>
        <v>77.895417840870607</v>
      </c>
    </row>
    <row r="70" spans="1:4" x14ac:dyDescent="0.2">
      <c r="A70">
        <v>1914</v>
      </c>
      <c r="B70" s="10">
        <v>152.71812659307631</v>
      </c>
      <c r="C70" s="10">
        <v>44</v>
      </c>
      <c r="D70" s="1">
        <f ca="1">'punishment yearly'!I107</f>
        <v>78.945600547731615</v>
      </c>
    </row>
    <row r="71" spans="1:4" x14ac:dyDescent="0.2">
      <c r="A71">
        <v>1915</v>
      </c>
      <c r="B71" s="10">
        <v>152.70685580274736</v>
      </c>
      <c r="C71" s="10">
        <v>34</v>
      </c>
      <c r="D71" s="1">
        <f ca="1">'punishment yearly'!I108</f>
        <v>80.692920775851363</v>
      </c>
    </row>
    <row r="72" spans="1:4" x14ac:dyDescent="0.2">
      <c r="A72">
        <v>1916</v>
      </c>
      <c r="B72" s="10">
        <v>152.73915807999566</v>
      </c>
      <c r="C72" s="10">
        <v>31</v>
      </c>
      <c r="D72" s="1">
        <f ca="1">'punishment yearly'!I109</f>
        <v>76.027628590699095</v>
      </c>
    </row>
    <row r="73" spans="1:4" x14ac:dyDescent="0.2">
      <c r="A73">
        <v>1917</v>
      </c>
      <c r="B73" s="10">
        <v>152.9178193713594</v>
      </c>
      <c r="C73" s="10">
        <v>30</v>
      </c>
      <c r="D73" s="1">
        <f ca="1">'punishment yearly'!I110</f>
        <v>66.097116796796826</v>
      </c>
    </row>
    <row r="74" spans="1:4" x14ac:dyDescent="0.2">
      <c r="A74">
        <v>1918</v>
      </c>
      <c r="B74" s="10">
        <v>155.15710326266773</v>
      </c>
      <c r="C74" s="10">
        <v>29</v>
      </c>
      <c r="D74" s="1">
        <f ca="1">'punishment yearly'!I111</f>
        <v>59.123244016034917</v>
      </c>
    </row>
    <row r="75" spans="1:4" x14ac:dyDescent="0.2">
      <c r="A75">
        <v>1919</v>
      </c>
      <c r="B75" s="10">
        <v>155.33133807844243</v>
      </c>
      <c r="C75" s="10">
        <v>29</v>
      </c>
      <c r="D75" s="1">
        <f ca="1">'punishment yearly'!I112</f>
        <v>52.13465485727172</v>
      </c>
    </row>
    <row r="76" spans="1:4" x14ac:dyDescent="0.2">
      <c r="A76">
        <v>1920</v>
      </c>
      <c r="B76" s="10">
        <v>154.65762075469729</v>
      </c>
      <c r="C76" s="10">
        <v>31</v>
      </c>
      <c r="D76" s="1">
        <f ca="1">'punishment yearly'!I113</f>
        <v>55.605892635351559</v>
      </c>
    </row>
    <row r="77" spans="1:4" x14ac:dyDescent="0.2">
      <c r="A77">
        <v>1921</v>
      </c>
      <c r="B77" s="10">
        <v>153.9011565229726</v>
      </c>
      <c r="C77" s="10">
        <v>33</v>
      </c>
      <c r="D77" s="1">
        <f ca="1">'punishment yearly'!I114</f>
        <v>59.046145270211419</v>
      </c>
    </row>
    <row r="78" spans="1:4" x14ac:dyDescent="0.2">
      <c r="A78">
        <v>1922</v>
      </c>
      <c r="B78" s="10">
        <v>154.01057253132481</v>
      </c>
      <c r="C78" s="10">
        <v>32</v>
      </c>
      <c r="D78" s="1">
        <f ca="1">'punishment yearly'!I115</f>
        <v>60.827142706614495</v>
      </c>
    </row>
    <row r="79" spans="1:4" x14ac:dyDescent="0.2">
      <c r="A79">
        <v>1923</v>
      </c>
      <c r="B79" s="10">
        <v>156.73633654230022</v>
      </c>
      <c r="C79" s="10">
        <v>30</v>
      </c>
      <c r="D79" s="1">
        <f ca="1">'punishment yearly'!I116</f>
        <v>58.686730648754185</v>
      </c>
    </row>
    <row r="80" spans="1:4" x14ac:dyDescent="0.2">
      <c r="A80">
        <v>1924</v>
      </c>
      <c r="B80" s="10">
        <v>159.19852713303274</v>
      </c>
      <c r="C80" s="10">
        <v>29</v>
      </c>
      <c r="D80" s="1">
        <f ca="1">'punishment yearly'!I117</f>
        <v>56.681381611226925</v>
      </c>
    </row>
    <row r="81" spans="1:4" x14ac:dyDescent="0.2">
      <c r="A81">
        <v>1925</v>
      </c>
      <c r="B81" s="10">
        <v>162.39869647356136</v>
      </c>
      <c r="C81" s="10">
        <v>28</v>
      </c>
      <c r="D81" s="1">
        <f ca="1">'punishment yearly'!I118</f>
        <v>57.987412017303939</v>
      </c>
    </row>
    <row r="82" spans="1:4" x14ac:dyDescent="0.2">
      <c r="A82">
        <v>1926</v>
      </c>
      <c r="B82" s="10">
        <v>165.90438381755231</v>
      </c>
      <c r="C82" s="10">
        <v>29</v>
      </c>
      <c r="D82" s="1">
        <f ca="1">'punishment yearly'!I119</f>
        <v>58.637953501131612</v>
      </c>
    </row>
    <row r="83" spans="1:4" x14ac:dyDescent="0.2">
      <c r="A83">
        <v>1927</v>
      </c>
      <c r="B83" s="10">
        <v>169.41608087076892</v>
      </c>
      <c r="C83" s="10">
        <v>30</v>
      </c>
      <c r="D83" s="1">
        <f ca="1">'punishment yearly'!I120</f>
        <v>61.733964526726538</v>
      </c>
    </row>
    <row r="84" spans="1:4" x14ac:dyDescent="0.2">
      <c r="A84">
        <v>1928</v>
      </c>
      <c r="B84" s="10">
        <v>173.2689902530521</v>
      </c>
      <c r="C84" s="10">
        <v>29</v>
      </c>
      <c r="D84" s="1">
        <f ca="1">'punishment yearly'!I121</f>
        <v>64.74431894168606</v>
      </c>
    </row>
    <row r="85" spans="1:4" x14ac:dyDescent="0.2">
      <c r="A85">
        <v>1929</v>
      </c>
      <c r="B85" s="10">
        <v>177.52834664479951</v>
      </c>
      <c r="C85" s="10">
        <v>29</v>
      </c>
      <c r="D85" s="1">
        <f ca="1">'punishment yearly'!I122</f>
        <v>69.000202448240913</v>
      </c>
    </row>
    <row r="86" spans="1:4" x14ac:dyDescent="0.2">
      <c r="A86">
        <v>1930</v>
      </c>
      <c r="B86" s="10">
        <v>181.88995862136625</v>
      </c>
      <c r="C86" s="10">
        <v>30</v>
      </c>
      <c r="D86" s="1">
        <f ca="1">'punishment yearly'!I123</f>
        <v>72.776206933629666</v>
      </c>
    </row>
    <row r="87" spans="1:4" x14ac:dyDescent="0.2">
      <c r="A87">
        <v>1931</v>
      </c>
      <c r="B87" s="10">
        <v>186.91148081441938</v>
      </c>
      <c r="C87" s="10">
        <v>30</v>
      </c>
      <c r="D87" s="1">
        <f ca="1">'punishment yearly'!I124</f>
        <v>69.331194337031704</v>
      </c>
    </row>
    <row r="88" spans="1:4" x14ac:dyDescent="0.2">
      <c r="A88">
        <v>1932</v>
      </c>
      <c r="B88" s="10">
        <v>192.31911777881402</v>
      </c>
      <c r="C88" s="10">
        <v>33</v>
      </c>
      <c r="D88" s="1">
        <f ca="1">'punishment yearly'!I125</f>
        <v>69.339022999688808</v>
      </c>
    </row>
    <row r="89" spans="1:4" x14ac:dyDescent="0.2">
      <c r="A89">
        <v>1933</v>
      </c>
      <c r="B89" s="10">
        <v>198.03868541000526</v>
      </c>
      <c r="C89" s="10">
        <v>33</v>
      </c>
      <c r="D89" s="1">
        <f ca="1">'punishment yearly'!I126</f>
        <v>67.120395331316814</v>
      </c>
    </row>
    <row r="90" spans="1:4" x14ac:dyDescent="0.2">
      <c r="A90">
        <v>1934</v>
      </c>
      <c r="B90" s="10">
        <v>201.12013578876537</v>
      </c>
      <c r="C90" s="10">
        <v>31</v>
      </c>
      <c r="D90" s="1">
        <f ca="1">'punishment yearly'!I127</f>
        <v>60.963909633863196</v>
      </c>
    </row>
    <row r="91" spans="1:4" x14ac:dyDescent="0.2">
      <c r="A91">
        <v>1935</v>
      </c>
      <c r="B91" s="10">
        <v>204.17711764188894</v>
      </c>
      <c r="C91" s="10">
        <v>29</v>
      </c>
      <c r="D91" s="1">
        <f ca="1">'punishment yearly'!I128</f>
        <v>56.989233623588632</v>
      </c>
    </row>
    <row r="92" spans="1:4" x14ac:dyDescent="0.2">
      <c r="A92">
        <v>1936</v>
      </c>
      <c r="B92" s="10">
        <v>207.40126321054345</v>
      </c>
      <c r="C92" s="10">
        <v>27</v>
      </c>
      <c r="D92" s="1">
        <f ca="1">'punishment yearly'!I129</f>
        <v>53.168581699817615</v>
      </c>
    </row>
    <row r="93" spans="1:4" x14ac:dyDescent="0.2">
      <c r="A93">
        <v>1937</v>
      </c>
      <c r="B93" s="10">
        <v>210.67509302307477</v>
      </c>
      <c r="C93" s="10">
        <v>27</v>
      </c>
      <c r="D93" s="1">
        <f ca="1">'punishment yearly'!I130</f>
        <v>49.421581222826134</v>
      </c>
    </row>
    <row r="94" spans="1:4" x14ac:dyDescent="0.2">
      <c r="A94">
        <v>1938</v>
      </c>
      <c r="B94" s="10">
        <v>213.68039311826712</v>
      </c>
      <c r="C94" s="10">
        <v>28</v>
      </c>
      <c r="D94" s="1">
        <f ca="1">'punishment yearly'!I131</f>
        <v>50.317845865624825</v>
      </c>
    </row>
    <row r="95" spans="1:4" x14ac:dyDescent="0.2">
      <c r="A95">
        <v>1939</v>
      </c>
      <c r="B95" s="10">
        <v>216.63051170788364</v>
      </c>
      <c r="C95" s="10">
        <v>26</v>
      </c>
      <c r="D95" s="1">
        <f ca="1">'punishment yearly'!I132</f>
        <v>53.633792972702587</v>
      </c>
    </row>
    <row r="96" spans="1:4" x14ac:dyDescent="0.2">
      <c r="A96">
        <v>1940</v>
      </c>
      <c r="B96" s="10">
        <v>218.72754009848012</v>
      </c>
      <c r="C96" s="10">
        <v>23</v>
      </c>
      <c r="D96" s="1">
        <f ca="1">'punishment yearly'!I133</f>
        <v>51.458223185136852</v>
      </c>
    </row>
    <row r="97" spans="1:4" x14ac:dyDescent="0.2">
      <c r="A97">
        <v>1941</v>
      </c>
      <c r="B97" s="10">
        <v>215.15547168112278</v>
      </c>
      <c r="C97" s="10">
        <v>26</v>
      </c>
      <c r="D97" s="1">
        <f ca="1">'punishment yearly'!I134</f>
        <v>49.050912439361788</v>
      </c>
    </row>
    <row r="98" spans="1:4" x14ac:dyDescent="0.2">
      <c r="A98">
        <v>1942</v>
      </c>
      <c r="B98" s="10">
        <v>212.09967247131945</v>
      </c>
      <c r="C98" s="10">
        <v>31</v>
      </c>
      <c r="D98" s="1">
        <f ca="1">'punishment yearly'!I135</f>
        <v>53.158574750288011</v>
      </c>
    </row>
    <row r="99" spans="1:4" x14ac:dyDescent="0.2">
      <c r="A99">
        <v>1943</v>
      </c>
      <c r="B99" s="10">
        <v>209.79961420315283</v>
      </c>
      <c r="C99" s="10">
        <v>31</v>
      </c>
      <c r="D99" s="1">
        <f ca="1">'punishment yearly'!I136</f>
        <v>52.423373974401549</v>
      </c>
    </row>
    <row r="100" spans="1:4" x14ac:dyDescent="0.2">
      <c r="A100">
        <v>1944</v>
      </c>
      <c r="B100" s="10">
        <v>210.10663135692175</v>
      </c>
      <c r="C100" s="10">
        <v>31</v>
      </c>
      <c r="D100" s="1">
        <f ca="1">'punishment yearly'!I137</f>
        <v>54.511867662335113</v>
      </c>
    </row>
    <row r="101" spans="1:4" x14ac:dyDescent="0.2">
      <c r="A101">
        <v>1945</v>
      </c>
      <c r="B101" s="10">
        <v>209.32227975992279</v>
      </c>
      <c r="C101" s="10">
        <v>35</v>
      </c>
      <c r="D101" s="1">
        <f ca="1">'punishment yearly'!I138</f>
        <v>58.114206124009904</v>
      </c>
    </row>
    <row r="102" spans="1:4" x14ac:dyDescent="0.2">
      <c r="A102">
        <v>1946</v>
      </c>
      <c r="B102" s="10">
        <v>197.09866984176679</v>
      </c>
      <c r="C102" s="10">
        <v>38</v>
      </c>
      <c r="D102" s="1">
        <f ca="1">'punishment yearly'!I139</f>
        <v>51.955438567881458</v>
      </c>
    </row>
    <row r="103" spans="1:4" x14ac:dyDescent="0.2">
      <c r="A103">
        <v>1947</v>
      </c>
      <c r="B103" s="10">
        <v>191.044475484434</v>
      </c>
      <c r="C103" s="10">
        <v>41</v>
      </c>
      <c r="D103" s="1">
        <f ca="1">'punishment yearly'!I140</f>
        <v>52.448538962548</v>
      </c>
    </row>
    <row r="104" spans="1:4" x14ac:dyDescent="0.2">
      <c r="A104">
        <v>1948</v>
      </c>
      <c r="B104" s="10">
        <v>186.21693390611529</v>
      </c>
      <c r="C104" s="10">
        <v>46</v>
      </c>
      <c r="D104" s="1">
        <f ca="1">'punishment yearly'!I141</f>
        <v>51.228975683560975</v>
      </c>
    </row>
    <row r="105" spans="1:4" x14ac:dyDescent="0.2">
      <c r="A105">
        <v>1949</v>
      </c>
      <c r="B105" s="10">
        <v>181.68475561027171</v>
      </c>
      <c r="C105" s="10">
        <v>46</v>
      </c>
      <c r="D105" s="1">
        <f ca="1">'punishment yearly'!I142</f>
        <v>51.804906302474528</v>
      </c>
    </row>
    <row r="106" spans="1:4" x14ac:dyDescent="0.2">
      <c r="A106">
        <v>1950</v>
      </c>
      <c r="B106" s="10">
        <v>177.28224510759344</v>
      </c>
      <c r="C106" s="10">
        <v>47</v>
      </c>
      <c r="D106" s="1">
        <f ca="1">'punishment yearly'!I143</f>
        <v>52.699488569399072</v>
      </c>
    </row>
    <row r="107" spans="1:4" x14ac:dyDescent="0.2">
      <c r="A107">
        <v>1951</v>
      </c>
      <c r="B107" s="10">
        <v>179.68518467818828</v>
      </c>
      <c r="C107" s="10">
        <v>51</v>
      </c>
      <c r="D107" s="1">
        <f ca="1">'punishment yearly'!I144</f>
        <v>54.163348638769158</v>
      </c>
    </row>
    <row r="108" spans="1:4" x14ac:dyDescent="0.2">
      <c r="A108">
        <v>1952</v>
      </c>
      <c r="B108" s="10">
        <v>181.81758329611901</v>
      </c>
      <c r="C108" s="10">
        <v>55</v>
      </c>
      <c r="D108" s="1">
        <f ca="1">'punishment yearly'!I145</f>
        <v>60.472089641949161</v>
      </c>
    </row>
    <row r="109" spans="1:4" x14ac:dyDescent="0.2">
      <c r="A109">
        <v>1953</v>
      </c>
      <c r="B109" s="10">
        <v>183.82655415149154</v>
      </c>
      <c r="C109" s="10">
        <v>55</v>
      </c>
      <c r="D109" s="1">
        <f ca="1">'punishment yearly'!I146</f>
        <v>59.476432168898242</v>
      </c>
    </row>
    <row r="110" spans="1:4" x14ac:dyDescent="0.2">
      <c r="A110">
        <v>1954</v>
      </c>
      <c r="B110" s="10">
        <v>185.51805227247732</v>
      </c>
      <c r="C110" s="10">
        <v>52</v>
      </c>
      <c r="D110" s="1">
        <f ca="1">'punishment yearly'!I147</f>
        <v>58.834297623217587</v>
      </c>
    </row>
    <row r="111" spans="1:4" x14ac:dyDescent="0.2">
      <c r="A111">
        <v>1955</v>
      </c>
      <c r="B111" s="10">
        <v>186.971129877961</v>
      </c>
      <c r="C111" s="10">
        <v>49</v>
      </c>
      <c r="D111" s="1">
        <f ca="1">'punishment yearly'!I148</f>
        <v>62.565608782381538</v>
      </c>
    </row>
    <row r="112" spans="1:4" x14ac:dyDescent="0.2">
      <c r="A112">
        <v>1956</v>
      </c>
      <c r="B112" s="10">
        <v>188.66414580223397</v>
      </c>
      <c r="C112" s="10">
        <v>48</v>
      </c>
      <c r="D112" s="1">
        <f ca="1">'punishment yearly'!I149</f>
        <v>71.231684911064264</v>
      </c>
    </row>
    <row r="113" spans="1:4" x14ac:dyDescent="0.2">
      <c r="A113">
        <v>1957</v>
      </c>
      <c r="B113" s="10">
        <v>190.35027869855347</v>
      </c>
      <c r="C113" s="10">
        <v>51</v>
      </c>
      <c r="D113" s="1">
        <f ca="1">'punishment yearly'!I150</f>
        <v>74.137269094580134</v>
      </c>
    </row>
    <row r="114" spans="1:4" x14ac:dyDescent="0.2">
      <c r="A114">
        <v>1958</v>
      </c>
      <c r="B114" s="10">
        <v>192.27881393930156</v>
      </c>
      <c r="C114" s="10">
        <v>57</v>
      </c>
      <c r="D114" s="1">
        <f ca="1">'punishment yearly'!I151</f>
        <v>72.572033699802503</v>
      </c>
    </row>
    <row r="115" spans="1:4" x14ac:dyDescent="0.2">
      <c r="A115">
        <v>1959</v>
      </c>
      <c r="B115" s="10">
        <v>194.2517930443706</v>
      </c>
      <c r="C115" s="10">
        <v>60</v>
      </c>
      <c r="D115" s="1">
        <f ca="1">'punishment yearly'!I152</f>
        <v>70.101588746269059</v>
      </c>
    </row>
    <row r="116" spans="1:4" x14ac:dyDescent="0.2">
      <c r="A116">
        <v>1960</v>
      </c>
      <c r="B116" s="10">
        <v>196.45291950727585</v>
      </c>
      <c r="C116" s="10">
        <v>60</v>
      </c>
      <c r="D116" s="1">
        <f ca="1">'punishment yearly'!I153</f>
        <v>71.969376207669029</v>
      </c>
    </row>
    <row r="117" spans="1:4" x14ac:dyDescent="0.2">
      <c r="A117">
        <v>1961</v>
      </c>
      <c r="B117" s="10">
        <v>191.96749849840506</v>
      </c>
      <c r="C117" s="10">
        <v>64</v>
      </c>
      <c r="D117" s="1">
        <f ca="1">'punishment yearly'!I154</f>
        <v>74.736996993419126</v>
      </c>
    </row>
    <row r="118" spans="1:4" x14ac:dyDescent="0.2">
      <c r="A118">
        <v>1962</v>
      </c>
      <c r="B118" s="10">
        <v>187.8738208765113</v>
      </c>
      <c r="C118" s="10">
        <v>67</v>
      </c>
      <c r="D118" s="1">
        <f ca="1">'punishment yearly'!I155</f>
        <v>72.800636618332987</v>
      </c>
    </row>
    <row r="119" spans="1:4" x14ac:dyDescent="0.2">
      <c r="A119">
        <v>1963</v>
      </c>
      <c r="B119" s="10">
        <v>183.95803381016893</v>
      </c>
      <c r="C119" s="10">
        <v>67</v>
      </c>
      <c r="D119" s="1">
        <f ca="1">'punishment yearly'!I156</f>
        <v>74.659793213900585</v>
      </c>
    </row>
    <row r="120" spans="1:4" x14ac:dyDescent="0.2">
      <c r="A120">
        <v>1964</v>
      </c>
      <c r="B120" s="10">
        <v>180.23066176065302</v>
      </c>
      <c r="C120" s="10">
        <v>63</v>
      </c>
      <c r="D120" s="1">
        <f ca="1">'punishment yearly'!I157</f>
        <v>71.238425418040393</v>
      </c>
    </row>
    <row r="121" spans="1:4" x14ac:dyDescent="0.2">
      <c r="A121">
        <v>1965</v>
      </c>
      <c r="B121" s="10">
        <v>176.83059167697778</v>
      </c>
      <c r="C121" s="10">
        <v>65</v>
      </c>
      <c r="D121" s="1">
        <f ca="1">'punishment yearly'!I158</f>
        <v>71.914007743141312</v>
      </c>
    </row>
    <row r="122" spans="1:4" x14ac:dyDescent="0.2">
      <c r="A122">
        <v>1966</v>
      </c>
      <c r="B122" s="10">
        <v>173.81373833598025</v>
      </c>
      <c r="C122" s="10">
        <v>70</v>
      </c>
      <c r="D122" s="1">
        <f ca="1">'punishment yearly'!I159</f>
        <v>75.874576019516027</v>
      </c>
    </row>
    <row r="123" spans="1:4" x14ac:dyDescent="0.2">
      <c r="A123">
        <v>1967</v>
      </c>
      <c r="B123" s="10">
        <v>171.0174566357598</v>
      </c>
      <c r="C123" s="10">
        <v>73</v>
      </c>
      <c r="D123" s="1">
        <f ca="1">'punishment yearly'!I160</f>
        <v>79.682659527127242</v>
      </c>
    </row>
    <row r="124" spans="1:4" x14ac:dyDescent="0.2">
      <c r="A124">
        <v>1968</v>
      </c>
      <c r="B124" s="10">
        <v>168.22201276382711</v>
      </c>
      <c r="C124" s="10">
        <v>68</v>
      </c>
      <c r="D124" s="1">
        <f ca="1">'punishment yearly'!I161</f>
        <v>82.062761586888143</v>
      </c>
    </row>
    <row r="125" spans="1:4" x14ac:dyDescent="0.2">
      <c r="A125">
        <v>1969</v>
      </c>
      <c r="B125" s="10">
        <v>165.44929686102404</v>
      </c>
      <c r="C125" s="10">
        <v>72</v>
      </c>
      <c r="D125" s="1">
        <f ca="1">'punishment yearly'!I162</f>
        <v>79.220021701885287</v>
      </c>
    </row>
    <row r="126" spans="1:4" x14ac:dyDescent="0.2">
      <c r="A126">
        <v>1970</v>
      </c>
      <c r="B126" s="10">
        <v>162.23429288571651</v>
      </c>
      <c r="C126" s="10">
        <v>80</v>
      </c>
      <c r="D126" s="1">
        <f ca="1">'punishment yearly'!I163</f>
        <v>80.807241680774837</v>
      </c>
    </row>
    <row r="127" spans="1:4" x14ac:dyDescent="0.2">
      <c r="A127">
        <v>1971</v>
      </c>
      <c r="B127" s="10">
        <v>165.55623212240835</v>
      </c>
      <c r="C127" s="10">
        <v>81</v>
      </c>
      <c r="D127" s="1">
        <f ca="1">'punishment yearly'!I164</f>
        <v>79.987089324598927</v>
      </c>
    </row>
    <row r="128" spans="1:4" x14ac:dyDescent="0.2">
      <c r="A128">
        <v>1972</v>
      </c>
      <c r="B128" s="10">
        <v>169.32798818876844</v>
      </c>
      <c r="C128" s="10">
        <v>78</v>
      </c>
      <c r="D128" s="1">
        <f ca="1">'punishment yearly'!I165</f>
        <v>77.207678737305073</v>
      </c>
    </row>
    <row r="129" spans="1:4" x14ac:dyDescent="0.2">
      <c r="A129">
        <v>1973</v>
      </c>
      <c r="B129" s="10">
        <v>173.52062218859498</v>
      </c>
      <c r="C129" s="10">
        <v>75</v>
      </c>
      <c r="D129" s="1">
        <f ca="1">'punishment yearly'!I166</f>
        <v>65.820284840753246</v>
      </c>
    </row>
    <row r="130" spans="1:4" x14ac:dyDescent="0.2">
      <c r="A130">
        <v>1974</v>
      </c>
      <c r="B130" s="10">
        <v>177.93367918156252</v>
      </c>
      <c r="C130" s="10">
        <v>75</v>
      </c>
      <c r="D130" s="1">
        <f ca="1">'punishment yearly'!I167</f>
        <v>62.514558655313074</v>
      </c>
    </row>
    <row r="131" spans="1:4" x14ac:dyDescent="0.2">
      <c r="A131">
        <v>1975</v>
      </c>
      <c r="B131" s="10">
        <v>182.39133749036074</v>
      </c>
      <c r="C131" s="10">
        <v>81</v>
      </c>
      <c r="D131" s="1">
        <f ca="1">'punishment yearly'!I168</f>
        <v>62.302771424568654</v>
      </c>
    </row>
    <row r="132" spans="1:4" x14ac:dyDescent="0.2">
      <c r="A132">
        <v>1976</v>
      </c>
      <c r="B132" s="10">
        <v>187.01510925627178</v>
      </c>
      <c r="C132" s="10">
        <v>84</v>
      </c>
      <c r="D132" s="1">
        <f ca="1">'punishment yearly'!I169</f>
        <v>62.508384947045407</v>
      </c>
    </row>
    <row r="133" spans="1:4" x14ac:dyDescent="0.2">
      <c r="A133">
        <v>1977</v>
      </c>
      <c r="B133" s="10">
        <v>191.69078663791723</v>
      </c>
      <c r="C133" s="10">
        <v>85</v>
      </c>
      <c r="D133" s="1">
        <f ca="1">'punishment yearly'!I170</f>
        <v>64.334830161439953</v>
      </c>
    </row>
    <row r="134" spans="1:4" x14ac:dyDescent="0.2">
      <c r="A134">
        <v>1978</v>
      </c>
      <c r="B134" s="10">
        <v>196.40251545964534</v>
      </c>
      <c r="C134" s="10">
        <v>85</v>
      </c>
      <c r="D134" s="1">
        <f ca="1">'punishment yearly'!I171</f>
        <v>67.778499227002186</v>
      </c>
    </row>
    <row r="135" spans="1:4" x14ac:dyDescent="0.2">
      <c r="A135">
        <v>1979</v>
      </c>
      <c r="B135" s="10">
        <v>201.15188891660162</v>
      </c>
      <c r="C135" s="10">
        <v>86</v>
      </c>
      <c r="D135" s="1">
        <f ca="1">'punishment yearly'!I172</f>
        <v>68.618476545184336</v>
      </c>
    </row>
    <row r="136" spans="1:4" x14ac:dyDescent="0.2">
      <c r="A136">
        <v>1980</v>
      </c>
      <c r="B136" s="10">
        <v>205.88183518538892</v>
      </c>
      <c r="C136" s="10">
        <v>86</v>
      </c>
      <c r="D136" s="1">
        <f ca="1">'punishment yearly'!I173</f>
        <v>65.973903535874371</v>
      </c>
    </row>
    <row r="137" spans="1:4" x14ac:dyDescent="0.2">
      <c r="A137">
        <v>1981</v>
      </c>
      <c r="B137" s="10">
        <v>222.27833700376254</v>
      </c>
      <c r="C137" s="10">
        <v>88</v>
      </c>
      <c r="D137" s="1">
        <f ca="1">'punishment yearly'!I174</f>
        <v>64.905832736652698</v>
      </c>
    </row>
    <row r="138" spans="1:4" x14ac:dyDescent="0.2">
      <c r="A138">
        <v>1982</v>
      </c>
      <c r="B138" s="10">
        <v>240.06222085828659</v>
      </c>
      <c r="C138" s="10">
        <v>88</v>
      </c>
      <c r="D138" s="1">
        <f ca="1">'punishment yearly'!I175</f>
        <v>63.8502818811384</v>
      </c>
    </row>
    <row r="139" spans="1:4" x14ac:dyDescent="0.2">
      <c r="A139">
        <v>1983</v>
      </c>
      <c r="B139" s="10">
        <v>259.41647868789642</v>
      </c>
      <c r="C139" s="10">
        <v>88</v>
      </c>
      <c r="D139" s="1">
        <f ca="1">'punishment yearly'!I176</f>
        <v>64.714067158993032</v>
      </c>
    </row>
    <row r="140" spans="1:4" x14ac:dyDescent="0.2">
      <c r="A140">
        <v>1984</v>
      </c>
      <c r="B140" s="10">
        <v>280.50019905249877</v>
      </c>
      <c r="C140" s="10">
        <v>87</v>
      </c>
      <c r="D140" s="1">
        <f ca="1">'punishment yearly'!I177</f>
        <v>62.007725748616764</v>
      </c>
    </row>
    <row r="141" spans="1:4" x14ac:dyDescent="0.2">
      <c r="A141">
        <v>1985</v>
      </c>
      <c r="B141" s="10">
        <v>303.27700112942688</v>
      </c>
      <c r="C141" s="10">
        <v>93</v>
      </c>
      <c r="D141" s="1">
        <f ca="1">'punishment yearly'!I178</f>
        <v>66.133805017182993</v>
      </c>
    </row>
    <row r="142" spans="1:4" x14ac:dyDescent="0.2">
      <c r="A142">
        <v>1986</v>
      </c>
      <c r="B142" s="10">
        <v>327.79609595720279</v>
      </c>
      <c r="C142" s="10">
        <v>94</v>
      </c>
      <c r="D142" s="1">
        <f ca="1">'punishment yearly'!I179</f>
        <v>68.745597329541866</v>
      </c>
    </row>
    <row r="143" spans="1:4" x14ac:dyDescent="0.2">
      <c r="A143">
        <v>1987</v>
      </c>
      <c r="B143" s="10">
        <v>354.4431962921542</v>
      </c>
      <c r="C143" s="10">
        <v>97</v>
      </c>
      <c r="D143" s="1">
        <f ca="1">'punishment yearly'!I180</f>
        <v>70.616839303631522</v>
      </c>
    </row>
    <row r="144" spans="1:4" x14ac:dyDescent="0.2">
      <c r="A144">
        <v>1988</v>
      </c>
      <c r="B144" s="10">
        <v>383.23316665048714</v>
      </c>
      <c r="C144" s="10">
        <v>97</v>
      </c>
      <c r="D144" s="1">
        <f ca="1">'punishment yearly'!I181</f>
        <v>70.233854078968434</v>
      </c>
    </row>
    <row r="145" spans="1:4" x14ac:dyDescent="0.2">
      <c r="A145">
        <v>1989</v>
      </c>
      <c r="B145" s="10">
        <v>414.23181175907797</v>
      </c>
      <c r="C145" s="10">
        <v>96</v>
      </c>
      <c r="D145" s="1">
        <f ca="1">'punishment yearly'!I182</f>
        <v>73.258938754679889</v>
      </c>
    </row>
    <row r="146" spans="1:4" x14ac:dyDescent="0.2">
      <c r="A146">
        <v>1990</v>
      </c>
      <c r="B146" s="10">
        <v>446.94679576801815</v>
      </c>
      <c r="C146" s="10">
        <v>89</v>
      </c>
      <c r="D146" s="1">
        <f ca="1">'punishment yearly'!I183</f>
        <v>77.403140951161362</v>
      </c>
    </row>
    <row r="147" spans="1:4" x14ac:dyDescent="0.2">
      <c r="A147">
        <v>1991</v>
      </c>
      <c r="B147" s="10">
        <v>466.9212585469287</v>
      </c>
      <c r="C147" s="10">
        <v>88</v>
      </c>
      <c r="D147" s="1">
        <f ca="1">'punishment yearly'!I184</f>
        <v>80.472577500393001</v>
      </c>
    </row>
    <row r="148" spans="1:4" x14ac:dyDescent="0.2">
      <c r="A148">
        <v>1992</v>
      </c>
      <c r="B148" s="10">
        <v>487.55649954488445</v>
      </c>
      <c r="C148" s="10">
        <v>88</v>
      </c>
      <c r="D148" s="1">
        <f ca="1">'punishment yearly'!I185</f>
        <v>88.531645356505251</v>
      </c>
    </row>
    <row r="149" spans="1:4" x14ac:dyDescent="0.2">
      <c r="A149">
        <v>1993</v>
      </c>
      <c r="B149" s="10">
        <v>509.46897429943442</v>
      </c>
      <c r="C149" s="10">
        <v>87</v>
      </c>
      <c r="D149" s="1">
        <f ca="1">'punishment yearly'!I186</f>
        <v>89.369374401428743</v>
      </c>
    </row>
    <row r="150" spans="1:4" x14ac:dyDescent="0.2">
      <c r="A150">
        <v>1994</v>
      </c>
      <c r="B150" s="10">
        <v>532.86393851725313</v>
      </c>
      <c r="C150" s="10">
        <v>95</v>
      </c>
      <c r="D150" s="1">
        <f ca="1">'punishment yearly'!I187</f>
        <v>94.415608383508854</v>
      </c>
    </row>
    <row r="151" spans="1:4" x14ac:dyDescent="0.2">
      <c r="A151">
        <v>1995</v>
      </c>
      <c r="B151" s="10">
        <v>557.54642579417214</v>
      </c>
      <c r="C151" s="10">
        <v>99</v>
      </c>
      <c r="D151" s="1">
        <f ca="1">'punishment yearly'!I188</f>
        <v>95.800990698312944</v>
      </c>
    </row>
    <row r="152" spans="1:4" x14ac:dyDescent="0.2">
      <c r="A152">
        <v>1996</v>
      </c>
      <c r="B152" s="10">
        <v>583.54115866944244</v>
      </c>
      <c r="C152" s="10">
        <v>108</v>
      </c>
      <c r="D152" s="1">
        <f ca="1">'punishment yearly'!I189</f>
        <v>98.787643211410014</v>
      </c>
    </row>
    <row r="153" spans="1:4" x14ac:dyDescent="0.2">
      <c r="A153">
        <v>1997</v>
      </c>
      <c r="B153" s="10">
        <v>610.5405838379769</v>
      </c>
      <c r="C153" s="10">
        <v>119</v>
      </c>
      <c r="D153" s="1">
        <f ca="1">'punishment yearly'!I190</f>
        <v>102.80445899764712</v>
      </c>
    </row>
    <row r="154" spans="1:4" x14ac:dyDescent="0.2">
      <c r="A154">
        <v>1998</v>
      </c>
      <c r="B154" s="10">
        <v>639.00098102133757</v>
      </c>
      <c r="C154" s="10">
        <v>126</v>
      </c>
      <c r="D154" s="1">
        <f ca="1">'punishment yearly'!I191</f>
        <v>105.80795136629227</v>
      </c>
    </row>
    <row r="155" spans="1:4" x14ac:dyDescent="0.2">
      <c r="A155">
        <v>1999</v>
      </c>
      <c r="B155" s="10">
        <v>668.94958243242843</v>
      </c>
      <c r="C155" s="10">
        <v>125</v>
      </c>
      <c r="D155" s="1">
        <f ca="1">'punishment yearly'!I192</f>
        <v>113.13487553377821</v>
      </c>
    </row>
    <row r="156" spans="1:4" x14ac:dyDescent="0.2">
      <c r="A156">
        <v>2000</v>
      </c>
      <c r="B156" s="10">
        <v>700.53205180839427</v>
      </c>
      <c r="C156" s="10">
        <v>124</v>
      </c>
      <c r="D156" s="1">
        <f ca="1">'punishment yearly'!I193</f>
        <v>112.67265664223342</v>
      </c>
    </row>
    <row r="157" spans="1:4" x14ac:dyDescent="0.2">
      <c r="A157">
        <v>2001</v>
      </c>
      <c r="B157" s="10">
        <v>702.87947580318053</v>
      </c>
      <c r="C157" s="10">
        <v>127</v>
      </c>
      <c r="D157" s="1">
        <f ca="1">'punishment yearly'!I194</f>
        <v>114.96893719311157</v>
      </c>
    </row>
    <row r="158" spans="1:4" x14ac:dyDescent="0.2">
      <c r="A158">
        <v>2002</v>
      </c>
      <c r="B158" s="10">
        <v>705.76963691003414</v>
      </c>
      <c r="C158" s="10">
        <v>135</v>
      </c>
      <c r="D158" s="1">
        <f ca="1">'punishment yearly'!I195</f>
        <v>113.76279445771053</v>
      </c>
    </row>
    <row r="159" spans="1:4" x14ac:dyDescent="0.2">
      <c r="A159">
        <v>2003</v>
      </c>
      <c r="B159" s="10">
        <v>709.22273083528671</v>
      </c>
      <c r="C159" s="10">
        <v>138</v>
      </c>
      <c r="D159" s="1">
        <f ca="1">'punishment yearly'!I196</f>
        <v>117.70507141707112</v>
      </c>
    </row>
    <row r="160" spans="1:4" x14ac:dyDescent="0.2">
      <c r="A160">
        <v>2004</v>
      </c>
      <c r="B160" s="10">
        <v>712.26697782477879</v>
      </c>
      <c r="C160" s="10">
        <v>141</v>
      </c>
      <c r="D160" s="1">
        <f ca="1">'punishment yearly'!I197</f>
        <v>119.35039728162941</v>
      </c>
    </row>
    <row r="161" spans="1:4" x14ac:dyDescent="0.2">
      <c r="A161">
        <v>2005</v>
      </c>
      <c r="B161" s="10">
        <v>715.41631718601889</v>
      </c>
      <c r="C161" s="10">
        <v>142</v>
      </c>
      <c r="D161" s="1">
        <f ca="1">'punishment yearly'!I198</f>
        <v>123.40790994420578</v>
      </c>
    </row>
    <row r="162" spans="1:4" x14ac:dyDescent="0.2">
      <c r="A162">
        <v>2006</v>
      </c>
      <c r="B162" s="10">
        <v>718.31950088053316</v>
      </c>
      <c r="C162" s="10">
        <v>145</v>
      </c>
      <c r="D162" s="1">
        <f ca="1">'punishment yearly'!I199</f>
        <v>123.55282347904151</v>
      </c>
    </row>
    <row r="163" spans="1:4" x14ac:dyDescent="0.2">
      <c r="A163">
        <v>2007</v>
      </c>
      <c r="B163" s="10">
        <v>720.94677261988693</v>
      </c>
      <c r="C163" s="10">
        <v>149</v>
      </c>
      <c r="D163" s="1">
        <f ca="1">'punishment yearly'!I200</f>
        <v>128.03298231960642</v>
      </c>
    </row>
    <row r="164" spans="1:4" x14ac:dyDescent="0.2">
      <c r="A164">
        <v>2008</v>
      </c>
      <c r="B164" s="10">
        <v>724.11033399218695</v>
      </c>
      <c r="C164" s="10">
        <v>152</v>
      </c>
      <c r="D164" s="1">
        <f ca="1">'punishment yearly'!I201</f>
        <v>127.07895346581788</v>
      </c>
    </row>
    <row r="165" spans="1:4" x14ac:dyDescent="0.2">
      <c r="A165">
        <v>2009</v>
      </c>
      <c r="B165" s="10">
        <v>727.74232271662652</v>
      </c>
      <c r="C165" s="10">
        <v>152</v>
      </c>
      <c r="D165" s="1">
        <f ca="1">'punishment yearly'!I202</f>
        <v>132.46923107614205</v>
      </c>
    </row>
    <row r="166" spans="1:4" x14ac:dyDescent="0.2">
      <c r="A166">
        <v>2010</v>
      </c>
      <c r="B166" s="10">
        <v>732.12809986047853</v>
      </c>
      <c r="C166" s="10">
        <v>153</v>
      </c>
      <c r="D166" s="1">
        <f ca="1">'punishment yearly'!I203</f>
        <v>132.31729098300877</v>
      </c>
    </row>
  </sheetData>
  <mergeCells count="2">
    <mergeCell ref="B4:D4"/>
    <mergeCell ref="A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2" workbookViewId="0"/>
  </sheetViews>
  <sheetFormatPr defaultRowHeight="12.75" x14ac:dyDescent="0.2"/>
  <cols>
    <col min="1" max="1" width="55.28515625" customWidth="1"/>
    <col min="6" max="6" width="2.42578125" customWidth="1"/>
    <col min="7" max="7" width="83.42578125" customWidth="1"/>
  </cols>
  <sheetData>
    <row r="1" spans="1:7" x14ac:dyDescent="0.2">
      <c r="A1" t="s">
        <v>23</v>
      </c>
      <c r="G1" t="s">
        <v>71</v>
      </c>
    </row>
    <row r="2" spans="1:7" x14ac:dyDescent="0.2">
      <c r="G2" t="s">
        <v>72</v>
      </c>
    </row>
    <row r="3" spans="1:7" x14ac:dyDescent="0.2">
      <c r="G3" t="s">
        <v>73</v>
      </c>
    </row>
    <row r="4" spans="1:7" x14ac:dyDescent="0.2">
      <c r="B4" t="s">
        <v>0</v>
      </c>
      <c r="C4" t="s">
        <v>1</v>
      </c>
    </row>
    <row r="5" spans="1:7" x14ac:dyDescent="0.2">
      <c r="A5" t="s">
        <v>21</v>
      </c>
      <c r="B5" s="10">
        <f>B12</f>
        <v>34.515873015872998</v>
      </c>
      <c r="C5" s="10">
        <f>C12</f>
        <v>33.142857142857103</v>
      </c>
      <c r="G5" t="s">
        <v>26</v>
      </c>
    </row>
    <row r="6" spans="1:7" x14ac:dyDescent="0.2">
      <c r="A6" t="s">
        <v>22</v>
      </c>
      <c r="B6">
        <v>34.46</v>
      </c>
      <c r="C6">
        <v>39.17</v>
      </c>
      <c r="G6" t="s">
        <v>35</v>
      </c>
    </row>
    <row r="7" spans="1:7" x14ac:dyDescent="0.2">
      <c r="G7" t="s">
        <v>24</v>
      </c>
    </row>
    <row r="8" spans="1:7" x14ac:dyDescent="0.2">
      <c r="G8" s="11" t="s">
        <v>25</v>
      </c>
    </row>
    <row r="10" spans="1:7" x14ac:dyDescent="0.2">
      <c r="A10" t="s">
        <v>32</v>
      </c>
      <c r="B10" t="s">
        <v>28</v>
      </c>
      <c r="C10" t="s">
        <v>27</v>
      </c>
    </row>
    <row r="11" spans="1:7" x14ac:dyDescent="0.2">
      <c r="A11" t="s">
        <v>30</v>
      </c>
      <c r="B11">
        <v>252</v>
      </c>
      <c r="C11">
        <v>7</v>
      </c>
      <c r="G11" t="s">
        <v>34</v>
      </c>
    </row>
    <row r="12" spans="1:7" x14ac:dyDescent="0.2">
      <c r="A12" t="s">
        <v>31</v>
      </c>
      <c r="B12" s="10">
        <v>34.515873015872998</v>
      </c>
      <c r="C12" s="10">
        <v>33.142857142857103</v>
      </c>
    </row>
    <row r="16" spans="1:7" x14ac:dyDescent="0.2">
      <c r="A16" t="s">
        <v>33</v>
      </c>
      <c r="B16" t="s">
        <v>0</v>
      </c>
      <c r="C16" t="s">
        <v>1</v>
      </c>
    </row>
    <row r="17" spans="1:5" x14ac:dyDescent="0.2">
      <c r="A17" t="s">
        <v>30</v>
      </c>
      <c r="B17">
        <v>148</v>
      </c>
      <c r="C17">
        <v>5</v>
      </c>
    </row>
    <row r="18" spans="1:5" x14ac:dyDescent="0.2">
      <c r="A18" t="s">
        <v>31</v>
      </c>
      <c r="B18" s="10">
        <v>35.222972972972997</v>
      </c>
      <c r="C18" s="10">
        <v>32.6</v>
      </c>
    </row>
    <row r="21" spans="1:5" x14ac:dyDescent="0.2">
      <c r="A21" t="s">
        <v>29</v>
      </c>
      <c r="B21" t="s">
        <v>0</v>
      </c>
      <c r="C21" t="s">
        <v>1</v>
      </c>
    </row>
    <row r="22" spans="1:5" x14ac:dyDescent="0.2">
      <c r="A22" t="s">
        <v>30</v>
      </c>
      <c r="B22">
        <v>104</v>
      </c>
      <c r="C22">
        <v>2</v>
      </c>
    </row>
    <row r="23" spans="1:5" x14ac:dyDescent="0.2">
      <c r="A23" t="s">
        <v>31</v>
      </c>
      <c r="B23" s="10">
        <v>33.509615384615401</v>
      </c>
      <c r="C23" s="10">
        <v>34.5</v>
      </c>
    </row>
    <row r="29" spans="1:5" x14ac:dyDescent="0.2">
      <c r="A29" t="s">
        <v>42</v>
      </c>
    </row>
    <row r="30" spans="1:5" x14ac:dyDescent="0.2">
      <c r="A30" t="s">
        <v>48</v>
      </c>
      <c r="B30" t="s">
        <v>44</v>
      </c>
      <c r="C30" t="s">
        <v>45</v>
      </c>
      <c r="D30" t="s">
        <v>46</v>
      </c>
      <c r="E30" t="s">
        <v>47</v>
      </c>
    </row>
    <row r="31" spans="1:5" x14ac:dyDescent="0.2">
      <c r="A31" t="s">
        <v>43</v>
      </c>
      <c r="B31" s="1">
        <f ca="1">'punishment yearly'!I51</f>
        <v>377.13117655791433</v>
      </c>
      <c r="C31">
        <v>75</v>
      </c>
      <c r="D31">
        <v>232</v>
      </c>
      <c r="E31" s="10">
        <v>158.32013123615442</v>
      </c>
    </row>
    <row r="32" spans="1:5" x14ac:dyDescent="0.2">
      <c r="A32" t="s">
        <v>49</v>
      </c>
      <c r="B32" s="12">
        <f ca="1">'punishment yearly'!L51</f>
        <v>0.24224072672218017</v>
      </c>
      <c r="C32" s="13">
        <v>6.3133376843996891E-2</v>
      </c>
      <c r="D32" s="13">
        <v>1.8831303557114529E-2</v>
      </c>
      <c r="E32" s="13">
        <v>2.1694084492058417E-2</v>
      </c>
    </row>
    <row r="34" spans="1:5" x14ac:dyDescent="0.2">
      <c r="A34" t="s">
        <v>50</v>
      </c>
      <c r="B34" s="13">
        <f ca="1">D31/B31</f>
        <v>0.6151705677517032</v>
      </c>
    </row>
    <row r="37" spans="1:5" x14ac:dyDescent="0.2">
      <c r="B37" t="s">
        <v>44</v>
      </c>
      <c r="C37" t="s">
        <v>45</v>
      </c>
      <c r="D37" t="s">
        <v>46</v>
      </c>
      <c r="E37" t="s">
        <v>47</v>
      </c>
    </row>
    <row r="38" spans="1:5" x14ac:dyDescent="0.2">
      <c r="A38" t="s">
        <v>51</v>
      </c>
      <c r="B38" s="10">
        <f>SUM('punishment yearly'!P63:P92)/SUM('punishment yearly'!Q63:Q92)</f>
        <v>30.375</v>
      </c>
      <c r="C38" s="10">
        <v>96.642857142857139</v>
      </c>
      <c r="D38" s="10">
        <v>20.8</v>
      </c>
    </row>
    <row r="39" spans="1:5" x14ac:dyDescent="0.2">
      <c r="A39" t="s">
        <v>52</v>
      </c>
      <c r="B39" s="1">
        <f>SUM('punishment yearly'!P63:Q92)</f>
        <v>251</v>
      </c>
      <c r="C39">
        <v>2734</v>
      </c>
      <c r="D39">
        <v>436</v>
      </c>
      <c r="E39">
        <v>17</v>
      </c>
    </row>
    <row r="42" spans="1:5" x14ac:dyDescent="0.2">
      <c r="A42" t="s">
        <v>53</v>
      </c>
      <c r="B42" s="14">
        <f>SUM('punishment yearly'!P33:P203)/SUM('punishment yearly'!Q33:Q203)</f>
        <v>83.5</v>
      </c>
      <c r="C42" s="14">
        <v>85.324503311258283</v>
      </c>
      <c r="D42" s="14">
        <v>23.015625</v>
      </c>
    </row>
    <row r="43" spans="1:5" x14ac:dyDescent="0.2">
      <c r="A43" t="s">
        <v>54</v>
      </c>
      <c r="B43" s="1">
        <f>SUM('punishment yearly'!P33:Q203)</f>
        <v>845</v>
      </c>
      <c r="C43">
        <v>13035</v>
      </c>
      <c r="D43">
        <v>1537</v>
      </c>
      <c r="E43">
        <v>88</v>
      </c>
    </row>
    <row r="47" spans="1:5" x14ac:dyDescent="0.2">
      <c r="A47" t="s">
        <v>64</v>
      </c>
    </row>
    <row r="48" spans="1:5" x14ac:dyDescent="0.2">
      <c r="A48" t="s">
        <v>61</v>
      </c>
      <c r="B48">
        <v>6</v>
      </c>
    </row>
    <row r="49" spans="1:2" x14ac:dyDescent="0.2">
      <c r="A49" t="s">
        <v>62</v>
      </c>
      <c r="B49">
        <v>1.45</v>
      </c>
    </row>
    <row r="50" spans="1:2" x14ac:dyDescent="0.2">
      <c r="A50" t="s">
        <v>63</v>
      </c>
      <c r="B50" s="14">
        <f>(B49*B48+1)/(B49+1)</f>
        <v>3.9591836734693873</v>
      </c>
    </row>
    <row r="51" spans="1:2" x14ac:dyDescent="0.2">
      <c r="A51" t="s">
        <v>65</v>
      </c>
      <c r="B51" s="10">
        <f ca="1">B31/B50</f>
        <v>95.254781707926824</v>
      </c>
    </row>
  </sheetData>
  <phoneticPr fontId="3" type="noConversion"/>
  <hyperlinks>
    <hyperlink ref="G8" r:id="rId1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punishment yearly</vt:lpstr>
      <vt:lpstr>comparison</vt:lpstr>
      <vt:lpstr>misc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2014-10-19T21:53:56Z</dcterms:created>
  <dcterms:modified xsi:type="dcterms:W3CDTF">2014-10-19T21:54:52Z</dcterms:modified>
</cp:coreProperties>
</file>