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480" yWindow="135" windowWidth="15315" windowHeight="9780" tabRatio="748"/>
  </bookViews>
  <sheets>
    <sheet name="criminalization trends" sheetId="4" r:id="rId1"/>
    <sheet name="state restraining law" sheetId="3" r:id="rId2"/>
    <sheet name="city policing &amp; prosecution" sheetId="12" r:id="rId3"/>
    <sheet name="women victim services" sheetId="13" r:id="rId4"/>
    <sheet name="population 1990" sheetId="10" r:id="rId5"/>
  </sheets>
  <calcPr calcId="145621"/>
</workbook>
</file>

<file path=xl/calcChain.xml><?xml version="1.0" encoding="utf-8"?>
<calcChain xmlns="http://schemas.openxmlformats.org/spreadsheetml/2006/main">
  <c r="E141" i="13" l="1"/>
  <c r="D141" i="13"/>
  <c r="C51" i="4" l="1"/>
  <c r="E51" i="4"/>
  <c r="D51" i="4"/>
  <c r="C50" i="4"/>
  <c r="E50" i="4"/>
  <c r="D50" i="4"/>
  <c r="C49" i="4"/>
  <c r="E49" i="4"/>
  <c r="D49" i="4"/>
  <c r="C48" i="4"/>
  <c r="E48" i="4"/>
  <c r="D48" i="4"/>
  <c r="C47" i="4"/>
  <c r="E47" i="4"/>
  <c r="D47" i="4"/>
  <c r="C46" i="4"/>
  <c r="E46" i="4"/>
  <c r="D46" i="4"/>
  <c r="C45" i="4"/>
  <c r="E45" i="4"/>
  <c r="D45" i="4"/>
  <c r="C44" i="4"/>
  <c r="E44" i="4"/>
  <c r="D44" i="4"/>
  <c r="C43" i="4"/>
  <c r="E43" i="4"/>
  <c r="D43" i="4"/>
  <c r="C42" i="4"/>
  <c r="E42" i="4"/>
  <c r="D42" i="4"/>
  <c r="C41" i="4"/>
  <c r="E41" i="4"/>
  <c r="D41" i="4"/>
  <c r="C40" i="4"/>
  <c r="E40" i="4"/>
  <c r="D40" i="4"/>
  <c r="C39" i="4"/>
  <c r="E39" i="4"/>
  <c r="D39" i="4"/>
  <c r="C38" i="4"/>
  <c r="E38" i="4"/>
  <c r="D38" i="4"/>
  <c r="C37" i="4"/>
  <c r="E37" i="4"/>
  <c r="D37" i="4"/>
  <c r="C36" i="4"/>
  <c r="E36" i="4"/>
  <c r="D36" i="4"/>
  <c r="C35" i="4"/>
  <c r="E35" i="4"/>
  <c r="D35" i="4"/>
  <c r="C34" i="4"/>
  <c r="E34" i="4"/>
  <c r="D34" i="4"/>
  <c r="C33" i="4"/>
  <c r="E33" i="4"/>
  <c r="D33" i="4"/>
  <c r="C32" i="4"/>
  <c r="E32" i="4"/>
  <c r="D32" i="4"/>
  <c r="C31" i="4"/>
  <c r="E31" i="4"/>
  <c r="D31" i="4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26" i="13"/>
  <c r="C62" i="12"/>
  <c r="D62" i="12"/>
  <c r="E62" i="12"/>
  <c r="F62" i="12"/>
  <c r="B62" i="12"/>
  <c r="C61" i="12"/>
  <c r="D61" i="12"/>
  <c r="E61" i="12"/>
  <c r="F61" i="12"/>
  <c r="B61" i="12"/>
  <c r="C60" i="12"/>
  <c r="D60" i="12"/>
  <c r="E60" i="12"/>
  <c r="F60" i="12"/>
  <c r="B60" i="12"/>
  <c r="C7" i="12"/>
  <c r="D7" i="12"/>
  <c r="E7" i="12"/>
  <c r="F7" i="12"/>
  <c r="B7" i="12"/>
  <c r="C62" i="3"/>
  <c r="D62" i="3"/>
  <c r="E62" i="3"/>
  <c r="F62" i="3"/>
  <c r="B62" i="3"/>
  <c r="C61" i="3"/>
  <c r="D61" i="3"/>
  <c r="E61" i="3"/>
  <c r="F61" i="3"/>
  <c r="B61" i="3"/>
  <c r="B60" i="3"/>
  <c r="C60" i="3"/>
  <c r="D60" i="3"/>
  <c r="E60" i="3"/>
  <c r="F60" i="3" l="1"/>
  <c r="C6" i="3" l="1"/>
  <c r="E6" i="3"/>
  <c r="D6" i="3"/>
  <c r="F6" i="3"/>
  <c r="B6" i="3"/>
</calcChain>
</file>

<file path=xl/sharedStrings.xml><?xml version="1.0" encoding="utf-8"?>
<sst xmlns="http://schemas.openxmlformats.org/spreadsheetml/2006/main" count="570" uniqueCount="467">
  <si>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</si>
  <si>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</si>
  <si>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</si>
  <si>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</si>
  <si>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</si>
  <si>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</si>
  <si>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</si>
  <si>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</si>
  <si>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</si>
  <si>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</si>
  <si>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</si>
  <si>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</si>
  <si>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</si>
  <si>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</si>
  <si>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</si>
  <si>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</si>
  <si>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</si>
  <si>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</si>
  <si>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</si>
  <si>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</si>
  <si>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</si>
  <si>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</si>
  <si>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</si>
  <si>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</si>
  <si>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</si>
  <si>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</si>
  <si>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</si>
  <si>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</si>
  <si>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</si>
  <si>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</si>
  <si>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</si>
  <si>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</si>
  <si>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</si>
  <si>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</si>
  <si>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</si>
  <si>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</si>
  <si>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</si>
  <si>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</si>
  <si>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</si>
  <si>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</si>
  <si>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</si>
  <si>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</si>
  <si>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</si>
  <si>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</si>
  <si>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</si>
  <si>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</si>
  <si>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</si>
  <si>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</si>
  <si>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</si>
  <si>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</si>
  <si>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</si>
  <si>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 xml:space="preserve">          </t>
  </si>
  <si>
    <t>. table YEAR [fw=popi], c(mean law)</t>
  </si>
  <si>
    <t>--------------------------</t>
  </si>
  <si>
    <t xml:space="preserve">     YEAR | mean(lawindex)</t>
  </si>
  <si>
    <t>----------+---------------</t>
  </si>
  <si>
    <t xml:space="preserve">     1976 |       .0215896</t>
  </si>
  <si>
    <t xml:space="preserve">     1977 |        .060024</t>
  </si>
  <si>
    <t xml:space="preserve">     1978 |       .0995558</t>
  </si>
  <si>
    <t xml:space="preserve">     1979 |       .2116693</t>
  </si>
  <si>
    <t xml:space="preserve">     1980 |       .3340212</t>
  </si>
  <si>
    <t xml:space="preserve">     1981 |       .3606911</t>
  </si>
  <si>
    <t xml:space="preserve">     1982 |       .4167116</t>
  </si>
  <si>
    <t xml:space="preserve">     1983 |       .4778943</t>
  </si>
  <si>
    <t xml:space="preserve">     1984 |       .5243117</t>
  </si>
  <si>
    <t xml:space="preserve">     1985 |       .5260527</t>
  </si>
  <si>
    <t xml:space="preserve">     1986 |       .5617374</t>
  </si>
  <si>
    <t xml:space="preserve">     1987 |       .5931808</t>
  </si>
  <si>
    <t xml:space="preserve">     1988 |       .6254124</t>
  </si>
  <si>
    <t xml:space="preserve">     1989 |       .6556521</t>
  </si>
  <si>
    <t xml:space="preserve">     1990 |       .6610651</t>
  </si>
  <si>
    <t xml:space="preserve">     1991 |        .703723</t>
  </si>
  <si>
    <t xml:space="preserve">     1992 |       .7261606</t>
  </si>
  <si>
    <t xml:space="preserve">     1993 |       .7504352</t>
  </si>
  <si>
    <t xml:space="preserve">     1994 |       .7849039</t>
  </si>
  <si>
    <t xml:space="preserve">     1995 |       .8440276</t>
  </si>
  <si>
    <t xml:space="preserve">     1996 |       .8567683</t>
  </si>
  <si>
    <t xml:space="preserve">     1997 |       .8620987</t>
  </si>
  <si>
    <t>Albuquerque</t>
  </si>
  <si>
    <t>Atlanta</t>
  </si>
  <si>
    <t>Austin</t>
  </si>
  <si>
    <t>Baltimore</t>
  </si>
  <si>
    <t>Boston</t>
  </si>
  <si>
    <t>Buffalo</t>
  </si>
  <si>
    <t>Charlotte</t>
  </si>
  <si>
    <t>Chicago</t>
  </si>
  <si>
    <t>Cincinnati</t>
  </si>
  <si>
    <t>Cleveland</t>
  </si>
  <si>
    <t>Columbus</t>
  </si>
  <si>
    <t>Dallas</t>
  </si>
  <si>
    <t>Denver</t>
  </si>
  <si>
    <t>Detroit</t>
  </si>
  <si>
    <t>El Paso</t>
  </si>
  <si>
    <t>Fresno</t>
  </si>
  <si>
    <t>Fort Worth</t>
  </si>
  <si>
    <t>Honolulu</t>
  </si>
  <si>
    <t>Houston</t>
  </si>
  <si>
    <t>Indianapolis</t>
  </si>
  <si>
    <t>Jacksonville</t>
  </si>
  <si>
    <t>Kansas City</t>
  </si>
  <si>
    <t>Long Beach</t>
  </si>
  <si>
    <t>Los Angeles</t>
  </si>
  <si>
    <t>Memphis</t>
  </si>
  <si>
    <t>Miami</t>
  </si>
  <si>
    <t>Milwaukee</t>
  </si>
  <si>
    <t>Minneapolis</t>
  </si>
  <si>
    <t>Nashville</t>
  </si>
  <si>
    <t>New Orleans</t>
  </si>
  <si>
    <t>Oakland</t>
  </si>
  <si>
    <t>Oklahoma City</t>
  </si>
  <si>
    <t>Omaha</t>
  </si>
  <si>
    <t>Philadelphia</t>
  </si>
  <si>
    <t>Phoenix</t>
  </si>
  <si>
    <t>Pittsburgh</t>
  </si>
  <si>
    <t>Portland</t>
  </si>
  <si>
    <t>Sacramento</t>
  </si>
  <si>
    <t>San Antonio</t>
  </si>
  <si>
    <t>San Diego</t>
  </si>
  <si>
    <t>San Francisco</t>
  </si>
  <si>
    <t>San Jose</t>
  </si>
  <si>
    <t>Seattle</t>
  </si>
  <si>
    <t>St Louis</t>
  </si>
  <si>
    <t>Toledo</t>
  </si>
  <si>
    <t>Tucson</t>
  </si>
  <si>
    <t>Tulsa</t>
  </si>
  <si>
    <t>Virginia Beach</t>
  </si>
  <si>
    <t>CITYCODE</t>
  </si>
  <si>
    <t>pop1990</t>
  </si>
  <si>
    <t xml:space="preserve">    1   New York city, NY *......  7,322,564   308.9    23,705</t>
  </si>
  <si>
    <t xml:space="preserve">    2   Los Angeles city, CA.....  3,485,398   469.3     7,427</t>
  </si>
  <si>
    <t xml:space="preserve">    3   Chicago city, IL.........  2,783,726   227.2    12,252</t>
  </si>
  <si>
    <t xml:space="preserve">    4   Houston city, TX.........  1,630,553   539.9     3,020</t>
  </si>
  <si>
    <t xml:space="preserve">    5   Philadelphia city, PA....  1,585,577   135.1    11,736</t>
  </si>
  <si>
    <t xml:space="preserve">    6   San Diego city, CA *.....  1,110,549   324.0     3,428</t>
  </si>
  <si>
    <t xml:space="preserve">    7   Detroit city, MI.........  1,027,974   138.7     7,411</t>
  </si>
  <si>
    <t xml:space="preserve">    8   Dallas city, TX..........  1,006,877   342.4     2,941</t>
  </si>
  <si>
    <t xml:space="preserve">    9   Phoenix city, AZ *.......    983,403   419.9     2,342</t>
  </si>
  <si>
    <t xml:space="preserve">   10   San Antonio city, TX.....    935,933   333.0     2,811</t>
  </si>
  <si>
    <t xml:space="preserve">   11   San Jose city, CA........    782,248   171.3     4,567</t>
  </si>
  <si>
    <t xml:space="preserve">   12   Baltimore city, MD.......    736,014    80.8     9,109</t>
  </si>
  <si>
    <t xml:space="preserve">   13   Indianapolis city, IN *..    731,327   361.7     2,022</t>
  </si>
  <si>
    <t xml:space="preserve">   14   San Francisco city, CA...    723,959    46.7    15,502</t>
  </si>
  <si>
    <t xml:space="preserve">   15   Jacksonville city, FL *..    635,230   758.7       837</t>
  </si>
  <si>
    <t xml:space="preserve">   16   Columbus city, OH........    632,910   190.9     3,315</t>
  </si>
  <si>
    <t xml:space="preserve">   17   Milwaukee city, WI.......    628,088    96.1     6,536</t>
  </si>
  <si>
    <t xml:space="preserve">   18   Memphis city, TN *.......    610,337   256.0     2,384</t>
  </si>
  <si>
    <t xml:space="preserve">   19   Washington city, DC......    606,900    61.4     9,884</t>
  </si>
  <si>
    <t xml:space="preserve">   20   Boston city, MA..........    574,283    48.4    11,865</t>
  </si>
  <si>
    <t xml:space="preserve">   21   Seattle city, WA.........    516,259    83.9     6,153</t>
  </si>
  <si>
    <t xml:space="preserve">   22   El Paso city, TX *.......    515,342   245.4     2,100</t>
  </si>
  <si>
    <t xml:space="preserve">   23   Cleveland city, OH.......    505,616    77.0     6,566</t>
  </si>
  <si>
    <t xml:space="preserve">   24   New Orleans city, LA *...    496,938   180.6     2,752</t>
  </si>
  <si>
    <t xml:space="preserve">   25   Nashville-Davidson, TN *.    488,374   473.3     1,032</t>
  </si>
  <si>
    <t xml:space="preserve">   26   Denver city, CO *........    467,610   153.3     3,050</t>
  </si>
  <si>
    <t xml:space="preserve">   27   Austin city, TX..........    465,622   217.8     2,138</t>
  </si>
  <si>
    <t xml:space="preserve">   28   Fort Worth city, TX *....    447,619   281.1     1,592</t>
  </si>
  <si>
    <t xml:space="preserve">   29   Oklahoma City city, OK *.    444,719   608.2       731</t>
  </si>
  <si>
    <t xml:space="preserve">   30   Portland city, OR........    437,319   124.7     3,507</t>
  </si>
  <si>
    <t xml:space="preserve">   31   Kansas City city, MO *...    435,146   311.5     1,397</t>
  </si>
  <si>
    <t xml:space="preserve">   32   Long Beach city, CA......    429,433    50.0     8,589</t>
  </si>
  <si>
    <t xml:space="preserve">   33   Tucson city, AZ *........    405,390   156.3     2,594</t>
  </si>
  <si>
    <t xml:space="preserve">   34   St. Louis city, MO.......    396,685    61.9     6,408</t>
  </si>
  <si>
    <t xml:space="preserve">   35   Charlotte city, NC.......    395,934   174.3     2,272</t>
  </si>
  <si>
    <t xml:space="preserve">   36   Atlanta city, GA.........    394,017   131.8     2,990</t>
  </si>
  <si>
    <t xml:space="preserve">   37   Virginia Beach city, VA *    393,069   248.3     1,583</t>
  </si>
  <si>
    <t xml:space="preserve">   38   Albuquerque city, NM.....    384,736   132.2     2,910</t>
  </si>
  <si>
    <t xml:space="preserve">   39   Oakland city, CA.........    372,242    56.1     6,635</t>
  </si>
  <si>
    <t xml:space="preserve">   40   Pittsburgh city, PA......    369,879    55.6     6,653</t>
  </si>
  <si>
    <t xml:space="preserve">   41   Sacramento city, CA......    369,365    96.3     3,836</t>
  </si>
  <si>
    <t xml:space="preserve">   42   Minneapolis city, MN.....    368,383    54.9     6,710</t>
  </si>
  <si>
    <t xml:space="preserve">   43   Tulsa city, OK...........    367,302   183.5     2,002</t>
  </si>
  <si>
    <t xml:space="preserve">   44   Honolulu CDP, HI *.......    365,272    82.8     4,411</t>
  </si>
  <si>
    <t xml:space="preserve">   45   Cincinnati city, OH......    364,040    77.2     4,716</t>
  </si>
  <si>
    <t xml:space="preserve">   46   Miami city, FL...........    358,548    35.6    10,072</t>
  </si>
  <si>
    <t xml:space="preserve">   47   Fresno city, CA..........    354,202    99.1     3,574</t>
  </si>
  <si>
    <t xml:space="preserve">   48   Omaha city, NE...........    335,795   100.6     3,338</t>
  </si>
  <si>
    <t xml:space="preserve">   49   Toledo city, OH..........    332,943    80.6     4,131</t>
  </si>
  <si>
    <t xml:space="preserve">   50   Buffalo city, NY.........    328,123    40.6     8,082</t>
  </si>
  <si>
    <t xml:space="preserve">           </t>
  </si>
  <si>
    <t>--------------------------------------</t>
  </si>
  <si>
    <t>YEAR</t>
  </si>
  <si>
    <t>mean(pros)</t>
  </si>
  <si>
    <t>. table YEAR [fw=pop1990], c(mean lawindex)</t>
  </si>
  <si>
    <t xml:space="preserve">     1976 |       .0246544</t>
  </si>
  <si>
    <t xml:space="preserve">     1977 |       .1034769</t>
  </si>
  <si>
    <t xml:space="preserve">     1978 |       .1282448</t>
  </si>
  <si>
    <t xml:space="preserve">     1979 |       .2299197</t>
  </si>
  <si>
    <t xml:space="preserve">     1980 |       .3822327</t>
  </si>
  <si>
    <t xml:space="preserve">     1981 |       .3861223</t>
  </si>
  <si>
    <t xml:space="preserve">     1982 |       .4505749</t>
  </si>
  <si>
    <t xml:space="preserve">     1983 |        .507926</t>
  </si>
  <si>
    <t xml:space="preserve">     1984 |       .5438982</t>
  </si>
  <si>
    <t xml:space="preserve">     1985 |       .5454877</t>
  </si>
  <si>
    <t xml:space="preserve">     1986 |       .5758055</t>
  </si>
  <si>
    <t xml:space="preserve">     1987 |       .5994148</t>
  </si>
  <si>
    <t xml:space="preserve">     1988 |       .6048442</t>
  </si>
  <si>
    <t xml:space="preserve">     1989 |       .6216106</t>
  </si>
  <si>
    <t xml:space="preserve">     1990 |       .6245829</t>
  </si>
  <si>
    <t xml:space="preserve">     1991 |       .6583587</t>
  </si>
  <si>
    <t xml:space="preserve">     1992 |       .6751931</t>
  </si>
  <si>
    <t xml:space="preserve">     1993 |       .7100198</t>
  </si>
  <si>
    <t xml:space="preserve">     1994 |       .7351664</t>
  </si>
  <si>
    <t xml:space="preserve">     1995 |         .84746</t>
  </si>
  <si>
    <t xml:space="preserve">     1996 |       .8513241</t>
  </si>
  <si>
    <t>mean(lawindex)</t>
  </si>
  <si>
    <t>. table YEAR [fw=pop1990], c(mean BEDSADJ mean HOTLADJ )</t>
  </si>
  <si>
    <t>----------------------------------------</t>
  </si>
  <si>
    <t xml:space="preserve">     YEAR | mean(BEDSADJ)  mean(HOTLADJ)</t>
  </si>
  <si>
    <t>----------+-----------------------------</t>
  </si>
  <si>
    <t xml:space="preserve">     1976 |      3.370917       .2711836</t>
  </si>
  <si>
    <t xml:space="preserve">     1977 |      6.150425       .3755454</t>
  </si>
  <si>
    <t xml:space="preserve">     1978 |      7.952398       .4688724</t>
  </si>
  <si>
    <t xml:space="preserve">     1979 |      8.544157       .5074046</t>
  </si>
  <si>
    <t xml:space="preserve">     1980 |      9.475433       .5486773</t>
  </si>
  <si>
    <t xml:space="preserve">     1981 |      10.88324       .5971854</t>
  </si>
  <si>
    <t xml:space="preserve">     1982 |      11.71009        .604504</t>
  </si>
  <si>
    <t xml:space="preserve">     1983 |      13.42124        .657987</t>
  </si>
  <si>
    <t xml:space="preserve">     1984 |      14.17562       .6776919</t>
  </si>
  <si>
    <t xml:space="preserve">     1985 |      15.16993       .6945579</t>
  </si>
  <si>
    <t xml:space="preserve">     1986 |      16.14274        .721204</t>
  </si>
  <si>
    <t xml:space="preserve">     1987 |      17.57932       .7609798</t>
  </si>
  <si>
    <t xml:space="preserve">     1988 |      18.34591       .7690228</t>
  </si>
  <si>
    <t xml:space="preserve">     1989 |      18.96657       .7643972</t>
  </si>
  <si>
    <t xml:space="preserve">     1990 |      19.35372       .7682016</t>
  </si>
  <si>
    <t xml:space="preserve">     1991 |      20.35762       .7721207</t>
  </si>
  <si>
    <t xml:space="preserve">     1992 |      20.89785       .8069173</t>
  </si>
  <si>
    <t xml:space="preserve">     1993 |      20.89229       .8041564</t>
  </si>
  <si>
    <t xml:space="preserve">     1994 |      21.04238       .8084057</t>
  </si>
  <si>
    <t xml:space="preserve">     1995 |      22.54008       .8206913</t>
  </si>
  <si>
    <t xml:space="preserve">     1996 |       23.0328       .8261995</t>
  </si>
  <si>
    <t>mean(BEDSADJ)</t>
  </si>
  <si>
    <t>mean(HOTLADJ)</t>
  </si>
  <si>
    <t>Table 22.  Population of the 100 Largest Urban Places:  1990</t>
  </si>
  <si>
    <t>Source:  U.S. Bureau of the Census</t>
  </si>
  <si>
    <t>Internet Release date:  June 15, 1998</t>
  </si>
  <si>
    <t xml:space="preserve">--------------------------------------------------------------- </t>
  </si>
  <si>
    <t xml:space="preserve">      |                          |          |       |  Density</t>
  </si>
  <si>
    <t xml:space="preserve">      |                          |          |   Land| (average</t>
  </si>
  <si>
    <t xml:space="preserve">      |                          |          |   area|  popula-</t>
  </si>
  <si>
    <t xml:space="preserve">      |                          |          |   (sq.| tion per</t>
  </si>
  <si>
    <t xml:space="preserve"> Rank | Place                    |Population| miles)|sq. mile)</t>
  </si>
  <si>
    <t xml:space="preserve">   51   Wichita city, KS.........    304,011   115.1     2,641</t>
  </si>
  <si>
    <t xml:space="preserve">   52   Santa Ana city, CA.......    293,742    27.1    10,839</t>
  </si>
  <si>
    <t xml:space="preserve">   53   Mesa city, AZ............    288,091   108.6     2,653</t>
  </si>
  <si>
    <t xml:space="preserve">   54   Colorado Springs city, CO    281,140   183.2     1,535</t>
  </si>
  <si>
    <t xml:space="preserve">   55   Tampa city, FL...........    280,015   108.7     2,576</t>
  </si>
  <si>
    <t xml:space="preserve">   56   Newark city, NJ..........    275,221    23.8    11,564</t>
  </si>
  <si>
    <t xml:space="preserve">   57   St. Paul city, MN........    272,235    52.8     5,156</t>
  </si>
  <si>
    <t xml:space="preserve">   58   Louisville city, KY......    269,063    62.1     4,333</t>
  </si>
  <si>
    <t xml:space="preserve">   59   Anaheim city, CA.........    266,406    44.3     6,014</t>
  </si>
  <si>
    <t xml:space="preserve">   60   Birmingham city, AL *....    265,968   148.5     1,791</t>
  </si>
  <si>
    <t xml:space="preserve">   61   Arlington city, TX.......    261,721    93.0     2,814</t>
  </si>
  <si>
    <t xml:space="preserve">   62   Norfolk city, VA.........    261,229    53.8     4,856</t>
  </si>
  <si>
    <t xml:space="preserve">   63   Las Vegas city, NV *.....    258,295    83.3     3,101</t>
  </si>
  <si>
    <t xml:space="preserve">   64   Corpus Christi city, TX..    257,453   135.0     1,907</t>
  </si>
  <si>
    <t xml:space="preserve">   65   St. Petersburg city, FL..    238,629    59.2     4,031</t>
  </si>
  <si>
    <t xml:space="preserve">   66   Rochester city, NY.......    231,636    35.8     6,470</t>
  </si>
  <si>
    <t xml:space="preserve">   67   Jersey City city, NJ.....    228,537    14.9    15,338</t>
  </si>
  <si>
    <t xml:space="preserve">   68   Riverside city, CA.......    226,505    77.7     2,915</t>
  </si>
  <si>
    <t xml:space="preserve">   69   Anchorage city, AK *.....    226,338 1,697.6       133</t>
  </si>
  <si>
    <t xml:space="preserve">   70   Lexington-Fayette, KY *..    225,366   284.5       792</t>
  </si>
  <si>
    <t xml:space="preserve">   71   Akron city, OH...........    223,019    62.2     3,586</t>
  </si>
  <si>
    <t xml:space="preserve">   72   Aurora city, CO *........    222,103   132.5     1,676</t>
  </si>
  <si>
    <t xml:space="preserve">   73   Baton Rouge city, LA.....    219,531    73.9     2,971</t>
  </si>
  <si>
    <t xml:space="preserve">   74   Stockton city, CA........    210,943    52.6     4,010</t>
  </si>
  <si>
    <t xml:space="preserve">   75   Raleigh city, NC.........    207,951    88.1     2,360</t>
  </si>
  <si>
    <t xml:space="preserve">   76   Richmond city, VA........    203,056    60.1     3,379</t>
  </si>
  <si>
    <t xml:space="preserve">   77   Shreveport city, LA......    198,525    98.6     2,013</t>
  </si>
  <si>
    <t xml:space="preserve">   78   Jackson city, MS.........    196,637   109.0     1,804</t>
  </si>
  <si>
    <t xml:space="preserve">   79   Mobile city, AL..........    196,278   118.0     1,663</t>
  </si>
  <si>
    <t xml:space="preserve">   80   Des Moines city, IA......    193,187    75.3     2,566</t>
  </si>
  <si>
    <t xml:space="preserve">   81   Lincoln city, NE.........    191,972    63.3     3,033</t>
  </si>
  <si>
    <t xml:space="preserve">   82   Madison city, WI.........    191,262    57.8     3,309</t>
  </si>
  <si>
    <t xml:space="preserve">   83   Grand Rapids city, MI....    189,126    44.3     4,269</t>
  </si>
  <si>
    <t xml:space="preserve">   84   Yonkers city, NY.........    188,082    18.1    10,391</t>
  </si>
  <si>
    <t xml:space="preserve">   85   Hialeah city, FL.........    188,004    19.2     9,792</t>
  </si>
  <si>
    <t xml:space="preserve">   86   Montgomery city, AL......    187,106   135.0     1,386</t>
  </si>
  <si>
    <t xml:space="preserve">   87   Lubbock city, TX.........    186,206   104.1     1,789</t>
  </si>
  <si>
    <t xml:space="preserve">   88   Greensboro city, NC......    183,521    79.8     2,300</t>
  </si>
  <si>
    <t xml:space="preserve">   89   Dayton city, OH..........    182,044    55.0     3,310</t>
  </si>
  <si>
    <t xml:space="preserve">   90   Huntington Beach city, CA    181,519    26.4     6,876</t>
  </si>
  <si>
    <t xml:space="preserve">   91   Garland city, TX.........    180,650    57.3     3,153</t>
  </si>
  <si>
    <t xml:space="preserve">   92   Glendale city, CA........    180,038    30.6     5,884</t>
  </si>
  <si>
    <t xml:space="preserve">   93   Columbus city, GA *......    178,681   216.1       827</t>
  </si>
  <si>
    <t xml:space="preserve">   94   Spokane city, WA.........    177,196    55.9     3,170</t>
  </si>
  <si>
    <t xml:space="preserve">   95   Tacoma city, WA..........    176,664    48.0     3,681</t>
  </si>
  <si>
    <t xml:space="preserve">   96   Little Rock city, AR.....    175,795   102.9     1,708</t>
  </si>
  <si>
    <t xml:space="preserve">   97   Bakersfield city, CA *...    174,820    91.8     1,904</t>
  </si>
  <si>
    <t xml:space="preserve">   98   Fremont city, CA *.......    173,339    77.0     2,251</t>
  </si>
  <si>
    <t xml:space="preserve">   99   Fort Wayne city, IN......    173,072    62.7     2,760</t>
  </si>
  <si>
    <t xml:space="preserve">  100   Arlington CDP, VA *......    170,936    25.9     6,600</t>
  </si>
  <si>
    <t>*See Notes for Individual Places.</t>
  </si>
  <si>
    <t>U.S Bureau of Census data on largest cities</t>
  </si>
  <si>
    <t>POPULATION OF THE 100 LARGEST CITIES</t>
  </si>
  <si>
    <t>AND OTHER URBAN PLACES IN THE</t>
  </si>
  <si>
    <t>UNITED STATES: 1790 TO 1990</t>
  </si>
  <si>
    <t>Campbell Gibson</t>
  </si>
  <si>
    <t>Population Division</t>
  </si>
  <si>
    <t>U.S. Bureau of the Census</t>
  </si>
  <si>
    <t>Washington, D.C.</t>
  </si>
  <si>
    <t>http://www.census.gov/population/www/documentation/twps0027/twps0027.html</t>
  </si>
  <si>
    <t>Albuquerq</t>
  </si>
  <si>
    <t>Cincinnat</t>
  </si>
  <si>
    <t>Fort Wort</t>
  </si>
  <si>
    <t>Indianapo</t>
  </si>
  <si>
    <t>Jacksonvi</t>
  </si>
  <si>
    <t>Kansas Ci</t>
  </si>
  <si>
    <t>Long Beac</t>
  </si>
  <si>
    <t>Los Angel</t>
  </si>
  <si>
    <t>Minneapol</t>
  </si>
  <si>
    <t>New Orlea</t>
  </si>
  <si>
    <t>Philadelp</t>
  </si>
  <si>
    <t>Pittsburg</t>
  </si>
  <si>
    <t>Sacrament</t>
  </si>
  <si>
    <t>San Anton</t>
  </si>
  <si>
    <t>San Franc</t>
  </si>
  <si>
    <t>Washingto</t>
  </si>
  <si>
    <t>CITYCODE label</t>
  </si>
  <si>
    <t>Dugan ISPSR 25621</t>
  </si>
  <si>
    <t>Comparison of population data on largest cities in the U.S. in 1990</t>
  </si>
  <si>
    <t>Population Division Working Paper No. 27  (June 1998)</t>
  </si>
  <si>
    <t>State statutes related to domestic-violence restraining orders and restraining order violations</t>
  </si>
  <si>
    <t>warrantless arrest for violating RO</t>
  </si>
  <si>
    <t>DV restraining order (RO)</t>
  </si>
  <si>
    <t>RO for non-cohabitants</t>
  </si>
  <si>
    <t>violating RO criminalized</t>
  </si>
  <si>
    <t>madatory arrest for violating RO</t>
  </si>
  <si>
    <t>state (jurisdiction)</t>
  </si>
  <si>
    <t>across states, median first year of enactment</t>
  </si>
  <si>
    <t>states with statutes</t>
  </si>
  <si>
    <t>states encompasses state jurisdictions and the District of Columbia</t>
  </si>
  <si>
    <t>first year in which enacted statute specifying</t>
  </si>
  <si>
    <t>earliest across states (floor at 1976)</t>
  </si>
  <si>
    <t>at 1976 floor</t>
  </si>
  <si>
    <t>city</t>
  </si>
  <si>
    <t>mandatory arrest for domestic violence</t>
  </si>
  <si>
    <t>mandatory arrest for restraining order violation</t>
  </si>
  <si>
    <t>pro-arrest for restraining order violation</t>
  </si>
  <si>
    <t>no-drop prosecution policy</t>
  </si>
  <si>
    <t>domestic-violence unit does legal advocacy</t>
  </si>
  <si>
    <t>prosecutors</t>
  </si>
  <si>
    <t>police</t>
  </si>
  <si>
    <t>across cities, median first year of enactment</t>
  </si>
  <si>
    <t>cities with policies</t>
  </si>
  <si>
    <t>earliest across cities (floor at 1976)</t>
  </si>
  <si>
    <t>Legal advocacy is defined by the National Coalition Against Domestic Violence as legal</t>
  </si>
  <si>
    <t>assistance provided to battered women, such as assistance in obtaining restraining orders,</t>
  </si>
  <si>
    <t>accompaniment to court, legal clinics, advocacy, etc.</t>
  </si>
  <si>
    <t xml:space="preserve">definition of "legal advocacy" in data collection instrument: </t>
  </si>
  <si>
    <t>Dugan, Laura. Impact of Legal Advocacy on Intimate Partner Homicide in the United States, 1976-1997. ICPSR25621-v1. Ann Arbor, MI: Inter-university Consortium for Political and Social Research [distributor], 2009-07-10. doi:10.3886/ICPSR25621.v1</t>
  </si>
  <si>
    <t>Data compiled from:</t>
  </si>
  <si>
    <t>Part I</t>
  </si>
  <si>
    <t>Part II</t>
  </si>
  <si>
    <t>state restraining order law</t>
  </si>
  <si>
    <t>year</t>
  </si>
  <si>
    <t>. table YEAR [fw=pop1990], c(mean police2 mean pros)</t>
  </si>
  <si>
    <t xml:space="preserve">     YEAR | mean(police2)     mean(pros)</t>
  </si>
  <si>
    <t xml:space="preserve">     1976 |      .0131782       .0041114</t>
  </si>
  <si>
    <t xml:space="preserve">     1977 |      .0131782       .0041114</t>
  </si>
  <si>
    <t xml:space="preserve">     1978 |      .0131782        .013123</t>
  </si>
  <si>
    <t xml:space="preserve">     1979 |      .0131782        .013123</t>
  </si>
  <si>
    <t xml:space="preserve">     1980 |      .0131782       .0194439</t>
  </si>
  <si>
    <t xml:space="preserve">     1981 |      .0241702       .0194439</t>
  </si>
  <si>
    <t xml:space="preserve">     1982 |      .0241702       .0330412</t>
  </si>
  <si>
    <t xml:space="preserve">     1983 |      .0241702       .0330412</t>
  </si>
  <si>
    <t xml:space="preserve">     1984 |      .0382894       .0677238</t>
  </si>
  <si>
    <t xml:space="preserve">     1985 |      .0523486       .0677238</t>
  </si>
  <si>
    <t xml:space="preserve">     1986 |      .1731078       .1249034</t>
  </si>
  <si>
    <t xml:space="preserve">     1987 |      .2223415       .1535469</t>
  </si>
  <si>
    <t xml:space="preserve">     1988 |      .2223415       .2002978</t>
  </si>
  <si>
    <t xml:space="preserve">     1989 |      .2789747       .2326561</t>
  </si>
  <si>
    <t xml:space="preserve">     1990 |      .3553496       .4520865</t>
  </si>
  <si>
    <t xml:space="preserve">     1991 |      .3714716       .4800949</t>
  </si>
  <si>
    <t xml:space="preserve">     1992 |      .3714716       .5485867</t>
  </si>
  <si>
    <t xml:space="preserve">     1993 |      .4675355       .5772879</t>
  </si>
  <si>
    <t xml:space="preserve">     1994 |      .5713165       .6752936</t>
  </si>
  <si>
    <t xml:space="preserve">     1995 |      .6981023       .7414791</t>
  </si>
  <si>
    <t xml:space="preserve">     1996 |      .7582254       .8375061</t>
  </si>
  <si>
    <t>mean(police2)</t>
  </si>
  <si>
    <t>See Dugan, Nagin &amp; Rosenfeld (2003) p. 21</t>
  </si>
  <si>
    <t>hotlines: domestic violence hotlines per million women ages 15 &amp; over</t>
  </si>
  <si>
    <t>shelter beds: domestic-violence shelter beds per 100,000 women ages 15 and over</t>
  </si>
  <si>
    <t>Dugan, Laura, Daniel S. Nagin and Richard Rosenfeld (2003). "Do Domestic Violence Services Save Lives?" NIJ Journal vol. (250): 20-25.</t>
  </si>
  <si>
    <t>National indices of domestic violence criminalization, 1976-1997</t>
  </si>
  <si>
    <t>50 states &amp; DC</t>
  </si>
  <si>
    <t>Indices are normalized to one and calculated as 1990-population weighted averages across states and 50 largest cities.</t>
  </si>
  <si>
    <t>policing</t>
  </si>
  <si>
    <t>prosecution</t>
  </si>
  <si>
    <t>from 50 largest US cities</t>
  </si>
  <si>
    <t>1990-population-weighted national indices</t>
  </si>
  <si>
    <t>Indicators measures existence of law by year, not first year of enactment.</t>
  </si>
  <si>
    <t>state restraining order law: sum of indicators for categories in "state restraining law" sheet</t>
  </si>
  <si>
    <t>Indices are equal-value sum of component indicators.</t>
  </si>
  <si>
    <t>State restraining order law indices vary only slightly between for index across states and index across 50 largest cities.</t>
  </si>
  <si>
    <t>policing index: mandatory arrest for DV &amp; mandatory arrest for RO violation; see "city policing &amp; prosecution" sheet</t>
  </si>
  <si>
    <t>prosecution index: no-drop prosecution &amp; domestic violence unit does legal advocacy; see "city policing &amp; prosecution" sheet</t>
  </si>
  <si>
    <t>figures are 1990-population-weighted averages across 50 largest U.S. cities as of 1990</t>
  </si>
  <si>
    <t>National indices of domestic-violence victim services for women, 1976-1996</t>
  </si>
  <si>
    <t>Dugan ISPSR 25621 1990 population data are from FBI Supplemental Homicide Reports</t>
  </si>
  <si>
    <t>Dugan 1990 pop data merged across all years for constant population weighting over years</t>
  </si>
  <si>
    <t>Data for component cities in 1996</t>
  </si>
  <si>
    <t>. table CITYCODE if YEAR==1996, c(mean BEDSADJ mean HOTLADJ)</t>
  </si>
  <si>
    <t>---------------------------------------------</t>
  </si>
  <si>
    <t>CODE FOR EACH  |</t>
  </si>
  <si>
    <t>CITY           | mean(BEDSADJ)  mean(HOTLADJ)</t>
  </si>
  <si>
    <t>---------------+-----------------------------</t>
  </si>
  <si>
    <t xml:space="preserve">   Albuquerque |       58.2276         1.1646</t>
  </si>
  <si>
    <t xml:space="preserve">       Atlanta |       45.7558          1.271</t>
  </si>
  <si>
    <t xml:space="preserve">        Austin |       25.3816          .4615</t>
  </si>
  <si>
    <t xml:space="preserve">     Baltimore |       11.5217          .6584</t>
  </si>
  <si>
    <t xml:space="preserve">        Boston |       44.9159          .7811</t>
  </si>
  <si>
    <t xml:space="preserve">       Buffalo |       54.0435         1.5012</t>
  </si>
  <si>
    <t xml:space="preserve">     Charlotte |             0         1.0488</t>
  </si>
  <si>
    <t xml:space="preserve">       Chicago |       15.6783          .5438</t>
  </si>
  <si>
    <t xml:space="preserve">    Cincinnati |       13.4897          1.349</t>
  </si>
  <si>
    <t xml:space="preserve">     Cleveland |       22.7696          .5175</t>
  </si>
  <si>
    <t xml:space="preserve">      Columbus |        12.038          .3541</t>
  </si>
  <si>
    <t xml:space="preserve">        Dallas |       21.2798          .7015</t>
  </si>
  <si>
    <t xml:space="preserve">        Denver |       63.4672         2.6445</t>
  </si>
  <si>
    <t xml:space="preserve">       Detroit |        28.019          .5094</t>
  </si>
  <si>
    <t xml:space="preserve">       El Paso |       18.0435          .4401</t>
  </si>
  <si>
    <t xml:space="preserve">        Fresno |       41.3152          .6166</t>
  </si>
  <si>
    <t xml:space="preserve">    Fort Worth |        34.326          .5281</t>
  </si>
  <si>
    <t xml:space="preserve">      Honolulu |       25.1253         1.8844</t>
  </si>
  <si>
    <t xml:space="preserve">       Houston |        6.8899          .4593</t>
  </si>
  <si>
    <t xml:space="preserve">  Indianapolis |       42.2733          .9464</t>
  </si>
  <si>
    <t xml:space="preserve">  Jacksonville |       12.5844          .3596</t>
  </si>
  <si>
    <t xml:space="preserve">   Kansas City |       62.8032         1.6673</t>
  </si>
  <si>
    <t xml:space="preserve">    Long Beach |       15.4205          .5711</t>
  </si>
  <si>
    <t xml:space="preserve">   Los Angeles |        6.0332          .2712</t>
  </si>
  <si>
    <t xml:space="preserve">       Memphis |       15.1291          .3981</t>
  </si>
  <si>
    <t xml:space="preserve">         Miami |       54.3635          .6712</t>
  </si>
  <si>
    <t xml:space="preserve">     Milwaukee |       22.8183         1.1803</t>
  </si>
  <si>
    <t xml:space="preserve">   Minneapolis |        33.045         1.9827</t>
  </si>
  <si>
    <t xml:space="preserve">     Nashville |       14.5823          .9114</t>
  </si>
  <si>
    <t xml:space="preserve">   New Orleans |       20.3478         1.5261</t>
  </si>
  <si>
    <t xml:space="preserve">      New York |                             </t>
  </si>
  <si>
    <t xml:space="preserve">       Oakland |        12.349          .6174</t>
  </si>
  <si>
    <t xml:space="preserve"> Oklahoma City |       31.3141          .5219</t>
  </si>
  <si>
    <t xml:space="preserve">         Omaha |       18.5645         1.3751</t>
  </si>
  <si>
    <t xml:space="preserve">  Philadelphia |             0          .3004</t>
  </si>
  <si>
    <t xml:space="preserve">       Phoenix |       27.4099          .6969</t>
  </si>
  <si>
    <t xml:space="preserve">    Pittsburgh |       23.5988          1.311</t>
  </si>
  <si>
    <t xml:space="preserve">      Portland |       54.8306         2.4923</t>
  </si>
  <si>
    <t xml:space="preserve">    Sacramento |       20.5211          .5863</t>
  </si>
  <si>
    <t xml:space="preserve">   San Antonio |       15.7693          .2426</t>
  </si>
  <si>
    <t xml:space="preserve">     San Diego |       35.1074         1.2106</t>
  </si>
  <si>
    <t xml:space="preserve"> San Francisco |       22.5075         1.8499</t>
  </si>
  <si>
    <t xml:space="preserve">      San Jose |        5.6921          .2996</t>
  </si>
  <si>
    <t xml:space="preserve">       Seattle |       63.3296         1.7116</t>
  </si>
  <si>
    <t xml:space="preserve">      St Louis |       64.5009         3.1931</t>
  </si>
  <si>
    <t xml:space="preserve">        Toledo |       19.3462          .7441</t>
  </si>
  <si>
    <t xml:space="preserve">        Tucson |       54.0012           1.08</t>
  </si>
  <si>
    <t xml:space="preserve">         Tulsa |       35.7802          .6389</t>
  </si>
  <si>
    <t>Virginia Beach |       32.6873         1.1271</t>
  </si>
  <si>
    <t xml:space="preserve">    Washington |       38.6113         1.1138</t>
  </si>
  <si>
    <t>(1990-population-weighted averages across 50 largest U.S. cities, excluding New York)</t>
  </si>
  <si>
    <t>Note: data for New York City missing; see below</t>
  </si>
  <si>
    <t>unweighted average</t>
  </si>
  <si>
    <t>(figures per 100,000 women ages 15 &amp; older)</t>
  </si>
  <si>
    <t>Repository:</t>
  </si>
  <si>
    <t>http://acrosswalls.org/datasets/</t>
  </si>
  <si>
    <t>Version: 1.0</t>
  </si>
  <si>
    <t>Domestic-violence policing and prosecution policies first year in which state enacted statute specifying DV restraining order (RO), RO for non-cohabitants, warrantless arrest for violating RO, violating RO criminalized, madatory arrest for violating RO</t>
  </si>
  <si>
    <t>first year in which enacted policy specifying</t>
  </si>
  <si>
    <t>DV hotlines per million women</t>
  </si>
  <si>
    <t>DV shelter beds per 100,00 women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</si>
</sst>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" fontId="0" fillId="0" borderId="0" xfId="0" applyNumberFormat="1" applyAlignment="1">
      <alignment horizontal="center" vertical="center"/>
    </xf>
    <xf numFmtId="164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baseline="0"/>
              <a:t>U.S. domestic violence criminalization indices, 1976-1997</a:t>
            </a:r>
            <a:endParaRPr lang="en-US"/>
          </a:p>
        </c:rich>
      </c:tx>
      <c:layout>
        <c:manualLayout>
          <c:xMode val="edge"/>
          <c:yMode val="edge"/>
          <c:x val="0.15060185185185185"/>
          <c:y val="3.75629435209487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06337638134439"/>
          <c:y val="0.16367713004484305"/>
          <c:w val="0.83254472832853277"/>
          <c:h val="0.61659192825112108"/>
        </c:manualLayout>
      </c:layout>
      <c:lineChart>
        <c:grouping val="standard"/>
        <c:varyColors val="0"/>
        <c:ser>
          <c:idx val="0"/>
          <c:order val="0"/>
          <c:tx>
            <c:v>state restraining-order law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'criminalization trends'!$A$31:$A$51</c:f>
              <c:numCache>
                <c:formatCode>General</c:formatCode>
                <c:ptCount val="21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</c:numCache>
            </c:numRef>
          </c:cat>
          <c:val>
            <c:numRef>
              <c:f>'criminalization trends'!$B$31:$B$52</c:f>
              <c:numCache>
                <c:formatCode>0.0%</c:formatCode>
                <c:ptCount val="22"/>
                <c:pt idx="0">
                  <c:v>2.15896E-2</c:v>
                </c:pt>
                <c:pt idx="1">
                  <c:v>6.0024000000000001E-2</c:v>
                </c:pt>
                <c:pt idx="2">
                  <c:v>9.95558E-2</c:v>
                </c:pt>
                <c:pt idx="3">
                  <c:v>0.2116693</c:v>
                </c:pt>
                <c:pt idx="4">
                  <c:v>0.33402120000000002</c:v>
                </c:pt>
                <c:pt idx="5">
                  <c:v>0.36069109999999999</c:v>
                </c:pt>
                <c:pt idx="6">
                  <c:v>0.41671160000000002</c:v>
                </c:pt>
                <c:pt idx="7">
                  <c:v>0.47789429999999999</c:v>
                </c:pt>
                <c:pt idx="8">
                  <c:v>0.52431170000000005</c:v>
                </c:pt>
                <c:pt idx="9">
                  <c:v>0.52605270000000004</c:v>
                </c:pt>
                <c:pt idx="10">
                  <c:v>0.56173740000000005</c:v>
                </c:pt>
                <c:pt idx="11">
                  <c:v>0.59318079999999995</c:v>
                </c:pt>
                <c:pt idx="12">
                  <c:v>0.62541239999999998</c:v>
                </c:pt>
                <c:pt idx="13">
                  <c:v>0.65565209999999996</c:v>
                </c:pt>
                <c:pt idx="14">
                  <c:v>0.66106509999999996</c:v>
                </c:pt>
                <c:pt idx="15">
                  <c:v>0.70372299999999999</c:v>
                </c:pt>
                <c:pt idx="16">
                  <c:v>0.72616060000000004</c:v>
                </c:pt>
                <c:pt idx="17">
                  <c:v>0.75043519999999997</c:v>
                </c:pt>
                <c:pt idx="18">
                  <c:v>0.78490389999999999</c:v>
                </c:pt>
                <c:pt idx="19">
                  <c:v>0.84402759999999999</c:v>
                </c:pt>
                <c:pt idx="20">
                  <c:v>0.85676830000000004</c:v>
                </c:pt>
                <c:pt idx="21">
                  <c:v>0.8620987</c:v>
                </c:pt>
              </c:numCache>
            </c:numRef>
          </c:val>
          <c:smooth val="0"/>
        </c:ser>
        <c:ser>
          <c:idx val="1"/>
          <c:order val="1"/>
          <c:tx>
            <c:v>police mandatory-arrest policies</c:v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cat>
            <c:numRef>
              <c:f>'criminalization trends'!$A$31:$A$51</c:f>
              <c:numCache>
                <c:formatCode>General</c:formatCode>
                <c:ptCount val="21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</c:numCache>
            </c:numRef>
          </c:cat>
          <c:val>
            <c:numRef>
              <c:f>'criminalization trends'!$D$31:$D$51</c:f>
              <c:numCache>
                <c:formatCode>0.0%</c:formatCode>
                <c:ptCount val="21"/>
                <c:pt idx="0">
                  <c:v>1.3178199999999999E-2</c:v>
                </c:pt>
                <c:pt idx="1">
                  <c:v>1.3178199999999999E-2</c:v>
                </c:pt>
                <c:pt idx="2">
                  <c:v>1.3178199999999999E-2</c:v>
                </c:pt>
                <c:pt idx="3">
                  <c:v>1.3178199999999999E-2</c:v>
                </c:pt>
                <c:pt idx="4">
                  <c:v>1.3178199999999999E-2</c:v>
                </c:pt>
                <c:pt idx="5">
                  <c:v>2.4170199999999999E-2</c:v>
                </c:pt>
                <c:pt idx="6">
                  <c:v>2.4170199999999999E-2</c:v>
                </c:pt>
                <c:pt idx="7">
                  <c:v>2.4170199999999999E-2</c:v>
                </c:pt>
                <c:pt idx="8">
                  <c:v>3.8289400000000001E-2</c:v>
                </c:pt>
                <c:pt idx="9">
                  <c:v>5.2348600000000002E-2</c:v>
                </c:pt>
                <c:pt idx="10">
                  <c:v>0.17310780000000001</c:v>
                </c:pt>
                <c:pt idx="11">
                  <c:v>0.2223415</c:v>
                </c:pt>
                <c:pt idx="12">
                  <c:v>0.2223415</c:v>
                </c:pt>
                <c:pt idx="13">
                  <c:v>0.27897470000000002</c:v>
                </c:pt>
                <c:pt idx="14">
                  <c:v>0.35534959999999999</c:v>
                </c:pt>
                <c:pt idx="15">
                  <c:v>0.37147160000000001</c:v>
                </c:pt>
                <c:pt idx="16">
                  <c:v>0.37147160000000001</c:v>
                </c:pt>
                <c:pt idx="17">
                  <c:v>0.46753549999999999</c:v>
                </c:pt>
                <c:pt idx="18">
                  <c:v>0.5713165</c:v>
                </c:pt>
                <c:pt idx="19">
                  <c:v>0.69810229999999995</c:v>
                </c:pt>
                <c:pt idx="20">
                  <c:v>0.75822540000000005</c:v>
                </c:pt>
              </c:numCache>
            </c:numRef>
          </c:val>
          <c:smooth val="0"/>
        </c:ser>
        <c:ser>
          <c:idx val="2"/>
          <c:order val="2"/>
          <c:tx>
            <c:v>prosecutors' no-drop &amp; legal advocacy policies</c:v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'criminalization trends'!$A$31:$A$51</c:f>
              <c:numCache>
                <c:formatCode>General</c:formatCode>
                <c:ptCount val="21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</c:numCache>
            </c:numRef>
          </c:cat>
          <c:val>
            <c:numRef>
              <c:f>'criminalization trends'!$E$31:$E$51</c:f>
              <c:numCache>
                <c:formatCode>0.0%</c:formatCode>
                <c:ptCount val="21"/>
                <c:pt idx="0">
                  <c:v>4.1114000000000003E-3</c:v>
                </c:pt>
                <c:pt idx="1">
                  <c:v>4.1114000000000003E-3</c:v>
                </c:pt>
                <c:pt idx="2">
                  <c:v>1.3122999999999999E-2</c:v>
                </c:pt>
                <c:pt idx="3">
                  <c:v>1.3122999999999999E-2</c:v>
                </c:pt>
                <c:pt idx="4">
                  <c:v>1.94439E-2</c:v>
                </c:pt>
                <c:pt idx="5">
                  <c:v>1.94439E-2</c:v>
                </c:pt>
                <c:pt idx="6">
                  <c:v>3.30412E-2</c:v>
                </c:pt>
                <c:pt idx="7">
                  <c:v>3.30412E-2</c:v>
                </c:pt>
                <c:pt idx="8">
                  <c:v>6.7723800000000001E-2</c:v>
                </c:pt>
                <c:pt idx="9">
                  <c:v>6.7723800000000001E-2</c:v>
                </c:pt>
                <c:pt idx="10">
                  <c:v>0.1249034</c:v>
                </c:pt>
                <c:pt idx="11">
                  <c:v>0.15354689999999999</c:v>
                </c:pt>
                <c:pt idx="12">
                  <c:v>0.2002978</c:v>
                </c:pt>
                <c:pt idx="13">
                  <c:v>0.2326561</c:v>
                </c:pt>
                <c:pt idx="14">
                  <c:v>0.4520865</c:v>
                </c:pt>
                <c:pt idx="15">
                  <c:v>0.48009489999999999</c:v>
                </c:pt>
                <c:pt idx="16">
                  <c:v>0.54858669999999998</c:v>
                </c:pt>
                <c:pt idx="17">
                  <c:v>0.57728789999999996</c:v>
                </c:pt>
                <c:pt idx="18">
                  <c:v>0.67529360000000005</c:v>
                </c:pt>
                <c:pt idx="19">
                  <c:v>0.74147909999999995</c:v>
                </c:pt>
                <c:pt idx="20">
                  <c:v>0.83750610000000003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94560"/>
        <c:axId val="98196864"/>
      </c:lineChart>
      <c:catAx>
        <c:axId val="98194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1"/>
                  <a:t>Year</a:t>
                </a:r>
              </a:p>
            </c:rich>
          </c:tx>
          <c:layout>
            <c:manualLayout>
              <c:xMode val="edge"/>
              <c:yMode val="edge"/>
              <c:x val="0.46200131233595798"/>
              <c:y val="0.8585394499897316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19686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98196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 b="1"/>
                  <a:t>index value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19456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378289953339166"/>
          <c:y val="0.17283054697704325"/>
          <c:w val="0.56146015602216393"/>
          <c:h val="0.21131080179704645"/>
        </c:manualLayout>
      </c:layout>
      <c:overlay val="1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baseline="0"/>
              <a:t>growth of domestic violence victim services for women</a:t>
            </a:r>
            <a:endParaRPr lang="en-US"/>
          </a:p>
        </c:rich>
      </c:tx>
      <c:layout>
        <c:manualLayout>
          <c:xMode val="edge"/>
          <c:yMode val="edge"/>
          <c:x val="0.15060185185185185"/>
          <c:y val="3.75629435209487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06337638134439"/>
          <c:y val="0.16367713004484305"/>
          <c:w val="0.83254472832853277"/>
          <c:h val="0.61659192825112108"/>
        </c:manualLayout>
      </c:layout>
      <c:lineChart>
        <c:grouping val="standard"/>
        <c:varyColors val="0"/>
        <c:ser>
          <c:idx val="0"/>
          <c:order val="0"/>
          <c:tx>
            <c:v>shelter beds per 100,000 women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'women victim services'!$A$26:$A$46</c:f>
              <c:numCache>
                <c:formatCode>General</c:formatCode>
                <c:ptCount val="21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</c:numCache>
            </c:numRef>
          </c:cat>
          <c:val>
            <c:numRef>
              <c:f>'women victim services'!$B$26:$B$46</c:f>
              <c:numCache>
                <c:formatCode>0.0</c:formatCode>
                <c:ptCount val="21"/>
                <c:pt idx="0">
                  <c:v>3.3709169999999999</c:v>
                </c:pt>
                <c:pt idx="1">
                  <c:v>6.1504250000000003</c:v>
                </c:pt>
                <c:pt idx="2">
                  <c:v>7.9523979999999996</c:v>
                </c:pt>
                <c:pt idx="3">
                  <c:v>8.5441570000000002</c:v>
                </c:pt>
                <c:pt idx="4">
                  <c:v>9.4754330000000007</c:v>
                </c:pt>
                <c:pt idx="5">
                  <c:v>10.883240000000001</c:v>
                </c:pt>
                <c:pt idx="6">
                  <c:v>11.710089999999999</c:v>
                </c:pt>
                <c:pt idx="7">
                  <c:v>13.421239999999999</c:v>
                </c:pt>
                <c:pt idx="8">
                  <c:v>14.17562</c:v>
                </c:pt>
                <c:pt idx="9">
                  <c:v>15.169930000000001</c:v>
                </c:pt>
                <c:pt idx="10">
                  <c:v>16.14274</c:v>
                </c:pt>
                <c:pt idx="11">
                  <c:v>17.579319999999999</c:v>
                </c:pt>
                <c:pt idx="12">
                  <c:v>18.34591</c:v>
                </c:pt>
                <c:pt idx="13">
                  <c:v>18.966570000000001</c:v>
                </c:pt>
                <c:pt idx="14">
                  <c:v>19.353719999999999</c:v>
                </c:pt>
                <c:pt idx="15">
                  <c:v>20.357620000000001</c:v>
                </c:pt>
                <c:pt idx="16">
                  <c:v>20.897849999999998</c:v>
                </c:pt>
                <c:pt idx="17">
                  <c:v>20.892289999999999</c:v>
                </c:pt>
                <c:pt idx="18">
                  <c:v>21.042380000000001</c:v>
                </c:pt>
                <c:pt idx="19">
                  <c:v>22.54008</c:v>
                </c:pt>
                <c:pt idx="20">
                  <c:v>23.032800000000002</c:v>
                </c:pt>
              </c:numCache>
            </c:numRef>
          </c:val>
          <c:smooth val="0"/>
        </c:ser>
        <c:ser>
          <c:idx val="1"/>
          <c:order val="1"/>
          <c:tx>
            <c:v>DV hotlines per million women</c:v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cat>
            <c:numRef>
              <c:f>'women victim services'!$A$26:$A$46</c:f>
              <c:numCache>
                <c:formatCode>General</c:formatCode>
                <c:ptCount val="21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</c:numCache>
            </c:numRef>
          </c:cat>
          <c:val>
            <c:numRef>
              <c:f>'women victim services'!$C$26:$C$46</c:f>
              <c:numCache>
                <c:formatCode>0.0</c:formatCode>
                <c:ptCount val="21"/>
                <c:pt idx="0">
                  <c:v>2.7118360000000004</c:v>
                </c:pt>
                <c:pt idx="1">
                  <c:v>3.7554539999999998</c:v>
                </c:pt>
                <c:pt idx="2">
                  <c:v>4.6887240000000006</c:v>
                </c:pt>
                <c:pt idx="3">
                  <c:v>5.0740460000000001</c:v>
                </c:pt>
                <c:pt idx="4">
                  <c:v>5.4867730000000003</c:v>
                </c:pt>
                <c:pt idx="5">
                  <c:v>5.9718539999999996</c:v>
                </c:pt>
                <c:pt idx="6">
                  <c:v>6.0450400000000002</c:v>
                </c:pt>
                <c:pt idx="7">
                  <c:v>6.5798699999999997</c:v>
                </c:pt>
                <c:pt idx="8">
                  <c:v>6.7769190000000004</c:v>
                </c:pt>
                <c:pt idx="9">
                  <c:v>6.9455789999999995</c:v>
                </c:pt>
                <c:pt idx="10">
                  <c:v>7.21204</c:v>
                </c:pt>
                <c:pt idx="11">
                  <c:v>7.6097979999999996</c:v>
                </c:pt>
                <c:pt idx="12">
                  <c:v>7.6902280000000003</c:v>
                </c:pt>
                <c:pt idx="13">
                  <c:v>7.6439719999999998</c:v>
                </c:pt>
                <c:pt idx="14">
                  <c:v>7.6820160000000008</c:v>
                </c:pt>
                <c:pt idx="15">
                  <c:v>7.7212069999999997</c:v>
                </c:pt>
                <c:pt idx="16">
                  <c:v>8.0691729999999993</c:v>
                </c:pt>
                <c:pt idx="17">
                  <c:v>8.0415639999999993</c:v>
                </c:pt>
                <c:pt idx="18">
                  <c:v>8.0840569999999996</c:v>
                </c:pt>
                <c:pt idx="19">
                  <c:v>8.2069130000000001</c:v>
                </c:pt>
                <c:pt idx="20">
                  <c:v>8.2619949999999989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831232"/>
        <c:axId val="103002112"/>
      </c:lineChart>
      <c:catAx>
        <c:axId val="102831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00211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03002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 b="1"/>
                  <a:t>sevice level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83123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2625492125984253"/>
          <c:y val="0.21263254804946888"/>
          <c:w val="0.48360126859142605"/>
          <c:h val="0.15588358018907095"/>
        </c:manualLayout>
      </c:layout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4</xdr:row>
      <xdr:rowOff>19051</xdr:rowOff>
    </xdr:from>
    <xdr:to>
      <xdr:col>6</xdr:col>
      <xdr:colOff>733425</xdr:colOff>
      <xdr:row>24</xdr:row>
      <xdr:rowOff>142874</xdr:rowOff>
    </xdr:to>
    <xdr:graphicFrame macro="">
      <xdr:nvGraphicFramePr>
        <xdr:cNvPr id="2" name="Chart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</xdr:row>
      <xdr:rowOff>180976</xdr:rowOff>
    </xdr:from>
    <xdr:to>
      <xdr:col>6</xdr:col>
      <xdr:colOff>228600</xdr:colOff>
      <xdr:row>21</xdr:row>
      <xdr:rowOff>81345</xdr:rowOff>
    </xdr:to>
    <xdr:graphicFrame macro="">
      <xdr:nvGraphicFramePr>
        <xdr:cNvPr id="2" name="Chart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2"/>
  <sheetViews>
    <sheetView tabSelected="1" workbookViewId="0">
      <selection sqref="A1:E1"/>
    </sheetView>
  </sheetViews>
  <sheetFormatPr defaultRowHeight="15" x14ac:dyDescent="0.25"/>
  <cols>
    <col min="1" max="1" width="6.85546875" customWidth="1"/>
    <col min="2" max="7" width="13.42578125" customWidth="1"/>
    <col min="8" max="8" width="3.28515625" customWidth="1"/>
    <col min="9" max="9" width="125.85546875" customWidth="1"/>
  </cols>
  <sheetData>
    <row r="1" spans="1:9" x14ac:dyDescent="0.25">
      <c r="A1" s="17" t="s">
        <v>383</v>
      </c>
      <c r="B1" s="17"/>
      <c r="C1" s="17"/>
      <c r="D1" s="17"/>
      <c r="E1" s="17"/>
      <c r="I1" t="s">
        <v>460</v>
      </c>
    </row>
    <row r="2" spans="1:9" x14ac:dyDescent="0.25">
      <c r="I2" t="s">
        <v>461</v>
      </c>
    </row>
    <row r="3" spans="1:9" x14ac:dyDescent="0.25">
      <c r="I3" t="s">
        <v>462</v>
      </c>
    </row>
    <row r="6" spans="1:9" x14ac:dyDescent="0.25">
      <c r="I6" t="s">
        <v>392</v>
      </c>
    </row>
    <row r="7" spans="1:9" x14ac:dyDescent="0.25">
      <c r="I7" t="s">
        <v>385</v>
      </c>
    </row>
    <row r="8" spans="1:9" x14ac:dyDescent="0.25">
      <c r="I8" t="s">
        <v>390</v>
      </c>
    </row>
    <row r="10" spans="1:9" x14ac:dyDescent="0.25">
      <c r="I10" t="s">
        <v>391</v>
      </c>
    </row>
    <row r="11" spans="1:9" x14ac:dyDescent="0.25">
      <c r="I11" s="3" t="s">
        <v>394</v>
      </c>
    </row>
    <row r="12" spans="1:9" x14ac:dyDescent="0.25">
      <c r="I12" s="3" t="s">
        <v>395</v>
      </c>
    </row>
    <row r="13" spans="1:9" x14ac:dyDescent="0.25">
      <c r="I13" s="3" t="s">
        <v>381</v>
      </c>
    </row>
    <row r="14" spans="1:9" x14ac:dyDescent="0.25">
      <c r="I14" s="3" t="s">
        <v>380</v>
      </c>
    </row>
    <row r="15" spans="1:9" x14ac:dyDescent="0.25">
      <c r="I15" s="3" t="s">
        <v>379</v>
      </c>
    </row>
    <row r="17" spans="1:9" x14ac:dyDescent="0.25">
      <c r="I17" s="3" t="s">
        <v>393</v>
      </c>
    </row>
    <row r="19" spans="1:9" x14ac:dyDescent="0.25">
      <c r="I19" s="3" t="s">
        <v>350</v>
      </c>
    </row>
    <row r="20" spans="1:9" ht="30" x14ac:dyDescent="0.25">
      <c r="I20" s="3" t="s">
        <v>349</v>
      </c>
    </row>
    <row r="22" spans="1:9" x14ac:dyDescent="0.25">
      <c r="I22" t="s">
        <v>382</v>
      </c>
    </row>
    <row r="28" spans="1:9" x14ac:dyDescent="0.25">
      <c r="B28" s="16" t="s">
        <v>389</v>
      </c>
      <c r="C28" s="16"/>
      <c r="D28" s="16"/>
      <c r="E28" s="16"/>
      <c r="F28" s="16"/>
      <c r="G28" s="16"/>
    </row>
    <row r="29" spans="1:9" x14ac:dyDescent="0.25">
      <c r="B29" t="s">
        <v>384</v>
      </c>
      <c r="C29" s="16" t="s">
        <v>388</v>
      </c>
      <c r="D29" s="16"/>
      <c r="E29" s="16"/>
      <c r="F29" s="16"/>
      <c r="G29" s="16"/>
    </row>
    <row r="30" spans="1:9" ht="45" x14ac:dyDescent="0.25">
      <c r="A30" t="s">
        <v>354</v>
      </c>
      <c r="B30" s="3" t="s">
        <v>353</v>
      </c>
      <c r="C30" s="3" t="s">
        <v>353</v>
      </c>
      <c r="D30" s="3" t="s">
        <v>386</v>
      </c>
      <c r="E30" s="3" t="s">
        <v>387</v>
      </c>
      <c r="F30" s="3"/>
      <c r="G30" s="3"/>
    </row>
    <row r="31" spans="1:9" x14ac:dyDescent="0.25">
      <c r="A31">
        <v>1976</v>
      </c>
      <c r="B31" s="12">
        <v>2.15896E-2</v>
      </c>
      <c r="C31" s="12">
        <f t="shared" ref="C31:C51" si="0">E121</f>
        <v>2.46544E-2</v>
      </c>
      <c r="D31" s="12">
        <f t="shared" ref="D31:D51" si="1">F92</f>
        <v>1.3178199999999999E-2</v>
      </c>
      <c r="E31" s="12">
        <f t="shared" ref="E31:E51" si="2">G92</f>
        <v>4.1114000000000003E-3</v>
      </c>
      <c r="F31" s="13"/>
      <c r="G31" s="13"/>
    </row>
    <row r="32" spans="1:9" x14ac:dyDescent="0.25">
      <c r="A32">
        <v>1977</v>
      </c>
      <c r="B32" s="12">
        <v>6.0024000000000001E-2</v>
      </c>
      <c r="C32" s="12">
        <f t="shared" si="0"/>
        <v>0.1034769</v>
      </c>
      <c r="D32" s="12">
        <f t="shared" si="1"/>
        <v>1.3178199999999999E-2</v>
      </c>
      <c r="E32" s="12">
        <f t="shared" si="2"/>
        <v>4.1114000000000003E-3</v>
      </c>
      <c r="F32" s="13"/>
      <c r="G32" s="13"/>
      <c r="I32" s="3"/>
    </row>
    <row r="33" spans="1:9" x14ac:dyDescent="0.25">
      <c r="A33">
        <v>1978</v>
      </c>
      <c r="B33" s="12">
        <v>9.95558E-2</v>
      </c>
      <c r="C33" s="12">
        <f t="shared" si="0"/>
        <v>0.12824479999999999</v>
      </c>
      <c r="D33" s="12">
        <f t="shared" si="1"/>
        <v>1.3178199999999999E-2</v>
      </c>
      <c r="E33" s="12">
        <f t="shared" si="2"/>
        <v>1.3122999999999999E-2</v>
      </c>
      <c r="F33" s="13"/>
      <c r="G33" s="13"/>
    </row>
    <row r="34" spans="1:9" x14ac:dyDescent="0.25">
      <c r="A34">
        <v>1979</v>
      </c>
      <c r="B34" s="12">
        <v>0.2116693</v>
      </c>
      <c r="C34" s="12">
        <f t="shared" si="0"/>
        <v>0.2299197</v>
      </c>
      <c r="D34" s="12">
        <f t="shared" si="1"/>
        <v>1.3178199999999999E-2</v>
      </c>
      <c r="E34" s="12">
        <f t="shared" si="2"/>
        <v>1.3122999999999999E-2</v>
      </c>
      <c r="F34" s="13"/>
      <c r="G34" s="13"/>
      <c r="I34" s="3"/>
    </row>
    <row r="35" spans="1:9" x14ac:dyDescent="0.25">
      <c r="A35">
        <v>1980</v>
      </c>
      <c r="B35" s="12">
        <v>0.33402120000000002</v>
      </c>
      <c r="C35" s="12">
        <f t="shared" si="0"/>
        <v>0.38223269999999998</v>
      </c>
      <c r="D35" s="12">
        <f t="shared" si="1"/>
        <v>1.3178199999999999E-2</v>
      </c>
      <c r="E35" s="12">
        <f t="shared" si="2"/>
        <v>1.94439E-2</v>
      </c>
      <c r="F35" s="13"/>
      <c r="G35" s="13"/>
      <c r="I35" s="3"/>
    </row>
    <row r="36" spans="1:9" x14ac:dyDescent="0.25">
      <c r="A36">
        <v>1981</v>
      </c>
      <c r="B36" s="12">
        <v>0.36069109999999999</v>
      </c>
      <c r="C36" s="12">
        <f t="shared" si="0"/>
        <v>0.38612229999999997</v>
      </c>
      <c r="D36" s="12">
        <f t="shared" si="1"/>
        <v>2.4170199999999999E-2</v>
      </c>
      <c r="E36" s="12">
        <f t="shared" si="2"/>
        <v>1.94439E-2</v>
      </c>
      <c r="F36" s="13"/>
      <c r="G36" s="13"/>
      <c r="I36" s="3"/>
    </row>
    <row r="37" spans="1:9" x14ac:dyDescent="0.25">
      <c r="A37">
        <v>1982</v>
      </c>
      <c r="B37" s="12">
        <v>0.41671160000000002</v>
      </c>
      <c r="C37" s="12">
        <f t="shared" si="0"/>
        <v>0.4505749</v>
      </c>
      <c r="D37" s="12">
        <f t="shared" si="1"/>
        <v>2.4170199999999999E-2</v>
      </c>
      <c r="E37" s="12">
        <f t="shared" si="2"/>
        <v>3.30412E-2</v>
      </c>
      <c r="F37" s="13"/>
      <c r="G37" s="13"/>
      <c r="I37" s="3"/>
    </row>
    <row r="38" spans="1:9" x14ac:dyDescent="0.25">
      <c r="A38">
        <v>1983</v>
      </c>
      <c r="B38" s="12">
        <v>0.47789429999999999</v>
      </c>
      <c r="C38" s="12">
        <f t="shared" si="0"/>
        <v>0.50792599999999999</v>
      </c>
      <c r="D38" s="12">
        <f t="shared" si="1"/>
        <v>2.4170199999999999E-2</v>
      </c>
      <c r="E38" s="12">
        <f t="shared" si="2"/>
        <v>3.30412E-2</v>
      </c>
      <c r="F38" s="13"/>
      <c r="G38" s="13"/>
    </row>
    <row r="39" spans="1:9" x14ac:dyDescent="0.25">
      <c r="A39">
        <v>1984</v>
      </c>
      <c r="B39" s="12">
        <v>0.52431170000000005</v>
      </c>
      <c r="C39" s="12">
        <f t="shared" si="0"/>
        <v>0.5438982</v>
      </c>
      <c r="D39" s="12">
        <f t="shared" si="1"/>
        <v>3.8289400000000001E-2</v>
      </c>
      <c r="E39" s="12">
        <f t="shared" si="2"/>
        <v>6.7723800000000001E-2</v>
      </c>
      <c r="F39" s="13"/>
      <c r="G39" s="13"/>
    </row>
    <row r="40" spans="1:9" x14ac:dyDescent="0.25">
      <c r="A40">
        <v>1985</v>
      </c>
      <c r="B40" s="12">
        <v>0.52605270000000004</v>
      </c>
      <c r="C40" s="12">
        <f t="shared" si="0"/>
        <v>0.54548770000000002</v>
      </c>
      <c r="D40" s="12">
        <f t="shared" si="1"/>
        <v>5.2348600000000002E-2</v>
      </c>
      <c r="E40" s="12">
        <f t="shared" si="2"/>
        <v>6.7723800000000001E-2</v>
      </c>
      <c r="F40" s="13"/>
      <c r="G40" s="13"/>
    </row>
    <row r="41" spans="1:9" x14ac:dyDescent="0.25">
      <c r="A41">
        <v>1986</v>
      </c>
      <c r="B41" s="12">
        <v>0.56173740000000005</v>
      </c>
      <c r="C41" s="12">
        <f t="shared" si="0"/>
        <v>0.57580549999999997</v>
      </c>
      <c r="D41" s="12">
        <f t="shared" si="1"/>
        <v>0.17310780000000001</v>
      </c>
      <c r="E41" s="12">
        <f t="shared" si="2"/>
        <v>0.1249034</v>
      </c>
      <c r="F41" s="13"/>
      <c r="G41" s="13"/>
    </row>
    <row r="42" spans="1:9" x14ac:dyDescent="0.25">
      <c r="A42">
        <v>1987</v>
      </c>
      <c r="B42" s="12">
        <v>0.59318079999999995</v>
      </c>
      <c r="C42" s="12">
        <f t="shared" si="0"/>
        <v>0.59941480000000003</v>
      </c>
      <c r="D42" s="12">
        <f t="shared" si="1"/>
        <v>0.2223415</v>
      </c>
      <c r="E42" s="12">
        <f t="shared" si="2"/>
        <v>0.15354689999999999</v>
      </c>
      <c r="F42" s="13"/>
      <c r="G42" s="13"/>
    </row>
    <row r="43" spans="1:9" x14ac:dyDescent="0.25">
      <c r="A43">
        <v>1988</v>
      </c>
      <c r="B43" s="12">
        <v>0.62541239999999998</v>
      </c>
      <c r="C43" s="12">
        <f t="shared" si="0"/>
        <v>0.60484420000000005</v>
      </c>
      <c r="D43" s="12">
        <f t="shared" si="1"/>
        <v>0.2223415</v>
      </c>
      <c r="E43" s="12">
        <f t="shared" si="2"/>
        <v>0.2002978</v>
      </c>
      <c r="F43" s="13"/>
      <c r="G43" s="13"/>
    </row>
    <row r="44" spans="1:9" x14ac:dyDescent="0.25">
      <c r="A44">
        <v>1989</v>
      </c>
      <c r="B44" s="12">
        <v>0.65565209999999996</v>
      </c>
      <c r="C44" s="12">
        <f t="shared" si="0"/>
        <v>0.62161060000000001</v>
      </c>
      <c r="D44" s="12">
        <f t="shared" si="1"/>
        <v>0.27897470000000002</v>
      </c>
      <c r="E44" s="12">
        <f t="shared" si="2"/>
        <v>0.2326561</v>
      </c>
      <c r="F44" s="13"/>
      <c r="G44" s="13"/>
    </row>
    <row r="45" spans="1:9" x14ac:dyDescent="0.25">
      <c r="A45">
        <v>1990</v>
      </c>
      <c r="B45" s="12">
        <v>0.66106509999999996</v>
      </c>
      <c r="C45" s="12">
        <f t="shared" si="0"/>
        <v>0.62458290000000005</v>
      </c>
      <c r="D45" s="12">
        <f t="shared" si="1"/>
        <v>0.35534959999999999</v>
      </c>
      <c r="E45" s="12">
        <f t="shared" si="2"/>
        <v>0.4520865</v>
      </c>
      <c r="F45" s="13"/>
      <c r="G45" s="13"/>
    </row>
    <row r="46" spans="1:9" x14ac:dyDescent="0.25">
      <c r="A46">
        <v>1991</v>
      </c>
      <c r="B46" s="12">
        <v>0.70372299999999999</v>
      </c>
      <c r="C46" s="12">
        <f t="shared" si="0"/>
        <v>0.65835869999999996</v>
      </c>
      <c r="D46" s="12">
        <f t="shared" si="1"/>
        <v>0.37147160000000001</v>
      </c>
      <c r="E46" s="12">
        <f t="shared" si="2"/>
        <v>0.48009489999999999</v>
      </c>
      <c r="F46" s="13"/>
      <c r="G46" s="13"/>
    </row>
    <row r="47" spans="1:9" x14ac:dyDescent="0.25">
      <c r="A47">
        <v>1992</v>
      </c>
      <c r="B47" s="12">
        <v>0.72616060000000004</v>
      </c>
      <c r="C47" s="12">
        <f t="shared" si="0"/>
        <v>0.67519309999999999</v>
      </c>
      <c r="D47" s="12">
        <f t="shared" si="1"/>
        <v>0.37147160000000001</v>
      </c>
      <c r="E47" s="12">
        <f t="shared" si="2"/>
        <v>0.54858669999999998</v>
      </c>
      <c r="F47" s="13"/>
      <c r="G47" s="13"/>
    </row>
    <row r="48" spans="1:9" x14ac:dyDescent="0.25">
      <c r="A48">
        <v>1993</v>
      </c>
      <c r="B48" s="12">
        <v>0.75043519999999997</v>
      </c>
      <c r="C48" s="12">
        <f t="shared" si="0"/>
        <v>0.71001979999999998</v>
      </c>
      <c r="D48" s="12">
        <f t="shared" si="1"/>
        <v>0.46753549999999999</v>
      </c>
      <c r="E48" s="12">
        <f t="shared" si="2"/>
        <v>0.57728789999999996</v>
      </c>
      <c r="F48" s="13"/>
      <c r="G48" s="13"/>
    </row>
    <row r="49" spans="1:7" x14ac:dyDescent="0.25">
      <c r="A49">
        <v>1994</v>
      </c>
      <c r="B49" s="12">
        <v>0.78490389999999999</v>
      </c>
      <c r="C49" s="12">
        <f t="shared" si="0"/>
        <v>0.7351664</v>
      </c>
      <c r="D49" s="12">
        <f t="shared" si="1"/>
        <v>0.5713165</v>
      </c>
      <c r="E49" s="12">
        <f t="shared" si="2"/>
        <v>0.67529360000000005</v>
      </c>
      <c r="F49" s="13"/>
      <c r="G49" s="13"/>
    </row>
    <row r="50" spans="1:7" x14ac:dyDescent="0.25">
      <c r="A50">
        <v>1995</v>
      </c>
      <c r="B50" s="12">
        <v>0.84402759999999999</v>
      </c>
      <c r="C50" s="12">
        <f t="shared" si="0"/>
        <v>0.84745999999999999</v>
      </c>
      <c r="D50" s="12">
        <f t="shared" si="1"/>
        <v>0.69810229999999995</v>
      </c>
      <c r="E50" s="12">
        <f t="shared" si="2"/>
        <v>0.74147909999999995</v>
      </c>
      <c r="F50" s="13"/>
      <c r="G50" s="13"/>
    </row>
    <row r="51" spans="1:7" x14ac:dyDescent="0.25">
      <c r="A51">
        <v>1996</v>
      </c>
      <c r="B51" s="12">
        <v>0.85676830000000004</v>
      </c>
      <c r="C51" s="12">
        <f t="shared" si="0"/>
        <v>0.85132410000000003</v>
      </c>
      <c r="D51" s="12">
        <f t="shared" si="1"/>
        <v>0.75822540000000005</v>
      </c>
      <c r="E51" s="12">
        <f t="shared" si="2"/>
        <v>0.83750610000000003</v>
      </c>
      <c r="F51" s="13"/>
      <c r="G51" s="13"/>
    </row>
    <row r="52" spans="1:7" x14ac:dyDescent="0.25">
      <c r="A52">
        <v>1997</v>
      </c>
      <c r="B52" s="12">
        <v>0.8620987</v>
      </c>
    </row>
    <row r="56" spans="1:7" x14ac:dyDescent="0.25">
      <c r="A56" t="s">
        <v>52</v>
      </c>
    </row>
    <row r="58" spans="1:7" x14ac:dyDescent="0.25">
      <c r="A58" t="s">
        <v>53</v>
      </c>
    </row>
    <row r="59" spans="1:7" x14ac:dyDescent="0.25">
      <c r="A59" t="s">
        <v>54</v>
      </c>
    </row>
    <row r="60" spans="1:7" x14ac:dyDescent="0.25">
      <c r="A60" t="s">
        <v>55</v>
      </c>
    </row>
    <row r="61" spans="1:7" x14ac:dyDescent="0.25">
      <c r="A61" t="s">
        <v>56</v>
      </c>
      <c r="D61">
        <v>1976</v>
      </c>
      <c r="E61">
        <v>2.15896E-2</v>
      </c>
    </row>
    <row r="62" spans="1:7" x14ac:dyDescent="0.25">
      <c r="A62" t="s">
        <v>57</v>
      </c>
      <c r="D62">
        <v>1977</v>
      </c>
      <c r="E62">
        <v>6.0024000000000001E-2</v>
      </c>
    </row>
    <row r="63" spans="1:7" x14ac:dyDescent="0.25">
      <c r="A63" t="s">
        <v>58</v>
      </c>
      <c r="D63">
        <v>1978</v>
      </c>
      <c r="E63">
        <v>9.95558E-2</v>
      </c>
    </row>
    <row r="64" spans="1:7" x14ac:dyDescent="0.25">
      <c r="A64" t="s">
        <v>59</v>
      </c>
      <c r="D64">
        <v>1979</v>
      </c>
      <c r="E64">
        <v>0.2116693</v>
      </c>
    </row>
    <row r="65" spans="1:5" x14ac:dyDescent="0.25">
      <c r="A65" t="s">
        <v>60</v>
      </c>
      <c r="D65">
        <v>1980</v>
      </c>
      <c r="E65">
        <v>0.33402120000000002</v>
      </c>
    </row>
    <row r="66" spans="1:5" x14ac:dyDescent="0.25">
      <c r="A66" t="s">
        <v>61</v>
      </c>
      <c r="D66">
        <v>1981</v>
      </c>
      <c r="E66">
        <v>0.36069109999999999</v>
      </c>
    </row>
    <row r="67" spans="1:5" x14ac:dyDescent="0.25">
      <c r="A67" t="s">
        <v>62</v>
      </c>
      <c r="D67">
        <v>1982</v>
      </c>
      <c r="E67">
        <v>0.41671160000000002</v>
      </c>
    </row>
    <row r="68" spans="1:5" x14ac:dyDescent="0.25">
      <c r="A68" t="s">
        <v>63</v>
      </c>
      <c r="D68">
        <v>1983</v>
      </c>
      <c r="E68">
        <v>0.47789429999999999</v>
      </c>
    </row>
    <row r="69" spans="1:5" x14ac:dyDescent="0.25">
      <c r="A69" t="s">
        <v>64</v>
      </c>
      <c r="D69">
        <v>1984</v>
      </c>
      <c r="E69">
        <v>0.52431170000000005</v>
      </c>
    </row>
    <row r="70" spans="1:5" x14ac:dyDescent="0.25">
      <c r="A70" t="s">
        <v>65</v>
      </c>
      <c r="D70">
        <v>1985</v>
      </c>
      <c r="E70">
        <v>0.52605270000000004</v>
      </c>
    </row>
    <row r="71" spans="1:5" x14ac:dyDescent="0.25">
      <c r="A71" t="s">
        <v>66</v>
      </c>
      <c r="D71">
        <v>1986</v>
      </c>
      <c r="E71">
        <v>0.56173740000000005</v>
      </c>
    </row>
    <row r="72" spans="1:5" x14ac:dyDescent="0.25">
      <c r="A72" t="s">
        <v>67</v>
      </c>
      <c r="D72">
        <v>1987</v>
      </c>
      <c r="E72">
        <v>0.59318079999999995</v>
      </c>
    </row>
    <row r="73" spans="1:5" x14ac:dyDescent="0.25">
      <c r="A73" t="s">
        <v>68</v>
      </c>
      <c r="D73">
        <v>1988</v>
      </c>
      <c r="E73">
        <v>0.62541239999999998</v>
      </c>
    </row>
    <row r="74" spans="1:5" x14ac:dyDescent="0.25">
      <c r="A74" t="s">
        <v>69</v>
      </c>
      <c r="D74">
        <v>1989</v>
      </c>
      <c r="E74">
        <v>0.65565209999999996</v>
      </c>
    </row>
    <row r="75" spans="1:5" x14ac:dyDescent="0.25">
      <c r="A75" t="s">
        <v>70</v>
      </c>
      <c r="D75">
        <v>1990</v>
      </c>
      <c r="E75">
        <v>0.66106509999999996</v>
      </c>
    </row>
    <row r="76" spans="1:5" x14ac:dyDescent="0.25">
      <c r="A76" t="s">
        <v>71</v>
      </c>
      <c r="D76">
        <v>1991</v>
      </c>
      <c r="E76">
        <v>0.70372299999999999</v>
      </c>
    </row>
    <row r="77" spans="1:5" x14ac:dyDescent="0.25">
      <c r="A77" t="s">
        <v>72</v>
      </c>
      <c r="D77">
        <v>1992</v>
      </c>
      <c r="E77">
        <v>0.72616060000000004</v>
      </c>
    </row>
    <row r="78" spans="1:5" x14ac:dyDescent="0.25">
      <c r="A78" t="s">
        <v>73</v>
      </c>
      <c r="D78">
        <v>1993</v>
      </c>
      <c r="E78">
        <v>0.75043519999999997</v>
      </c>
    </row>
    <row r="79" spans="1:5" x14ac:dyDescent="0.25">
      <c r="A79" t="s">
        <v>74</v>
      </c>
      <c r="D79">
        <v>1994</v>
      </c>
      <c r="E79">
        <v>0.78490389999999999</v>
      </c>
    </row>
    <row r="80" spans="1:5" x14ac:dyDescent="0.25">
      <c r="A80" t="s">
        <v>75</v>
      </c>
      <c r="D80">
        <v>1995</v>
      </c>
      <c r="E80">
        <v>0.84402759999999999</v>
      </c>
    </row>
    <row r="81" spans="1:7" x14ac:dyDescent="0.25">
      <c r="A81" t="s">
        <v>76</v>
      </c>
      <c r="D81">
        <v>1996</v>
      </c>
      <c r="E81">
        <v>0.85676830000000004</v>
      </c>
    </row>
    <row r="82" spans="1:7" x14ac:dyDescent="0.25">
      <c r="A82" t="s">
        <v>77</v>
      </c>
      <c r="D82">
        <v>1997</v>
      </c>
      <c r="E82">
        <v>0.8620987</v>
      </c>
    </row>
    <row r="83" spans="1:7" x14ac:dyDescent="0.25">
      <c r="A83" t="s">
        <v>53</v>
      </c>
    </row>
    <row r="87" spans="1:7" x14ac:dyDescent="0.25">
      <c r="A87" t="s">
        <v>355</v>
      </c>
    </row>
    <row r="89" spans="1:7" x14ac:dyDescent="0.25">
      <c r="A89" t="s">
        <v>206</v>
      </c>
    </row>
    <row r="90" spans="1:7" x14ac:dyDescent="0.25">
      <c r="A90" t="s">
        <v>356</v>
      </c>
      <c r="E90" t="s">
        <v>180</v>
      </c>
      <c r="F90" t="s">
        <v>378</v>
      </c>
      <c r="G90" t="s">
        <v>181</v>
      </c>
    </row>
    <row r="91" spans="1:7" x14ac:dyDescent="0.25">
      <c r="A91" t="s">
        <v>208</v>
      </c>
    </row>
    <row r="92" spans="1:7" x14ac:dyDescent="0.25">
      <c r="A92" t="s">
        <v>357</v>
      </c>
      <c r="E92">
        <v>1976</v>
      </c>
      <c r="F92">
        <v>1.3178199999999999E-2</v>
      </c>
      <c r="G92">
        <v>4.1114000000000003E-3</v>
      </c>
    </row>
    <row r="93" spans="1:7" x14ac:dyDescent="0.25">
      <c r="A93" t="s">
        <v>358</v>
      </c>
      <c r="E93">
        <v>1977</v>
      </c>
      <c r="F93">
        <v>1.3178199999999999E-2</v>
      </c>
      <c r="G93">
        <v>4.1114000000000003E-3</v>
      </c>
    </row>
    <row r="94" spans="1:7" x14ac:dyDescent="0.25">
      <c r="A94" t="s">
        <v>359</v>
      </c>
      <c r="E94">
        <v>1978</v>
      </c>
      <c r="F94">
        <v>1.3178199999999999E-2</v>
      </c>
      <c r="G94">
        <v>1.3122999999999999E-2</v>
      </c>
    </row>
    <row r="95" spans="1:7" x14ac:dyDescent="0.25">
      <c r="A95" t="s">
        <v>360</v>
      </c>
      <c r="E95">
        <v>1979</v>
      </c>
      <c r="F95">
        <v>1.3178199999999999E-2</v>
      </c>
      <c r="G95">
        <v>1.3122999999999999E-2</v>
      </c>
    </row>
    <row r="96" spans="1:7" x14ac:dyDescent="0.25">
      <c r="A96" t="s">
        <v>361</v>
      </c>
      <c r="E96">
        <v>1980</v>
      </c>
      <c r="F96">
        <v>1.3178199999999999E-2</v>
      </c>
      <c r="G96">
        <v>1.94439E-2</v>
      </c>
    </row>
    <row r="97" spans="1:7" x14ac:dyDescent="0.25">
      <c r="A97" t="s">
        <v>362</v>
      </c>
      <c r="E97">
        <v>1981</v>
      </c>
      <c r="F97">
        <v>2.4170199999999999E-2</v>
      </c>
      <c r="G97">
        <v>1.94439E-2</v>
      </c>
    </row>
    <row r="98" spans="1:7" x14ac:dyDescent="0.25">
      <c r="A98" t="s">
        <v>363</v>
      </c>
      <c r="E98">
        <v>1982</v>
      </c>
      <c r="F98">
        <v>2.4170199999999999E-2</v>
      </c>
      <c r="G98">
        <v>3.30412E-2</v>
      </c>
    </row>
    <row r="99" spans="1:7" x14ac:dyDescent="0.25">
      <c r="A99" t="s">
        <v>364</v>
      </c>
      <c r="E99">
        <v>1983</v>
      </c>
      <c r="F99">
        <v>2.4170199999999999E-2</v>
      </c>
      <c r="G99">
        <v>3.30412E-2</v>
      </c>
    </row>
    <row r="100" spans="1:7" x14ac:dyDescent="0.25">
      <c r="A100" t="s">
        <v>365</v>
      </c>
      <c r="E100">
        <v>1984</v>
      </c>
      <c r="F100">
        <v>3.8289400000000001E-2</v>
      </c>
      <c r="G100">
        <v>6.7723800000000001E-2</v>
      </c>
    </row>
    <row r="101" spans="1:7" x14ac:dyDescent="0.25">
      <c r="A101" t="s">
        <v>366</v>
      </c>
      <c r="E101">
        <v>1985</v>
      </c>
      <c r="F101">
        <v>5.2348600000000002E-2</v>
      </c>
      <c r="G101">
        <v>6.7723800000000001E-2</v>
      </c>
    </row>
    <row r="102" spans="1:7" x14ac:dyDescent="0.25">
      <c r="A102" t="s">
        <v>367</v>
      </c>
      <c r="E102">
        <v>1986</v>
      </c>
      <c r="F102">
        <v>0.17310780000000001</v>
      </c>
      <c r="G102">
        <v>0.1249034</v>
      </c>
    </row>
    <row r="103" spans="1:7" x14ac:dyDescent="0.25">
      <c r="A103" t="s">
        <v>368</v>
      </c>
      <c r="E103">
        <v>1987</v>
      </c>
      <c r="F103">
        <v>0.2223415</v>
      </c>
      <c r="G103">
        <v>0.15354689999999999</v>
      </c>
    </row>
    <row r="104" spans="1:7" x14ac:dyDescent="0.25">
      <c r="A104" t="s">
        <v>369</v>
      </c>
      <c r="E104">
        <v>1988</v>
      </c>
      <c r="F104">
        <v>0.2223415</v>
      </c>
      <c r="G104">
        <v>0.2002978</v>
      </c>
    </row>
    <row r="105" spans="1:7" x14ac:dyDescent="0.25">
      <c r="A105" t="s">
        <v>370</v>
      </c>
      <c r="E105">
        <v>1989</v>
      </c>
      <c r="F105">
        <v>0.27897470000000002</v>
      </c>
      <c r="G105">
        <v>0.2326561</v>
      </c>
    </row>
    <row r="106" spans="1:7" x14ac:dyDescent="0.25">
      <c r="A106" t="s">
        <v>371</v>
      </c>
      <c r="E106">
        <v>1990</v>
      </c>
      <c r="F106">
        <v>0.35534959999999999</v>
      </c>
      <c r="G106">
        <v>0.4520865</v>
      </c>
    </row>
    <row r="107" spans="1:7" x14ac:dyDescent="0.25">
      <c r="A107" t="s">
        <v>372</v>
      </c>
      <c r="E107">
        <v>1991</v>
      </c>
      <c r="F107">
        <v>0.37147160000000001</v>
      </c>
      <c r="G107">
        <v>0.48009489999999999</v>
      </c>
    </row>
    <row r="108" spans="1:7" x14ac:dyDescent="0.25">
      <c r="A108" t="s">
        <v>373</v>
      </c>
      <c r="E108">
        <v>1992</v>
      </c>
      <c r="F108">
        <v>0.37147160000000001</v>
      </c>
      <c r="G108">
        <v>0.54858669999999998</v>
      </c>
    </row>
    <row r="109" spans="1:7" x14ac:dyDescent="0.25">
      <c r="A109" t="s">
        <v>374</v>
      </c>
      <c r="E109">
        <v>1993</v>
      </c>
      <c r="F109">
        <v>0.46753549999999999</v>
      </c>
      <c r="G109">
        <v>0.57728789999999996</v>
      </c>
    </row>
    <row r="110" spans="1:7" x14ac:dyDescent="0.25">
      <c r="A110" t="s">
        <v>375</v>
      </c>
      <c r="E110">
        <v>1994</v>
      </c>
      <c r="F110">
        <v>0.5713165</v>
      </c>
      <c r="G110">
        <v>0.67529360000000005</v>
      </c>
    </row>
    <row r="111" spans="1:7" x14ac:dyDescent="0.25">
      <c r="A111" t="s">
        <v>376</v>
      </c>
      <c r="E111">
        <v>1995</v>
      </c>
      <c r="F111">
        <v>0.69810229999999995</v>
      </c>
      <c r="G111">
        <v>0.74147909999999995</v>
      </c>
    </row>
    <row r="112" spans="1:7" x14ac:dyDescent="0.25">
      <c r="A112" t="s">
        <v>377</v>
      </c>
      <c r="E112">
        <v>1996</v>
      </c>
      <c r="F112">
        <v>0.75822540000000005</v>
      </c>
      <c r="G112">
        <v>0.83750610000000003</v>
      </c>
    </row>
    <row r="113" spans="1:5" x14ac:dyDescent="0.25">
      <c r="A113" t="s">
        <v>179</v>
      </c>
    </row>
    <row r="116" spans="1:5" x14ac:dyDescent="0.25">
      <c r="A116" t="s">
        <v>182</v>
      </c>
    </row>
    <row r="118" spans="1:5" x14ac:dyDescent="0.25">
      <c r="A118" t="s">
        <v>53</v>
      </c>
    </row>
    <row r="119" spans="1:5" x14ac:dyDescent="0.25">
      <c r="A119" t="s">
        <v>54</v>
      </c>
      <c r="D119" t="s">
        <v>180</v>
      </c>
      <c r="E119" t="s">
        <v>204</v>
      </c>
    </row>
    <row r="120" spans="1:5" x14ac:dyDescent="0.25">
      <c r="A120" t="s">
        <v>55</v>
      </c>
    </row>
    <row r="121" spans="1:5" x14ac:dyDescent="0.25">
      <c r="A121" t="s">
        <v>183</v>
      </c>
      <c r="D121">
        <v>1976</v>
      </c>
      <c r="E121">
        <v>2.46544E-2</v>
      </c>
    </row>
    <row r="122" spans="1:5" x14ac:dyDescent="0.25">
      <c r="A122" t="s">
        <v>184</v>
      </c>
      <c r="D122">
        <v>1977</v>
      </c>
      <c r="E122">
        <v>0.1034769</v>
      </c>
    </row>
    <row r="123" spans="1:5" x14ac:dyDescent="0.25">
      <c r="A123" t="s">
        <v>185</v>
      </c>
      <c r="D123">
        <v>1978</v>
      </c>
      <c r="E123">
        <v>0.12824479999999999</v>
      </c>
    </row>
    <row r="124" spans="1:5" x14ac:dyDescent="0.25">
      <c r="A124" t="s">
        <v>186</v>
      </c>
      <c r="D124">
        <v>1979</v>
      </c>
      <c r="E124">
        <v>0.2299197</v>
      </c>
    </row>
    <row r="125" spans="1:5" x14ac:dyDescent="0.25">
      <c r="A125" t="s">
        <v>187</v>
      </c>
      <c r="D125">
        <v>1980</v>
      </c>
      <c r="E125">
        <v>0.38223269999999998</v>
      </c>
    </row>
    <row r="126" spans="1:5" x14ac:dyDescent="0.25">
      <c r="A126" t="s">
        <v>188</v>
      </c>
      <c r="D126">
        <v>1981</v>
      </c>
      <c r="E126">
        <v>0.38612229999999997</v>
      </c>
    </row>
    <row r="127" spans="1:5" x14ac:dyDescent="0.25">
      <c r="A127" t="s">
        <v>189</v>
      </c>
      <c r="D127">
        <v>1982</v>
      </c>
      <c r="E127">
        <v>0.4505749</v>
      </c>
    </row>
    <row r="128" spans="1:5" x14ac:dyDescent="0.25">
      <c r="A128" t="s">
        <v>190</v>
      </c>
      <c r="D128">
        <v>1983</v>
      </c>
      <c r="E128">
        <v>0.50792599999999999</v>
      </c>
    </row>
    <row r="129" spans="1:5" x14ac:dyDescent="0.25">
      <c r="A129" t="s">
        <v>191</v>
      </c>
      <c r="D129">
        <v>1984</v>
      </c>
      <c r="E129">
        <v>0.5438982</v>
      </c>
    </row>
    <row r="130" spans="1:5" x14ac:dyDescent="0.25">
      <c r="A130" t="s">
        <v>192</v>
      </c>
      <c r="D130">
        <v>1985</v>
      </c>
      <c r="E130">
        <v>0.54548770000000002</v>
      </c>
    </row>
    <row r="131" spans="1:5" x14ac:dyDescent="0.25">
      <c r="A131" t="s">
        <v>193</v>
      </c>
      <c r="D131">
        <v>1986</v>
      </c>
      <c r="E131">
        <v>0.57580549999999997</v>
      </c>
    </row>
    <row r="132" spans="1:5" x14ac:dyDescent="0.25">
      <c r="A132" t="s">
        <v>194</v>
      </c>
      <c r="D132">
        <v>1987</v>
      </c>
      <c r="E132">
        <v>0.59941480000000003</v>
      </c>
    </row>
    <row r="133" spans="1:5" x14ac:dyDescent="0.25">
      <c r="A133" t="s">
        <v>195</v>
      </c>
      <c r="D133">
        <v>1988</v>
      </c>
      <c r="E133">
        <v>0.60484420000000005</v>
      </c>
    </row>
    <row r="134" spans="1:5" x14ac:dyDescent="0.25">
      <c r="A134" t="s">
        <v>196</v>
      </c>
      <c r="D134">
        <v>1989</v>
      </c>
      <c r="E134">
        <v>0.62161060000000001</v>
      </c>
    </row>
    <row r="135" spans="1:5" x14ac:dyDescent="0.25">
      <c r="A135" t="s">
        <v>197</v>
      </c>
      <c r="D135">
        <v>1990</v>
      </c>
      <c r="E135">
        <v>0.62458290000000005</v>
      </c>
    </row>
    <row r="136" spans="1:5" x14ac:dyDescent="0.25">
      <c r="A136" t="s">
        <v>198</v>
      </c>
      <c r="D136">
        <v>1991</v>
      </c>
      <c r="E136">
        <v>0.65835869999999996</v>
      </c>
    </row>
    <row r="137" spans="1:5" x14ac:dyDescent="0.25">
      <c r="A137" t="s">
        <v>199</v>
      </c>
      <c r="D137">
        <v>1992</v>
      </c>
      <c r="E137">
        <v>0.67519309999999999</v>
      </c>
    </row>
    <row r="138" spans="1:5" x14ac:dyDescent="0.25">
      <c r="A138" t="s">
        <v>200</v>
      </c>
      <c r="D138">
        <v>1993</v>
      </c>
      <c r="E138">
        <v>0.71001979999999998</v>
      </c>
    </row>
    <row r="139" spans="1:5" x14ac:dyDescent="0.25">
      <c r="A139" t="s">
        <v>201</v>
      </c>
      <c r="D139">
        <v>1994</v>
      </c>
      <c r="E139">
        <v>0.7351664</v>
      </c>
    </row>
    <row r="140" spans="1:5" x14ac:dyDescent="0.25">
      <c r="A140" t="s">
        <v>202</v>
      </c>
      <c r="D140">
        <v>1995</v>
      </c>
      <c r="E140">
        <v>0.84745999999999999</v>
      </c>
    </row>
    <row r="141" spans="1:5" x14ac:dyDescent="0.25">
      <c r="A141" t="s">
        <v>203</v>
      </c>
      <c r="D141">
        <v>1996</v>
      </c>
      <c r="E141">
        <v>0.85132410000000003</v>
      </c>
    </row>
    <row r="142" spans="1:5" x14ac:dyDescent="0.25">
      <c r="A142" t="s">
        <v>53</v>
      </c>
    </row>
  </sheetData>
  <mergeCells count="3">
    <mergeCell ref="C29:G29"/>
    <mergeCell ref="B28:G28"/>
    <mergeCell ref="A1:E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workbookViewId="0">
      <selection sqref="A1:E1"/>
    </sheetView>
  </sheetViews>
  <sheetFormatPr defaultRowHeight="15" x14ac:dyDescent="0.25"/>
  <cols>
    <col min="1" max="1" width="26.140625" customWidth="1"/>
    <col min="2" max="6" width="16.140625" customWidth="1"/>
    <col min="7" max="7" width="3" customWidth="1"/>
    <col min="8" max="8" width="97.7109375" customWidth="1"/>
  </cols>
  <sheetData>
    <row r="1" spans="1:8" x14ac:dyDescent="0.25">
      <c r="A1" s="17" t="s">
        <v>321</v>
      </c>
      <c r="B1" s="17"/>
      <c r="C1" s="17"/>
      <c r="D1" s="17"/>
      <c r="E1" s="17"/>
      <c r="H1" t="s">
        <v>460</v>
      </c>
    </row>
    <row r="2" spans="1:8" x14ac:dyDescent="0.25">
      <c r="H2" t="s">
        <v>461</v>
      </c>
    </row>
    <row r="3" spans="1:8" x14ac:dyDescent="0.25">
      <c r="H3" t="s">
        <v>462</v>
      </c>
    </row>
    <row r="4" spans="1:8" x14ac:dyDescent="0.25">
      <c r="B4" s="16" t="s">
        <v>331</v>
      </c>
      <c r="C4" s="16"/>
      <c r="D4" s="16"/>
      <c r="E4" s="16"/>
      <c r="F4" s="16"/>
    </row>
    <row r="5" spans="1:8" ht="45" x14ac:dyDescent="0.25">
      <c r="A5" s="9"/>
      <c r="B5" s="5" t="s">
        <v>323</v>
      </c>
      <c r="C5" s="5" t="s">
        <v>324</v>
      </c>
      <c r="D5" s="5" t="s">
        <v>322</v>
      </c>
      <c r="E5" s="5" t="s">
        <v>325</v>
      </c>
      <c r="F5" s="5" t="s">
        <v>326</v>
      </c>
      <c r="H5" s="3" t="s">
        <v>350</v>
      </c>
    </row>
    <row r="6" spans="1:8" ht="45" x14ac:dyDescent="0.25">
      <c r="A6" s="10" t="s">
        <v>328</v>
      </c>
      <c r="B6" s="7">
        <f>MEDIAN(B8:B58)</f>
        <v>1980</v>
      </c>
      <c r="C6" s="7">
        <f>MEDIAN(C8:C58)</f>
        <v>1984</v>
      </c>
      <c r="D6" s="7">
        <f>MEDIAN(D8:D58)</f>
        <v>1985</v>
      </c>
      <c r="E6" s="11">
        <f>MEDIAN(E8:E58)</f>
        <v>1987.5</v>
      </c>
      <c r="F6" s="7">
        <f>MEDIAN(F8:F58)</f>
        <v>1989</v>
      </c>
      <c r="H6" s="3" t="s">
        <v>349</v>
      </c>
    </row>
    <row r="7" spans="1:8" x14ac:dyDescent="0.25">
      <c r="A7" s="9" t="s">
        <v>327</v>
      </c>
      <c r="B7" s="5"/>
      <c r="C7" s="5"/>
      <c r="D7" s="5"/>
      <c r="E7" s="5"/>
      <c r="F7" s="5"/>
      <c r="H7" t="s">
        <v>352</v>
      </c>
    </row>
    <row r="8" spans="1:8" x14ac:dyDescent="0.25">
      <c r="A8" s="9" t="s">
        <v>0</v>
      </c>
      <c r="B8" s="7">
        <v>1981</v>
      </c>
      <c r="C8" s="7">
        <v>1981</v>
      </c>
      <c r="D8" s="7">
        <v>1989</v>
      </c>
      <c r="E8" s="7">
        <v>1993</v>
      </c>
      <c r="F8" s="7" t="s">
        <v>51</v>
      </c>
    </row>
    <row r="9" spans="1:8" x14ac:dyDescent="0.25">
      <c r="A9" s="9" t="s">
        <v>1</v>
      </c>
      <c r="B9" s="7">
        <v>1980</v>
      </c>
      <c r="C9" s="7">
        <v>1980</v>
      </c>
      <c r="D9" s="7">
        <v>1978</v>
      </c>
      <c r="E9" s="7">
        <v>1982</v>
      </c>
      <c r="F9" s="7">
        <v>1996</v>
      </c>
      <c r="H9" s="8" t="s">
        <v>330</v>
      </c>
    </row>
    <row r="10" spans="1:8" x14ac:dyDescent="0.25">
      <c r="A10" s="9" t="s">
        <v>2</v>
      </c>
      <c r="B10" s="7">
        <v>1980</v>
      </c>
      <c r="C10" s="7">
        <v>1984</v>
      </c>
      <c r="D10" s="7">
        <v>1980</v>
      </c>
      <c r="E10" s="7"/>
      <c r="F10" s="7">
        <v>1991</v>
      </c>
      <c r="H10" s="3"/>
    </row>
    <row r="11" spans="1:8" x14ac:dyDescent="0.25">
      <c r="A11" s="9" t="s">
        <v>3</v>
      </c>
      <c r="B11" s="7">
        <v>1989</v>
      </c>
      <c r="C11" s="7">
        <v>1989</v>
      </c>
      <c r="D11" s="7">
        <v>1983</v>
      </c>
      <c r="E11" s="7">
        <v>1991</v>
      </c>
      <c r="F11" s="7" t="s">
        <v>51</v>
      </c>
    </row>
    <row r="12" spans="1:8" x14ac:dyDescent="0.25">
      <c r="A12" s="9" t="s">
        <v>4</v>
      </c>
      <c r="B12" s="7">
        <v>1980</v>
      </c>
      <c r="C12" s="7">
        <v>1980</v>
      </c>
      <c r="D12" s="7">
        <v>1993</v>
      </c>
      <c r="E12" s="7">
        <v>1980</v>
      </c>
      <c r="F12" s="7">
        <v>1995</v>
      </c>
    </row>
    <row r="13" spans="1:8" x14ac:dyDescent="0.25">
      <c r="A13" s="9" t="s">
        <v>5</v>
      </c>
      <c r="B13" s="7">
        <v>1982</v>
      </c>
      <c r="C13" s="7">
        <v>1982</v>
      </c>
      <c r="D13" s="7">
        <v>1991</v>
      </c>
      <c r="E13" s="7">
        <v>1991</v>
      </c>
      <c r="F13" s="7">
        <v>1991</v>
      </c>
    </row>
    <row r="14" spans="1:8" x14ac:dyDescent="0.25">
      <c r="A14" s="9" t="s">
        <v>6</v>
      </c>
      <c r="B14" s="7">
        <v>1977</v>
      </c>
      <c r="C14" s="7">
        <v>1986</v>
      </c>
      <c r="D14" s="7">
        <v>1986</v>
      </c>
      <c r="E14" s="7">
        <v>1991</v>
      </c>
      <c r="F14" s="7">
        <v>1986</v>
      </c>
    </row>
    <row r="15" spans="1:8" x14ac:dyDescent="0.25">
      <c r="A15" s="9" t="s">
        <v>7</v>
      </c>
      <c r="B15" s="7">
        <v>1994</v>
      </c>
      <c r="C15" s="7">
        <v>1994</v>
      </c>
      <c r="D15" s="7">
        <v>1994</v>
      </c>
      <c r="E15" s="7">
        <v>1994</v>
      </c>
      <c r="F15" s="7">
        <v>1994</v>
      </c>
    </row>
    <row r="16" spans="1:8" x14ac:dyDescent="0.25">
      <c r="A16" s="9" t="s">
        <v>8</v>
      </c>
      <c r="B16" s="7">
        <v>1976</v>
      </c>
      <c r="C16" s="7">
        <v>1982</v>
      </c>
      <c r="D16" s="7">
        <v>1990</v>
      </c>
      <c r="E16" s="7">
        <v>1994</v>
      </c>
      <c r="F16" s="7">
        <v>1991</v>
      </c>
    </row>
    <row r="17" spans="1:6" x14ac:dyDescent="0.25">
      <c r="A17" s="9" t="s">
        <v>9</v>
      </c>
      <c r="B17" s="7">
        <v>1979</v>
      </c>
      <c r="C17" s="7">
        <v>1987</v>
      </c>
      <c r="D17" s="7">
        <v>1984</v>
      </c>
      <c r="E17" s="7">
        <v>1979</v>
      </c>
      <c r="F17" s="7" t="s">
        <v>51</v>
      </c>
    </row>
    <row r="18" spans="1:6" x14ac:dyDescent="0.25">
      <c r="A18" s="9" t="s">
        <v>10</v>
      </c>
      <c r="B18" s="7">
        <v>1981</v>
      </c>
      <c r="C18" s="7">
        <v>1988</v>
      </c>
      <c r="D18" s="7">
        <v>1986</v>
      </c>
      <c r="E18" s="7">
        <v>1988</v>
      </c>
      <c r="F18" s="7" t="s">
        <v>51</v>
      </c>
    </row>
    <row r="19" spans="1:6" x14ac:dyDescent="0.25">
      <c r="A19" s="9" t="s">
        <v>11</v>
      </c>
      <c r="B19" s="7">
        <v>1979</v>
      </c>
      <c r="C19" s="7">
        <v>1985</v>
      </c>
      <c r="D19" s="7">
        <v>1980</v>
      </c>
      <c r="E19" s="7">
        <v>1991</v>
      </c>
      <c r="F19" s="7" t="s">
        <v>51</v>
      </c>
    </row>
    <row r="20" spans="1:6" x14ac:dyDescent="0.25">
      <c r="A20" s="9" t="s">
        <v>12</v>
      </c>
      <c r="B20" s="7">
        <v>1988</v>
      </c>
      <c r="C20" s="7">
        <v>1988</v>
      </c>
      <c r="D20" s="7">
        <v>1979</v>
      </c>
      <c r="E20" s="7">
        <v>1990</v>
      </c>
      <c r="F20" s="7" t="s">
        <v>51</v>
      </c>
    </row>
    <row r="21" spans="1:6" x14ac:dyDescent="0.25">
      <c r="A21" s="9" t="s">
        <v>13</v>
      </c>
      <c r="B21" s="7">
        <v>1982</v>
      </c>
      <c r="C21" s="7">
        <v>1982</v>
      </c>
      <c r="D21" s="7">
        <v>1986</v>
      </c>
      <c r="E21" s="7">
        <v>1982</v>
      </c>
      <c r="F21" s="7" t="s">
        <v>51</v>
      </c>
    </row>
    <row r="22" spans="1:6" x14ac:dyDescent="0.25">
      <c r="A22" s="9" t="s">
        <v>14</v>
      </c>
      <c r="B22" s="7">
        <v>1983</v>
      </c>
      <c r="C22" s="7">
        <v>1983</v>
      </c>
      <c r="D22" s="7">
        <v>1985</v>
      </c>
      <c r="E22" s="7">
        <v>1983</v>
      </c>
      <c r="F22" s="7" t="s">
        <v>51</v>
      </c>
    </row>
    <row r="23" spans="1:6" x14ac:dyDescent="0.25">
      <c r="A23" s="9" t="s">
        <v>15</v>
      </c>
      <c r="B23" s="7">
        <v>1980</v>
      </c>
      <c r="C23" s="7">
        <v>1980</v>
      </c>
      <c r="D23" s="7">
        <v>1980</v>
      </c>
      <c r="E23" s="7">
        <v>1995</v>
      </c>
      <c r="F23" s="7">
        <v>1980</v>
      </c>
    </row>
    <row r="24" spans="1:6" x14ac:dyDescent="0.25">
      <c r="A24" s="9" t="s">
        <v>16</v>
      </c>
      <c r="B24" s="7">
        <v>1979</v>
      </c>
      <c r="C24" s="7"/>
      <c r="D24" s="7">
        <v>1976</v>
      </c>
      <c r="E24" s="7">
        <v>1996</v>
      </c>
      <c r="F24" s="7">
        <v>1991</v>
      </c>
    </row>
    <row r="25" spans="1:6" x14ac:dyDescent="0.25">
      <c r="A25" s="9" t="s">
        <v>17</v>
      </c>
      <c r="B25" s="7">
        <v>1980</v>
      </c>
      <c r="C25" s="7">
        <v>1983</v>
      </c>
      <c r="D25" s="7">
        <v>1980</v>
      </c>
      <c r="E25" s="7">
        <v>1992</v>
      </c>
      <c r="F25" s="7">
        <v>1992</v>
      </c>
    </row>
    <row r="26" spans="1:6" x14ac:dyDescent="0.25">
      <c r="A26" s="9" t="s">
        <v>18</v>
      </c>
      <c r="B26" s="7">
        <v>1982</v>
      </c>
      <c r="C26" s="7">
        <v>1982</v>
      </c>
      <c r="D26" s="7">
        <v>1983</v>
      </c>
      <c r="E26" s="7"/>
      <c r="F26" s="7" t="s">
        <v>51</v>
      </c>
    </row>
    <row r="27" spans="1:6" x14ac:dyDescent="0.25">
      <c r="A27" s="9" t="s">
        <v>19</v>
      </c>
      <c r="B27" s="7">
        <v>1979</v>
      </c>
      <c r="C27" s="7">
        <v>1979</v>
      </c>
      <c r="D27" s="7">
        <v>1979</v>
      </c>
      <c r="E27" s="7">
        <v>1979</v>
      </c>
      <c r="F27" s="7">
        <v>1979</v>
      </c>
    </row>
    <row r="28" spans="1:6" x14ac:dyDescent="0.25">
      <c r="A28" s="9" t="s">
        <v>20</v>
      </c>
      <c r="B28" s="7">
        <v>1980</v>
      </c>
      <c r="C28" s="7">
        <v>1992</v>
      </c>
      <c r="D28" s="7">
        <v>1992</v>
      </c>
      <c r="E28" s="7">
        <v>1984</v>
      </c>
      <c r="F28" s="7">
        <v>1992</v>
      </c>
    </row>
    <row r="29" spans="1:6" x14ac:dyDescent="0.25">
      <c r="A29" s="9" t="s">
        <v>21</v>
      </c>
      <c r="B29" s="7">
        <v>1978</v>
      </c>
      <c r="C29" s="7">
        <v>1978</v>
      </c>
      <c r="D29" s="7">
        <v>1978</v>
      </c>
      <c r="E29" s="7"/>
      <c r="F29" s="7">
        <v>1978</v>
      </c>
    </row>
    <row r="30" spans="1:6" x14ac:dyDescent="0.25">
      <c r="A30" s="9" t="s">
        <v>22</v>
      </c>
      <c r="B30" s="7">
        <v>1978</v>
      </c>
      <c r="C30" s="7">
        <v>1994</v>
      </c>
      <c r="D30" s="7">
        <v>1978</v>
      </c>
      <c r="E30" s="7">
        <v>1994</v>
      </c>
      <c r="F30" s="7" t="s">
        <v>51</v>
      </c>
    </row>
    <row r="31" spans="1:6" x14ac:dyDescent="0.25">
      <c r="A31" s="9" t="s">
        <v>23</v>
      </c>
      <c r="B31" s="7">
        <v>1979</v>
      </c>
      <c r="C31" s="7">
        <v>1980</v>
      </c>
      <c r="D31" s="7">
        <v>1978</v>
      </c>
      <c r="E31" s="7">
        <v>1979</v>
      </c>
      <c r="F31" s="7">
        <v>1983</v>
      </c>
    </row>
    <row r="32" spans="1:6" x14ac:dyDescent="0.25">
      <c r="A32" s="9" t="s">
        <v>24</v>
      </c>
      <c r="B32" s="7">
        <v>1981</v>
      </c>
      <c r="C32" s="7">
        <v>1981</v>
      </c>
      <c r="D32" s="7">
        <v>1989</v>
      </c>
      <c r="E32" s="7"/>
      <c r="F32" s="7">
        <v>1995</v>
      </c>
    </row>
    <row r="33" spans="1:6" x14ac:dyDescent="0.25">
      <c r="A33" s="9" t="s">
        <v>25</v>
      </c>
      <c r="B33" s="7">
        <v>1980</v>
      </c>
      <c r="C33" s="7">
        <v>1989</v>
      </c>
      <c r="D33" s="7">
        <v>1980</v>
      </c>
      <c r="E33" s="7">
        <v>1980</v>
      </c>
      <c r="F33" s="7">
        <v>1989</v>
      </c>
    </row>
    <row r="34" spans="1:6" x14ac:dyDescent="0.25">
      <c r="A34" s="9" t="s">
        <v>26</v>
      </c>
      <c r="B34" s="7">
        <v>1981</v>
      </c>
      <c r="C34" s="7">
        <v>1993</v>
      </c>
      <c r="D34" s="7">
        <v>1991</v>
      </c>
      <c r="E34" s="7">
        <v>1985</v>
      </c>
      <c r="F34" s="7" t="s">
        <v>51</v>
      </c>
    </row>
    <row r="35" spans="1:6" x14ac:dyDescent="0.25">
      <c r="A35" s="9" t="s">
        <v>27</v>
      </c>
      <c r="B35" s="7">
        <v>1978</v>
      </c>
      <c r="C35" s="7">
        <v>1986</v>
      </c>
      <c r="D35" s="7">
        <v>1989</v>
      </c>
      <c r="E35" s="7">
        <v>1984</v>
      </c>
      <c r="F35" s="7">
        <v>1989</v>
      </c>
    </row>
    <row r="36" spans="1:6" x14ac:dyDescent="0.25">
      <c r="A36" s="9" t="s">
        <v>28</v>
      </c>
      <c r="B36" s="7">
        <v>1985</v>
      </c>
      <c r="C36" s="7">
        <v>1985</v>
      </c>
      <c r="D36" s="7">
        <v>1985</v>
      </c>
      <c r="E36" s="7">
        <v>1985</v>
      </c>
      <c r="F36" s="7">
        <v>1985</v>
      </c>
    </row>
    <row r="37" spans="1:6" x14ac:dyDescent="0.25">
      <c r="A37" s="9" t="s">
        <v>29</v>
      </c>
      <c r="B37" s="7">
        <v>1979</v>
      </c>
      <c r="C37" s="7">
        <v>1979</v>
      </c>
      <c r="D37" s="7">
        <v>1979</v>
      </c>
      <c r="E37" s="7">
        <v>1990</v>
      </c>
      <c r="F37" s="7" t="s">
        <v>51</v>
      </c>
    </row>
    <row r="38" spans="1:6" x14ac:dyDescent="0.25">
      <c r="A38" s="9" t="s">
        <v>30</v>
      </c>
      <c r="B38" s="7">
        <v>1981</v>
      </c>
      <c r="C38" s="7">
        <v>1988</v>
      </c>
      <c r="D38" s="7">
        <v>1982</v>
      </c>
      <c r="E38" s="7"/>
      <c r="F38" s="7">
        <v>1988</v>
      </c>
    </row>
    <row r="39" spans="1:6" x14ac:dyDescent="0.25">
      <c r="A39" s="9" t="s">
        <v>31</v>
      </c>
      <c r="B39" s="7">
        <v>1987</v>
      </c>
      <c r="C39" s="7">
        <v>1987</v>
      </c>
      <c r="D39" s="7">
        <v>1987</v>
      </c>
      <c r="E39" s="7">
        <v>1987</v>
      </c>
      <c r="F39" s="7">
        <v>1987</v>
      </c>
    </row>
    <row r="40" spans="1:6" x14ac:dyDescent="0.25">
      <c r="A40" s="9" t="s">
        <v>32</v>
      </c>
      <c r="B40" s="7">
        <v>1977</v>
      </c>
      <c r="C40" s="7">
        <v>1977</v>
      </c>
      <c r="D40" s="7">
        <v>1995</v>
      </c>
      <c r="E40" s="7"/>
      <c r="F40" s="7">
        <v>1995</v>
      </c>
    </row>
    <row r="41" spans="1:6" x14ac:dyDescent="0.25">
      <c r="A41" s="9" t="s">
        <v>33</v>
      </c>
      <c r="B41" s="7">
        <v>1979</v>
      </c>
      <c r="C41" s="7">
        <v>1996</v>
      </c>
      <c r="D41" s="7">
        <v>1987</v>
      </c>
      <c r="E41" s="7">
        <v>1997</v>
      </c>
      <c r="F41" s="7">
        <v>1987</v>
      </c>
    </row>
    <row r="42" spans="1:6" x14ac:dyDescent="0.25">
      <c r="A42" s="9" t="s">
        <v>34</v>
      </c>
      <c r="B42" s="7">
        <v>1979</v>
      </c>
      <c r="C42" s="7">
        <v>1985</v>
      </c>
      <c r="D42" s="7">
        <v>1979</v>
      </c>
      <c r="E42" s="7">
        <v>1979</v>
      </c>
      <c r="F42" s="7">
        <v>1995</v>
      </c>
    </row>
    <row r="43" spans="1:6" x14ac:dyDescent="0.25">
      <c r="A43" s="9" t="s">
        <v>35</v>
      </c>
      <c r="B43" s="7">
        <v>1979</v>
      </c>
      <c r="C43" s="7"/>
      <c r="D43" s="7">
        <v>1979</v>
      </c>
      <c r="E43" s="7">
        <v>1983</v>
      </c>
      <c r="F43" s="7" t="s">
        <v>51</v>
      </c>
    </row>
    <row r="44" spans="1:6" x14ac:dyDescent="0.25">
      <c r="A44" s="9" t="s">
        <v>36</v>
      </c>
      <c r="B44" s="7">
        <v>1982</v>
      </c>
      <c r="C44" s="7">
        <v>1982</v>
      </c>
      <c r="D44" s="7">
        <v>1986</v>
      </c>
      <c r="E44" s="7">
        <v>1982</v>
      </c>
      <c r="F44" s="7" t="s">
        <v>51</v>
      </c>
    </row>
    <row r="45" spans="1:6" x14ac:dyDescent="0.25">
      <c r="A45" s="9" t="s">
        <v>37</v>
      </c>
      <c r="B45" s="7">
        <v>1977</v>
      </c>
      <c r="C45" s="7">
        <v>1981</v>
      </c>
      <c r="D45" s="7">
        <v>1977</v>
      </c>
      <c r="E45" s="7"/>
      <c r="F45" s="7">
        <v>1977</v>
      </c>
    </row>
    <row r="46" spans="1:6" x14ac:dyDescent="0.25">
      <c r="A46" s="9" t="s">
        <v>38</v>
      </c>
      <c r="B46" s="7">
        <v>1976</v>
      </c>
      <c r="C46" s="7">
        <v>1976</v>
      </c>
      <c r="D46" s="7">
        <v>1986</v>
      </c>
      <c r="E46" s="7"/>
      <c r="F46" s="7">
        <v>1994</v>
      </c>
    </row>
    <row r="47" spans="1:6" x14ac:dyDescent="0.25">
      <c r="A47" s="9" t="s">
        <v>39</v>
      </c>
      <c r="B47" s="7">
        <v>1982</v>
      </c>
      <c r="C47" s="7">
        <v>1985</v>
      </c>
      <c r="D47" s="7">
        <v>1988</v>
      </c>
      <c r="E47" s="7">
        <v>1988</v>
      </c>
      <c r="F47" s="7">
        <v>1988</v>
      </c>
    </row>
    <row r="48" spans="1:6" x14ac:dyDescent="0.25">
      <c r="A48" s="9" t="s">
        <v>40</v>
      </c>
      <c r="B48" s="7">
        <v>1984</v>
      </c>
      <c r="C48" s="7">
        <v>1984</v>
      </c>
      <c r="D48" s="7">
        <v>1984</v>
      </c>
      <c r="E48" s="7">
        <v>1984</v>
      </c>
      <c r="F48" s="7" t="s">
        <v>51</v>
      </c>
    </row>
    <row r="49" spans="1:6" x14ac:dyDescent="0.25">
      <c r="A49" s="9" t="s">
        <v>41</v>
      </c>
      <c r="B49" s="7">
        <v>1981</v>
      </c>
      <c r="C49" s="7">
        <v>1981</v>
      </c>
      <c r="D49" s="7">
        <v>1989</v>
      </c>
      <c r="E49" s="7">
        <v>1981</v>
      </c>
      <c r="F49" s="7">
        <v>1989</v>
      </c>
    </row>
    <row r="50" spans="1:6" x14ac:dyDescent="0.25">
      <c r="A50" s="9" t="s">
        <v>42</v>
      </c>
      <c r="B50" s="7">
        <v>1979</v>
      </c>
      <c r="C50" s="7">
        <v>1991</v>
      </c>
      <c r="D50" s="7">
        <v>1979</v>
      </c>
      <c r="E50" s="7"/>
      <c r="F50" s="7">
        <v>1987</v>
      </c>
    </row>
    <row r="51" spans="1:6" x14ac:dyDescent="0.25">
      <c r="A51" s="9" t="s">
        <v>43</v>
      </c>
      <c r="B51" s="7">
        <v>1979</v>
      </c>
      <c r="C51" s="7">
        <v>1979</v>
      </c>
      <c r="D51" s="7">
        <v>1983</v>
      </c>
      <c r="E51" s="7">
        <v>1983</v>
      </c>
      <c r="F51" s="7" t="s">
        <v>51</v>
      </c>
    </row>
    <row r="52" spans="1:6" x14ac:dyDescent="0.25">
      <c r="A52" s="9" t="s">
        <v>44</v>
      </c>
      <c r="B52" s="7">
        <v>1979</v>
      </c>
      <c r="C52" s="7">
        <v>1989</v>
      </c>
      <c r="D52" s="7">
        <v>1990</v>
      </c>
      <c r="E52" s="7">
        <v>1979</v>
      </c>
      <c r="F52" s="7">
        <v>1990</v>
      </c>
    </row>
    <row r="53" spans="1:6" x14ac:dyDescent="0.25">
      <c r="A53" s="9" t="s">
        <v>45</v>
      </c>
      <c r="B53" s="7">
        <v>1980</v>
      </c>
      <c r="C53" s="7"/>
      <c r="D53" s="7">
        <v>1982</v>
      </c>
      <c r="E53" s="7">
        <v>1990</v>
      </c>
      <c r="F53" s="7" t="s">
        <v>51</v>
      </c>
    </row>
    <row r="54" spans="1:6" x14ac:dyDescent="0.25">
      <c r="A54" s="9" t="s">
        <v>46</v>
      </c>
      <c r="B54" s="7">
        <v>1984</v>
      </c>
      <c r="C54" s="7">
        <v>1992</v>
      </c>
      <c r="D54" s="7">
        <v>1991</v>
      </c>
      <c r="E54" s="7">
        <v>1988</v>
      </c>
      <c r="F54" s="7">
        <v>1996</v>
      </c>
    </row>
    <row r="55" spans="1:6" x14ac:dyDescent="0.25">
      <c r="A55" s="9" t="s">
        <v>47</v>
      </c>
      <c r="B55" s="7">
        <v>1979</v>
      </c>
      <c r="C55" s="7">
        <v>1984</v>
      </c>
      <c r="D55" s="7">
        <v>1979</v>
      </c>
      <c r="E55" s="7">
        <v>1991</v>
      </c>
      <c r="F55" s="7">
        <v>1984</v>
      </c>
    </row>
    <row r="56" spans="1:6" x14ac:dyDescent="0.25">
      <c r="A56" s="9" t="s">
        <v>48</v>
      </c>
      <c r="B56" s="7">
        <v>1979</v>
      </c>
      <c r="C56" s="7">
        <v>1979</v>
      </c>
      <c r="D56" s="7">
        <v>1994</v>
      </c>
      <c r="E56" s="7">
        <v>1995</v>
      </c>
      <c r="F56" s="7">
        <v>1994</v>
      </c>
    </row>
    <row r="57" spans="1:6" x14ac:dyDescent="0.25">
      <c r="A57" s="9" t="s">
        <v>49</v>
      </c>
      <c r="B57" s="7">
        <v>1980</v>
      </c>
      <c r="C57" s="7">
        <v>1984</v>
      </c>
      <c r="D57" s="7">
        <v>1989</v>
      </c>
      <c r="E57" s="7">
        <v>1980</v>
      </c>
      <c r="F57" s="7">
        <v>1989</v>
      </c>
    </row>
    <row r="58" spans="1:6" x14ac:dyDescent="0.25">
      <c r="A58" s="9" t="s">
        <v>50</v>
      </c>
      <c r="B58" s="7">
        <v>1982</v>
      </c>
      <c r="C58" s="7">
        <v>1993</v>
      </c>
      <c r="D58" s="7">
        <v>1987</v>
      </c>
      <c r="E58" s="7">
        <v>1988</v>
      </c>
      <c r="F58" s="7" t="s">
        <v>51</v>
      </c>
    </row>
    <row r="60" spans="1:6" x14ac:dyDescent="0.25">
      <c r="A60" t="s">
        <v>329</v>
      </c>
      <c r="B60" s="2">
        <f t="shared" ref="B60:E60" si="0">COUNT(B8:B58)</f>
        <v>51</v>
      </c>
      <c r="C60" s="2">
        <f t="shared" si="0"/>
        <v>48</v>
      </c>
      <c r="D60" s="2">
        <f t="shared" si="0"/>
        <v>51</v>
      </c>
      <c r="E60" s="2">
        <f t="shared" si="0"/>
        <v>42</v>
      </c>
      <c r="F60" s="2">
        <f>COUNT(F8:F58)</f>
        <v>33</v>
      </c>
    </row>
    <row r="61" spans="1:6" s="3" customFormat="1" ht="30" x14ac:dyDescent="0.25">
      <c r="A61" s="3" t="s">
        <v>332</v>
      </c>
      <c r="B61" s="4">
        <f>MIN(B8:B58)</f>
        <v>1976</v>
      </c>
      <c r="C61" s="4">
        <f t="shared" ref="C61:F61" si="1">MIN(C8:C58)</f>
        <v>1976</v>
      </c>
      <c r="D61" s="4">
        <f t="shared" si="1"/>
        <v>1976</v>
      </c>
      <c r="E61" s="4">
        <f t="shared" si="1"/>
        <v>1979</v>
      </c>
      <c r="F61" s="4">
        <f t="shared" si="1"/>
        <v>1977</v>
      </c>
    </row>
    <row r="62" spans="1:6" x14ac:dyDescent="0.25">
      <c r="A62" t="s">
        <v>333</v>
      </c>
      <c r="B62" s="2">
        <f>COUNTIF(B8:B58,1976)</f>
        <v>2</v>
      </c>
      <c r="C62" s="2">
        <f t="shared" ref="C62:F62" si="2">COUNTIF(C8:C58,1976)</f>
        <v>1</v>
      </c>
      <c r="D62" s="2">
        <f t="shared" si="2"/>
        <v>1</v>
      </c>
      <c r="E62" s="2">
        <f t="shared" si="2"/>
        <v>0</v>
      </c>
      <c r="F62" s="2">
        <f t="shared" si="2"/>
        <v>0</v>
      </c>
    </row>
  </sheetData>
  <mergeCells count="2">
    <mergeCell ref="B4:F4"/>
    <mergeCell ref="A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workbookViewId="0">
      <selection sqref="A1:E1"/>
    </sheetView>
  </sheetViews>
  <sheetFormatPr defaultRowHeight="15" x14ac:dyDescent="0.25"/>
  <cols>
    <col min="1" max="1" width="16.5703125" customWidth="1"/>
    <col min="2" max="5" width="16" customWidth="1"/>
    <col min="6" max="6" width="18.28515625" customWidth="1"/>
    <col min="7" max="7" width="3.140625" customWidth="1"/>
    <col min="8" max="8" width="95.140625" customWidth="1"/>
  </cols>
  <sheetData>
    <row r="1" spans="1:8" x14ac:dyDescent="0.25">
      <c r="A1" s="17" t="s">
        <v>463</v>
      </c>
      <c r="B1" s="17"/>
      <c r="C1" s="17"/>
      <c r="D1" s="17"/>
      <c r="E1" s="17"/>
      <c r="H1" t="s">
        <v>460</v>
      </c>
    </row>
    <row r="2" spans="1:8" x14ac:dyDescent="0.25">
      <c r="H2" t="s">
        <v>461</v>
      </c>
    </row>
    <row r="3" spans="1:8" x14ac:dyDescent="0.25">
      <c r="H3" t="s">
        <v>462</v>
      </c>
    </row>
    <row r="4" spans="1:8" x14ac:dyDescent="0.25">
      <c r="B4" s="16" t="s">
        <v>464</v>
      </c>
      <c r="C4" s="16"/>
      <c r="D4" s="16"/>
      <c r="E4" s="16"/>
      <c r="F4" s="16"/>
    </row>
    <row r="5" spans="1:8" x14ac:dyDescent="0.25">
      <c r="B5" s="16" t="s">
        <v>341</v>
      </c>
      <c r="C5" s="16"/>
      <c r="D5" s="16"/>
      <c r="E5" s="16" t="s">
        <v>340</v>
      </c>
      <c r="F5" s="16"/>
    </row>
    <row r="6" spans="1:8" s="3" customFormat="1" ht="46.5" customHeight="1" x14ac:dyDescent="0.25">
      <c r="B6" s="5" t="s">
        <v>335</v>
      </c>
      <c r="C6" s="5" t="s">
        <v>336</v>
      </c>
      <c r="D6" s="5" t="s">
        <v>337</v>
      </c>
      <c r="E6" s="5" t="s">
        <v>338</v>
      </c>
      <c r="F6" s="5" t="s">
        <v>339</v>
      </c>
      <c r="H6" s="3" t="s">
        <v>350</v>
      </c>
    </row>
    <row r="7" spans="1:8" s="3" customFormat="1" ht="45" x14ac:dyDescent="0.25">
      <c r="A7" s="3" t="s">
        <v>342</v>
      </c>
      <c r="B7" s="5">
        <f>MEDIAN(B9:B58)</f>
        <v>1993</v>
      </c>
      <c r="C7" s="5">
        <f t="shared" ref="C7:F7" si="0">MEDIAN(C9:C58)</f>
        <v>1993</v>
      </c>
      <c r="D7" s="5">
        <f t="shared" si="0"/>
        <v>1993</v>
      </c>
      <c r="E7" s="6">
        <f t="shared" si="0"/>
        <v>1992.5</v>
      </c>
      <c r="F7" s="5">
        <f t="shared" si="0"/>
        <v>1993</v>
      </c>
      <c r="H7" s="3" t="s">
        <v>349</v>
      </c>
    </row>
    <row r="8" spans="1:8" s="3" customFormat="1" x14ac:dyDescent="0.25">
      <c r="A8" s="3" t="s">
        <v>334</v>
      </c>
      <c r="B8" s="5"/>
      <c r="C8" s="5"/>
      <c r="D8" s="5"/>
      <c r="E8" s="5"/>
      <c r="F8" s="5"/>
      <c r="H8" s="3" t="s">
        <v>351</v>
      </c>
    </row>
    <row r="9" spans="1:8" x14ac:dyDescent="0.25">
      <c r="A9" t="s">
        <v>78</v>
      </c>
      <c r="B9" s="7"/>
      <c r="C9" s="7"/>
      <c r="D9" s="7"/>
      <c r="E9" s="7">
        <v>1987</v>
      </c>
      <c r="F9" s="7" t="s">
        <v>178</v>
      </c>
    </row>
    <row r="10" spans="1:8" x14ac:dyDescent="0.25">
      <c r="A10" t="s">
        <v>79</v>
      </c>
      <c r="B10" s="7">
        <v>1995</v>
      </c>
      <c r="C10" s="7">
        <v>1995</v>
      </c>
      <c r="D10" s="7">
        <v>1980</v>
      </c>
      <c r="E10" s="7">
        <v>1993</v>
      </c>
      <c r="F10" s="7">
        <v>1993</v>
      </c>
    </row>
    <row r="11" spans="1:8" x14ac:dyDescent="0.25">
      <c r="A11" t="s">
        <v>80</v>
      </c>
      <c r="B11" s="7">
        <v>1985</v>
      </c>
      <c r="C11" s="7">
        <v>1985</v>
      </c>
      <c r="D11" s="7">
        <v>1976</v>
      </c>
      <c r="E11" s="7">
        <v>1994</v>
      </c>
      <c r="F11" s="7">
        <v>1992</v>
      </c>
    </row>
    <row r="12" spans="1:8" x14ac:dyDescent="0.25">
      <c r="A12" t="s">
        <v>81</v>
      </c>
      <c r="B12" s="7"/>
      <c r="C12" s="7"/>
      <c r="D12" s="7">
        <v>1995</v>
      </c>
      <c r="E12" s="7">
        <v>1987</v>
      </c>
      <c r="F12" s="7">
        <v>1978</v>
      </c>
    </row>
    <row r="13" spans="1:8" x14ac:dyDescent="0.25">
      <c r="A13" t="s">
        <v>82</v>
      </c>
      <c r="B13" s="7"/>
      <c r="C13" s="7"/>
      <c r="D13" s="7">
        <v>1985</v>
      </c>
      <c r="E13" s="7">
        <v>1992</v>
      </c>
      <c r="F13" s="7">
        <v>1991</v>
      </c>
      <c r="H13" s="3" t="s">
        <v>348</v>
      </c>
    </row>
    <row r="14" spans="1:8" x14ac:dyDescent="0.25">
      <c r="A14" t="s">
        <v>83</v>
      </c>
      <c r="B14" s="7">
        <v>1991</v>
      </c>
      <c r="C14" s="7">
        <v>1995</v>
      </c>
      <c r="D14" s="7">
        <v>1995</v>
      </c>
      <c r="E14" s="7">
        <v>1995</v>
      </c>
      <c r="F14" s="7">
        <v>1995</v>
      </c>
      <c r="H14" t="s">
        <v>345</v>
      </c>
    </row>
    <row r="15" spans="1:8" x14ac:dyDescent="0.25">
      <c r="A15" t="s">
        <v>84</v>
      </c>
      <c r="B15" s="7"/>
      <c r="C15" s="7"/>
      <c r="D15" s="7"/>
      <c r="E15" s="7">
        <v>1993</v>
      </c>
      <c r="F15" s="7" t="s">
        <v>178</v>
      </c>
      <c r="H15" t="s">
        <v>346</v>
      </c>
    </row>
    <row r="16" spans="1:8" x14ac:dyDescent="0.25">
      <c r="A16" t="s">
        <v>85</v>
      </c>
      <c r="B16" s="7"/>
      <c r="C16" s="7">
        <v>1994</v>
      </c>
      <c r="D16" s="7">
        <v>1994</v>
      </c>
      <c r="E16" s="7"/>
      <c r="F16" s="7">
        <v>1992</v>
      </c>
      <c r="H16" t="s">
        <v>347</v>
      </c>
    </row>
    <row r="17" spans="1:6" x14ac:dyDescent="0.25">
      <c r="A17" t="s">
        <v>86</v>
      </c>
      <c r="B17" s="7">
        <v>1981</v>
      </c>
      <c r="C17" s="7">
        <v>1981</v>
      </c>
      <c r="D17" s="7">
        <v>1979</v>
      </c>
      <c r="E17" s="7">
        <v>1995</v>
      </c>
      <c r="F17" s="7" t="s">
        <v>178</v>
      </c>
    </row>
    <row r="18" spans="1:6" x14ac:dyDescent="0.25">
      <c r="A18" t="s">
        <v>87</v>
      </c>
      <c r="B18" s="7">
        <v>1995</v>
      </c>
      <c r="C18" s="7"/>
      <c r="D18" s="7"/>
      <c r="E18" s="7">
        <v>1992</v>
      </c>
      <c r="F18" s="7" t="s">
        <v>178</v>
      </c>
    </row>
    <row r="19" spans="1:6" x14ac:dyDescent="0.25">
      <c r="A19" t="s">
        <v>88</v>
      </c>
      <c r="B19" s="7"/>
      <c r="C19" s="7"/>
      <c r="D19" s="7">
        <v>1988</v>
      </c>
      <c r="E19" s="7"/>
      <c r="F19" s="7">
        <v>1995</v>
      </c>
    </row>
    <row r="20" spans="1:6" x14ac:dyDescent="0.25">
      <c r="A20" t="s">
        <v>89</v>
      </c>
      <c r="B20" s="7">
        <v>1990</v>
      </c>
      <c r="C20" s="7">
        <v>1990</v>
      </c>
      <c r="D20" s="7">
        <v>1990</v>
      </c>
      <c r="E20" s="7">
        <v>1995</v>
      </c>
      <c r="F20" s="7">
        <v>1995</v>
      </c>
    </row>
    <row r="21" spans="1:6" x14ac:dyDescent="0.25">
      <c r="A21" t="s">
        <v>90</v>
      </c>
      <c r="B21" s="7">
        <v>1984</v>
      </c>
      <c r="C21" s="7">
        <v>1984</v>
      </c>
      <c r="D21" s="7">
        <v>1996</v>
      </c>
      <c r="E21" s="7">
        <v>1986</v>
      </c>
      <c r="F21" s="7">
        <v>1993</v>
      </c>
    </row>
    <row r="22" spans="1:6" x14ac:dyDescent="0.25">
      <c r="A22" t="s">
        <v>91</v>
      </c>
      <c r="B22" s="7">
        <v>1995</v>
      </c>
      <c r="C22" s="7">
        <v>1986</v>
      </c>
      <c r="D22" s="7">
        <v>1986</v>
      </c>
      <c r="E22" s="7">
        <v>1994</v>
      </c>
      <c r="F22" s="7">
        <v>1994</v>
      </c>
    </row>
    <row r="23" spans="1:6" x14ac:dyDescent="0.25">
      <c r="A23" t="s">
        <v>92</v>
      </c>
      <c r="B23" s="7">
        <v>1996</v>
      </c>
      <c r="C23" s="7"/>
      <c r="D23" s="7">
        <v>1996</v>
      </c>
      <c r="E23" s="7">
        <v>1989</v>
      </c>
      <c r="F23" s="7" t="s">
        <v>178</v>
      </c>
    </row>
    <row r="24" spans="1:6" x14ac:dyDescent="0.25">
      <c r="A24" t="s">
        <v>93</v>
      </c>
      <c r="B24" s="7">
        <v>1993</v>
      </c>
      <c r="C24" s="7">
        <v>1993</v>
      </c>
      <c r="D24" s="7">
        <v>1993</v>
      </c>
      <c r="E24" s="7">
        <v>1996</v>
      </c>
      <c r="F24" s="7" t="s">
        <v>178</v>
      </c>
    </row>
    <row r="25" spans="1:6" x14ac:dyDescent="0.25">
      <c r="A25" t="s">
        <v>94</v>
      </c>
      <c r="B25" s="7">
        <v>1993</v>
      </c>
      <c r="C25" s="7">
        <v>1993</v>
      </c>
      <c r="D25" s="7">
        <v>1993</v>
      </c>
      <c r="E25" s="7">
        <v>1991</v>
      </c>
      <c r="F25" s="7">
        <v>1996</v>
      </c>
    </row>
    <row r="26" spans="1:6" x14ac:dyDescent="0.25">
      <c r="A26" t="s">
        <v>95</v>
      </c>
      <c r="B26" s="7"/>
      <c r="C26" s="7"/>
      <c r="D26" s="7"/>
      <c r="E26" s="7">
        <v>1991</v>
      </c>
      <c r="F26" s="7" t="s">
        <v>178</v>
      </c>
    </row>
    <row r="27" spans="1:6" x14ac:dyDescent="0.25">
      <c r="A27" t="s">
        <v>96</v>
      </c>
      <c r="B27" s="7">
        <v>1987</v>
      </c>
      <c r="C27" s="7">
        <v>1987</v>
      </c>
      <c r="D27" s="7">
        <v>1987</v>
      </c>
      <c r="E27" s="7">
        <v>1994</v>
      </c>
      <c r="F27" s="7">
        <v>1996</v>
      </c>
    </row>
    <row r="28" spans="1:6" x14ac:dyDescent="0.25">
      <c r="A28" t="s">
        <v>97</v>
      </c>
      <c r="B28" s="7">
        <v>1996</v>
      </c>
      <c r="C28" s="7">
        <v>1996</v>
      </c>
      <c r="D28" s="7">
        <v>1996</v>
      </c>
      <c r="E28" s="7">
        <v>1989</v>
      </c>
      <c r="F28" s="7">
        <v>1989</v>
      </c>
    </row>
    <row r="29" spans="1:6" x14ac:dyDescent="0.25">
      <c r="A29" t="s">
        <v>98</v>
      </c>
      <c r="B29" s="7">
        <v>1993</v>
      </c>
      <c r="C29" s="7">
        <v>1993</v>
      </c>
      <c r="D29" s="7">
        <v>1993</v>
      </c>
      <c r="E29" s="7">
        <v>1992</v>
      </c>
      <c r="F29" s="7">
        <v>1990</v>
      </c>
    </row>
    <row r="30" spans="1:6" x14ac:dyDescent="0.25">
      <c r="A30" t="s">
        <v>99</v>
      </c>
      <c r="B30" s="7">
        <v>1995</v>
      </c>
      <c r="C30" s="7">
        <v>1995</v>
      </c>
      <c r="D30" s="7">
        <v>1995</v>
      </c>
      <c r="E30" s="7">
        <v>1994</v>
      </c>
      <c r="F30" s="7">
        <v>1994</v>
      </c>
    </row>
    <row r="31" spans="1:6" x14ac:dyDescent="0.25">
      <c r="A31" t="s">
        <v>100</v>
      </c>
      <c r="B31" s="7">
        <v>1996</v>
      </c>
      <c r="C31" s="7">
        <v>1996</v>
      </c>
      <c r="D31" s="7">
        <v>1996</v>
      </c>
      <c r="E31" s="7">
        <v>1991</v>
      </c>
      <c r="F31" s="7">
        <v>1995</v>
      </c>
    </row>
    <row r="32" spans="1:6" x14ac:dyDescent="0.25">
      <c r="A32" t="s">
        <v>101</v>
      </c>
      <c r="B32" s="7">
        <v>1986</v>
      </c>
      <c r="C32" s="7">
        <v>1986</v>
      </c>
      <c r="D32" s="7">
        <v>1986</v>
      </c>
      <c r="E32" s="7">
        <v>1986</v>
      </c>
      <c r="F32" s="7">
        <v>1988</v>
      </c>
    </row>
    <row r="33" spans="1:6" x14ac:dyDescent="0.25">
      <c r="A33" t="s">
        <v>102</v>
      </c>
      <c r="B33" s="7">
        <v>1995</v>
      </c>
      <c r="C33" s="7">
        <v>1995</v>
      </c>
      <c r="D33" s="7">
        <v>1995</v>
      </c>
      <c r="E33" s="7">
        <v>1995</v>
      </c>
      <c r="F33" s="7" t="s">
        <v>178</v>
      </c>
    </row>
    <row r="34" spans="1:6" x14ac:dyDescent="0.25">
      <c r="A34" t="s">
        <v>103</v>
      </c>
      <c r="B34" s="7">
        <v>1995</v>
      </c>
      <c r="C34" s="7">
        <v>1995</v>
      </c>
      <c r="D34" s="7">
        <v>1995</v>
      </c>
      <c r="E34" s="7">
        <v>1986</v>
      </c>
      <c r="F34" s="7">
        <v>1986</v>
      </c>
    </row>
    <row r="35" spans="1:6" x14ac:dyDescent="0.25">
      <c r="A35" t="s">
        <v>104</v>
      </c>
      <c r="B35" s="7">
        <v>1993</v>
      </c>
      <c r="C35" s="7"/>
      <c r="D35" s="7"/>
      <c r="E35" s="7">
        <v>1994</v>
      </c>
      <c r="F35" s="7">
        <v>1992</v>
      </c>
    </row>
    <row r="36" spans="1:6" x14ac:dyDescent="0.25">
      <c r="A36" t="s">
        <v>105</v>
      </c>
      <c r="B36" s="7">
        <v>1989</v>
      </c>
      <c r="C36" s="7">
        <v>1989</v>
      </c>
      <c r="D36" s="7">
        <v>1989</v>
      </c>
      <c r="E36" s="7">
        <v>1993</v>
      </c>
      <c r="F36" s="7">
        <v>1994</v>
      </c>
    </row>
    <row r="37" spans="1:6" x14ac:dyDescent="0.25">
      <c r="A37" t="s">
        <v>106</v>
      </c>
      <c r="B37" s="7"/>
      <c r="C37" s="7">
        <v>1994</v>
      </c>
      <c r="D37" s="7">
        <v>1994</v>
      </c>
      <c r="E37" s="7">
        <v>1994</v>
      </c>
      <c r="F37" s="7">
        <v>1994</v>
      </c>
    </row>
    <row r="38" spans="1:6" x14ac:dyDescent="0.25">
      <c r="A38" t="s">
        <v>107</v>
      </c>
      <c r="B38" s="7">
        <v>1994</v>
      </c>
      <c r="C38" s="7">
        <v>1994</v>
      </c>
      <c r="D38" s="7">
        <v>1994</v>
      </c>
      <c r="E38" s="7">
        <v>1996</v>
      </c>
      <c r="F38" s="7">
        <v>1995</v>
      </c>
    </row>
    <row r="39" spans="1:6" x14ac:dyDescent="0.25">
      <c r="A39" t="s">
        <v>32</v>
      </c>
      <c r="B39" s="7"/>
      <c r="C39" s="7"/>
      <c r="D39" s="7"/>
      <c r="E39" s="7">
        <v>1990</v>
      </c>
      <c r="F39" s="7">
        <v>1990</v>
      </c>
    </row>
    <row r="40" spans="1:6" x14ac:dyDescent="0.25">
      <c r="A40" t="s">
        <v>108</v>
      </c>
      <c r="B40" s="7">
        <v>1993</v>
      </c>
      <c r="C40" s="7">
        <v>1993</v>
      </c>
      <c r="D40" s="7">
        <v>1993</v>
      </c>
      <c r="E40" s="7">
        <v>1994</v>
      </c>
      <c r="F40" s="7">
        <v>1990</v>
      </c>
    </row>
    <row r="41" spans="1:6" x14ac:dyDescent="0.25">
      <c r="A41" t="s">
        <v>109</v>
      </c>
      <c r="B41" s="7"/>
      <c r="C41" s="7"/>
      <c r="D41" s="7">
        <v>1993</v>
      </c>
      <c r="E41" s="7">
        <v>1996</v>
      </c>
      <c r="F41" s="7">
        <v>1990</v>
      </c>
    </row>
    <row r="42" spans="1:6" x14ac:dyDescent="0.25">
      <c r="A42" t="s">
        <v>110</v>
      </c>
      <c r="B42" s="7"/>
      <c r="C42" s="7">
        <v>1996</v>
      </c>
      <c r="D42" s="7">
        <v>1996</v>
      </c>
      <c r="E42" s="7">
        <v>1976</v>
      </c>
      <c r="F42" s="7" t="s">
        <v>178</v>
      </c>
    </row>
    <row r="43" spans="1:6" x14ac:dyDescent="0.25">
      <c r="A43" t="s">
        <v>111</v>
      </c>
      <c r="B43" s="7">
        <v>1990</v>
      </c>
      <c r="C43" s="7">
        <v>1990</v>
      </c>
      <c r="D43" s="7">
        <v>1990</v>
      </c>
      <c r="E43" s="7"/>
      <c r="F43" s="7" t="s">
        <v>178</v>
      </c>
    </row>
    <row r="44" spans="1:6" x14ac:dyDescent="0.25">
      <c r="A44" t="s">
        <v>112</v>
      </c>
      <c r="B44" s="7">
        <v>1995</v>
      </c>
      <c r="C44" s="7">
        <v>1995</v>
      </c>
      <c r="D44" s="7">
        <v>1995</v>
      </c>
      <c r="E44" s="7">
        <v>1984</v>
      </c>
      <c r="F44" s="7">
        <v>1996</v>
      </c>
    </row>
    <row r="45" spans="1:6" x14ac:dyDescent="0.25">
      <c r="A45" t="s">
        <v>113</v>
      </c>
      <c r="B45" s="7">
        <v>1991</v>
      </c>
      <c r="C45" s="7">
        <v>1991</v>
      </c>
      <c r="D45" s="7">
        <v>1988</v>
      </c>
      <c r="E45" s="7"/>
      <c r="F45" s="7" t="s">
        <v>178</v>
      </c>
    </row>
    <row r="46" spans="1:6" x14ac:dyDescent="0.25">
      <c r="A46" t="s">
        <v>114</v>
      </c>
      <c r="B46" s="7">
        <v>1976</v>
      </c>
      <c r="C46" s="7">
        <v>1976</v>
      </c>
      <c r="D46" s="7">
        <v>1976</v>
      </c>
      <c r="E46" s="7">
        <v>1987</v>
      </c>
      <c r="F46" s="7">
        <v>1989</v>
      </c>
    </row>
    <row r="47" spans="1:6" x14ac:dyDescent="0.25">
      <c r="A47" t="s">
        <v>115</v>
      </c>
      <c r="B47" s="7">
        <v>1996</v>
      </c>
      <c r="C47" s="7"/>
      <c r="D47" s="7">
        <v>1996</v>
      </c>
      <c r="E47" s="7">
        <v>1984</v>
      </c>
      <c r="F47" s="7">
        <v>1984</v>
      </c>
    </row>
    <row r="48" spans="1:6" x14ac:dyDescent="0.25">
      <c r="A48" t="s">
        <v>116</v>
      </c>
      <c r="B48" s="7"/>
      <c r="C48" s="7">
        <v>1996</v>
      </c>
      <c r="D48" s="7">
        <v>1996</v>
      </c>
      <c r="E48" s="7">
        <v>1990</v>
      </c>
      <c r="F48" s="7">
        <v>1990</v>
      </c>
    </row>
    <row r="49" spans="1:6" x14ac:dyDescent="0.25">
      <c r="A49" t="s">
        <v>117</v>
      </c>
      <c r="B49" s="7">
        <v>1989</v>
      </c>
      <c r="C49" s="7">
        <v>1989</v>
      </c>
      <c r="D49" s="7">
        <v>1989</v>
      </c>
      <c r="E49" s="7">
        <v>1984</v>
      </c>
      <c r="F49" s="7">
        <v>1982</v>
      </c>
    </row>
    <row r="50" spans="1:6" x14ac:dyDescent="0.25">
      <c r="A50" t="s">
        <v>118</v>
      </c>
      <c r="B50" s="7"/>
      <c r="C50" s="7">
        <v>1993</v>
      </c>
      <c r="D50" s="7">
        <v>1987</v>
      </c>
      <c r="E50" s="7">
        <v>1989</v>
      </c>
      <c r="F50" s="7">
        <v>1995</v>
      </c>
    </row>
    <row r="51" spans="1:6" x14ac:dyDescent="0.25">
      <c r="A51" t="s">
        <v>119</v>
      </c>
      <c r="B51" s="7">
        <v>1994</v>
      </c>
      <c r="C51" s="7">
        <v>1994</v>
      </c>
      <c r="D51" s="7">
        <v>1994</v>
      </c>
      <c r="E51" s="7">
        <v>1994</v>
      </c>
      <c r="F51" s="7">
        <v>1987</v>
      </c>
    </row>
    <row r="52" spans="1:6" x14ac:dyDescent="0.25">
      <c r="A52" t="s">
        <v>120</v>
      </c>
      <c r="B52" s="7">
        <v>1994</v>
      </c>
      <c r="C52" s="7">
        <v>1994</v>
      </c>
      <c r="D52" s="7">
        <v>1994</v>
      </c>
      <c r="E52" s="7"/>
      <c r="F52" s="7">
        <v>1980</v>
      </c>
    </row>
    <row r="53" spans="1:6" x14ac:dyDescent="0.25">
      <c r="A53" t="s">
        <v>121</v>
      </c>
      <c r="B53" s="7">
        <v>1989</v>
      </c>
      <c r="C53" s="7">
        <v>1989</v>
      </c>
      <c r="D53" s="7"/>
      <c r="E53" s="7"/>
      <c r="F53" s="7">
        <v>1993</v>
      </c>
    </row>
    <row r="54" spans="1:6" x14ac:dyDescent="0.25">
      <c r="A54" t="s">
        <v>122</v>
      </c>
      <c r="B54" s="7">
        <v>1993</v>
      </c>
      <c r="C54" s="7">
        <v>1993</v>
      </c>
      <c r="D54" s="7">
        <v>1993</v>
      </c>
      <c r="E54" s="7">
        <v>1988</v>
      </c>
      <c r="F54" s="7" t="s">
        <v>178</v>
      </c>
    </row>
    <row r="55" spans="1:6" x14ac:dyDescent="0.25">
      <c r="A55" t="s">
        <v>123</v>
      </c>
      <c r="B55" s="7"/>
      <c r="C55" s="7"/>
      <c r="D55" s="7"/>
      <c r="E55" s="7">
        <v>1996</v>
      </c>
      <c r="F55" s="7">
        <v>1996</v>
      </c>
    </row>
    <row r="56" spans="1:6" x14ac:dyDescent="0.25">
      <c r="A56" t="s">
        <v>124</v>
      </c>
      <c r="B56" s="7">
        <v>1993</v>
      </c>
      <c r="C56" s="7">
        <v>1993</v>
      </c>
      <c r="D56" s="7">
        <v>1993</v>
      </c>
      <c r="E56" s="7">
        <v>1996</v>
      </c>
      <c r="F56" s="7">
        <v>1996</v>
      </c>
    </row>
    <row r="57" spans="1:6" x14ac:dyDescent="0.25">
      <c r="A57" t="s">
        <v>125</v>
      </c>
      <c r="B57" s="7"/>
      <c r="C57" s="7"/>
      <c r="D57" s="7">
        <v>1993</v>
      </c>
      <c r="E57" s="7">
        <v>1996</v>
      </c>
      <c r="F57" s="7">
        <v>1996</v>
      </c>
    </row>
    <row r="58" spans="1:6" x14ac:dyDescent="0.25">
      <c r="A58" t="s">
        <v>47</v>
      </c>
      <c r="B58" s="7">
        <v>1995</v>
      </c>
      <c r="C58" s="7">
        <v>1995</v>
      </c>
      <c r="D58" s="7">
        <v>1995</v>
      </c>
      <c r="E58" s="7">
        <v>1996</v>
      </c>
      <c r="F58" s="7">
        <v>1996</v>
      </c>
    </row>
    <row r="59" spans="1:6" x14ac:dyDescent="0.25">
      <c r="B59" s="7"/>
      <c r="C59" s="7"/>
      <c r="D59" s="7"/>
      <c r="E59" s="7"/>
      <c r="F59" s="7"/>
    </row>
    <row r="60" spans="1:6" x14ac:dyDescent="0.25">
      <c r="A60" t="s">
        <v>343</v>
      </c>
      <c r="B60" s="7">
        <f>COUNT(B10:B58)</f>
        <v>35</v>
      </c>
      <c r="C60" s="7">
        <f t="shared" ref="C60:F60" si="1">COUNT(C10:C58)</f>
        <v>36</v>
      </c>
      <c r="D60" s="7">
        <f t="shared" si="1"/>
        <v>42</v>
      </c>
      <c r="E60" s="7">
        <f t="shared" si="1"/>
        <v>43</v>
      </c>
      <c r="F60" s="7">
        <f t="shared" si="1"/>
        <v>38</v>
      </c>
    </row>
    <row r="61" spans="1:6" ht="45" x14ac:dyDescent="0.25">
      <c r="A61" s="3" t="s">
        <v>344</v>
      </c>
      <c r="B61" s="7">
        <f>MIN(B10:B58)</f>
        <v>1976</v>
      </c>
      <c r="C61" s="7">
        <f t="shared" ref="C61:F61" si="2">MIN(C10:C58)</f>
        <v>1976</v>
      </c>
      <c r="D61" s="7">
        <f t="shared" si="2"/>
        <v>1976</v>
      </c>
      <c r="E61" s="7">
        <f t="shared" si="2"/>
        <v>1976</v>
      </c>
      <c r="F61" s="7">
        <f t="shared" si="2"/>
        <v>1978</v>
      </c>
    </row>
    <row r="62" spans="1:6" x14ac:dyDescent="0.25">
      <c r="A62" t="s">
        <v>333</v>
      </c>
      <c r="B62" s="7">
        <f>COUNTIF(B9:B58, 1976)</f>
        <v>1</v>
      </c>
      <c r="C62" s="7">
        <f t="shared" ref="C62:F62" si="3">COUNTIF(C9:C58, 1976)</f>
        <v>1</v>
      </c>
      <c r="D62" s="7">
        <f t="shared" si="3"/>
        <v>2</v>
      </c>
      <c r="E62" s="7">
        <f t="shared" si="3"/>
        <v>1</v>
      </c>
      <c r="F62" s="7">
        <f t="shared" si="3"/>
        <v>0</v>
      </c>
    </row>
  </sheetData>
  <mergeCells count="4">
    <mergeCell ref="B5:D5"/>
    <mergeCell ref="E5:F5"/>
    <mergeCell ref="B4:F4"/>
    <mergeCell ref="A1:E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1"/>
  <sheetViews>
    <sheetView workbookViewId="0">
      <selection sqref="A1:E1"/>
    </sheetView>
  </sheetViews>
  <sheetFormatPr defaultRowHeight="15" x14ac:dyDescent="0.25"/>
  <cols>
    <col min="1" max="1" width="18.28515625" customWidth="1"/>
    <col min="2" max="5" width="14.7109375" customWidth="1"/>
    <col min="6" max="6" width="3.140625" customWidth="1"/>
    <col min="7" max="7" width="99" customWidth="1"/>
  </cols>
  <sheetData>
    <row r="1" spans="1:7" x14ac:dyDescent="0.25">
      <c r="A1" s="17" t="s">
        <v>397</v>
      </c>
      <c r="B1" s="17"/>
      <c r="C1" s="17"/>
      <c r="D1" s="17"/>
      <c r="E1" s="17"/>
      <c r="G1" t="s">
        <v>460</v>
      </c>
    </row>
    <row r="2" spans="1:7" x14ac:dyDescent="0.25">
      <c r="A2" s="17" t="s">
        <v>456</v>
      </c>
      <c r="B2" s="17"/>
      <c r="C2" s="17"/>
      <c r="D2" s="17"/>
      <c r="E2" s="17"/>
      <c r="G2" t="s">
        <v>461</v>
      </c>
    </row>
    <row r="3" spans="1:7" x14ac:dyDescent="0.25">
      <c r="G3" t="s">
        <v>462</v>
      </c>
    </row>
    <row r="25" spans="1:7" ht="45" x14ac:dyDescent="0.25">
      <c r="A25" s="14" t="s">
        <v>354</v>
      </c>
      <c r="B25" s="4" t="s">
        <v>466</v>
      </c>
      <c r="C25" s="4" t="s">
        <v>465</v>
      </c>
    </row>
    <row r="26" spans="1:7" x14ac:dyDescent="0.25">
      <c r="A26" s="14">
        <v>1976</v>
      </c>
      <c r="B26" s="15">
        <f t="shared" ref="B26:B46" si="0">C57</f>
        <v>3.3709169999999999</v>
      </c>
      <c r="C26" s="15">
        <f t="shared" ref="C26:C46" si="1">D57*10</f>
        <v>2.7118360000000004</v>
      </c>
      <c r="G26" s="3" t="s">
        <v>350</v>
      </c>
    </row>
    <row r="27" spans="1:7" ht="45" x14ac:dyDescent="0.25">
      <c r="A27" s="14">
        <v>1977</v>
      </c>
      <c r="B27" s="15">
        <f t="shared" si="0"/>
        <v>6.1504250000000003</v>
      </c>
      <c r="C27" s="15">
        <f t="shared" si="1"/>
        <v>3.7554539999999998</v>
      </c>
      <c r="G27" s="3" t="s">
        <v>349</v>
      </c>
    </row>
    <row r="28" spans="1:7" x14ac:dyDescent="0.25">
      <c r="A28" s="14">
        <v>1978</v>
      </c>
      <c r="B28" s="15">
        <f t="shared" si="0"/>
        <v>7.9523979999999996</v>
      </c>
      <c r="C28" s="15">
        <f t="shared" si="1"/>
        <v>4.6887240000000006</v>
      </c>
      <c r="G28" s="3" t="s">
        <v>351</v>
      </c>
    </row>
    <row r="29" spans="1:7" x14ac:dyDescent="0.25">
      <c r="A29" s="14">
        <v>1979</v>
      </c>
      <c r="B29" s="15">
        <f t="shared" si="0"/>
        <v>8.5441570000000002</v>
      </c>
      <c r="C29" s="15">
        <f t="shared" si="1"/>
        <v>5.0740460000000001</v>
      </c>
    </row>
    <row r="30" spans="1:7" x14ac:dyDescent="0.25">
      <c r="A30" s="14">
        <v>1980</v>
      </c>
      <c r="B30" s="15">
        <f t="shared" si="0"/>
        <v>9.4754330000000007</v>
      </c>
      <c r="C30" s="15">
        <f t="shared" si="1"/>
        <v>5.4867730000000003</v>
      </c>
      <c r="G30" s="3" t="s">
        <v>381</v>
      </c>
    </row>
    <row r="31" spans="1:7" x14ac:dyDescent="0.25">
      <c r="A31" s="14">
        <v>1981</v>
      </c>
      <c r="B31" s="15">
        <f t="shared" si="0"/>
        <v>10.883240000000001</v>
      </c>
      <c r="C31" s="15">
        <f t="shared" si="1"/>
        <v>5.9718539999999996</v>
      </c>
      <c r="G31" s="3" t="s">
        <v>380</v>
      </c>
    </row>
    <row r="32" spans="1:7" x14ac:dyDescent="0.25">
      <c r="A32" s="14">
        <v>1982</v>
      </c>
      <c r="B32" s="15">
        <f t="shared" si="0"/>
        <v>11.710089999999999</v>
      </c>
      <c r="C32" s="15">
        <f t="shared" si="1"/>
        <v>6.0450400000000002</v>
      </c>
      <c r="G32" s="3" t="s">
        <v>379</v>
      </c>
    </row>
    <row r="33" spans="1:7" x14ac:dyDescent="0.25">
      <c r="A33" s="14">
        <v>1983</v>
      </c>
      <c r="B33" s="15">
        <f t="shared" si="0"/>
        <v>13.421239999999999</v>
      </c>
      <c r="C33" s="15">
        <f t="shared" si="1"/>
        <v>6.5798699999999997</v>
      </c>
      <c r="G33" s="3" t="s">
        <v>396</v>
      </c>
    </row>
    <row r="34" spans="1:7" x14ac:dyDescent="0.25">
      <c r="A34" s="14">
        <v>1984</v>
      </c>
      <c r="B34" s="15">
        <f t="shared" si="0"/>
        <v>14.17562</v>
      </c>
      <c r="C34" s="15">
        <f t="shared" si="1"/>
        <v>6.7769190000000004</v>
      </c>
    </row>
    <row r="35" spans="1:7" x14ac:dyDescent="0.25">
      <c r="A35" s="14">
        <v>1985</v>
      </c>
      <c r="B35" s="15">
        <f t="shared" si="0"/>
        <v>15.169930000000001</v>
      </c>
      <c r="C35" s="15">
        <f t="shared" si="1"/>
        <v>6.9455789999999995</v>
      </c>
      <c r="G35" s="3" t="s">
        <v>457</v>
      </c>
    </row>
    <row r="36" spans="1:7" x14ac:dyDescent="0.25">
      <c r="A36" s="14">
        <v>1986</v>
      </c>
      <c r="B36" s="15">
        <f t="shared" si="0"/>
        <v>16.14274</v>
      </c>
      <c r="C36" s="15">
        <f t="shared" si="1"/>
        <v>7.21204</v>
      </c>
    </row>
    <row r="37" spans="1:7" x14ac:dyDescent="0.25">
      <c r="A37" s="14">
        <v>1987</v>
      </c>
      <c r="B37" s="15">
        <f t="shared" si="0"/>
        <v>17.579319999999999</v>
      </c>
      <c r="C37" s="15">
        <f t="shared" si="1"/>
        <v>7.6097979999999996</v>
      </c>
    </row>
    <row r="38" spans="1:7" x14ac:dyDescent="0.25">
      <c r="A38" s="14">
        <v>1988</v>
      </c>
      <c r="B38" s="15">
        <f t="shared" si="0"/>
        <v>18.34591</v>
      </c>
      <c r="C38" s="15">
        <f t="shared" si="1"/>
        <v>7.6902280000000003</v>
      </c>
      <c r="G38" t="s">
        <v>382</v>
      </c>
    </row>
    <row r="39" spans="1:7" x14ac:dyDescent="0.25">
      <c r="A39" s="14">
        <v>1989</v>
      </c>
      <c r="B39" s="15">
        <f t="shared" si="0"/>
        <v>18.966570000000001</v>
      </c>
      <c r="C39" s="15">
        <f t="shared" si="1"/>
        <v>7.6439719999999998</v>
      </c>
    </row>
    <row r="40" spans="1:7" x14ac:dyDescent="0.25">
      <c r="A40" s="14">
        <v>1990</v>
      </c>
      <c r="B40" s="15">
        <f t="shared" si="0"/>
        <v>19.353719999999999</v>
      </c>
      <c r="C40" s="15">
        <f t="shared" si="1"/>
        <v>7.6820160000000008</v>
      </c>
    </row>
    <row r="41" spans="1:7" x14ac:dyDescent="0.25">
      <c r="A41" s="14">
        <v>1991</v>
      </c>
      <c r="B41" s="15">
        <f t="shared" si="0"/>
        <v>20.357620000000001</v>
      </c>
      <c r="C41" s="15">
        <f t="shared" si="1"/>
        <v>7.7212069999999997</v>
      </c>
    </row>
    <row r="42" spans="1:7" x14ac:dyDescent="0.25">
      <c r="A42" s="14">
        <v>1992</v>
      </c>
      <c r="B42" s="15">
        <f t="shared" si="0"/>
        <v>20.897849999999998</v>
      </c>
      <c r="C42" s="15">
        <f t="shared" si="1"/>
        <v>8.0691729999999993</v>
      </c>
    </row>
    <row r="43" spans="1:7" x14ac:dyDescent="0.25">
      <c r="A43" s="14">
        <v>1993</v>
      </c>
      <c r="B43" s="15">
        <f t="shared" si="0"/>
        <v>20.892289999999999</v>
      </c>
      <c r="C43" s="15">
        <f t="shared" si="1"/>
        <v>8.0415639999999993</v>
      </c>
    </row>
    <row r="44" spans="1:7" x14ac:dyDescent="0.25">
      <c r="A44" s="14">
        <v>1994</v>
      </c>
      <c r="B44" s="15">
        <f t="shared" si="0"/>
        <v>21.042380000000001</v>
      </c>
      <c r="C44" s="15">
        <f t="shared" si="1"/>
        <v>8.0840569999999996</v>
      </c>
    </row>
    <row r="45" spans="1:7" x14ac:dyDescent="0.25">
      <c r="A45" s="14">
        <v>1995</v>
      </c>
      <c r="B45" s="15">
        <f t="shared" si="0"/>
        <v>22.54008</v>
      </c>
      <c r="C45" s="15">
        <f t="shared" si="1"/>
        <v>8.2069130000000001</v>
      </c>
    </row>
    <row r="46" spans="1:7" x14ac:dyDescent="0.25">
      <c r="A46" s="14">
        <v>1996</v>
      </c>
      <c r="B46" s="15">
        <f t="shared" si="0"/>
        <v>23.032800000000002</v>
      </c>
      <c r="C46" s="15">
        <f t="shared" si="1"/>
        <v>8.2619949999999989</v>
      </c>
    </row>
    <row r="52" spans="1:4" x14ac:dyDescent="0.25">
      <c r="A52" t="s">
        <v>205</v>
      </c>
    </row>
    <row r="54" spans="1:4" x14ac:dyDescent="0.25">
      <c r="A54" t="s">
        <v>206</v>
      </c>
    </row>
    <row r="55" spans="1:4" x14ac:dyDescent="0.25">
      <c r="A55" t="s">
        <v>207</v>
      </c>
      <c r="B55" t="s">
        <v>180</v>
      </c>
      <c r="C55" t="s">
        <v>230</v>
      </c>
      <c r="D55" t="s">
        <v>231</v>
      </c>
    </row>
    <row r="56" spans="1:4" x14ac:dyDescent="0.25">
      <c r="A56" t="s">
        <v>208</v>
      </c>
    </row>
    <row r="57" spans="1:4" x14ac:dyDescent="0.25">
      <c r="A57" t="s">
        <v>209</v>
      </c>
      <c r="B57">
        <v>1976</v>
      </c>
      <c r="C57">
        <v>3.3709169999999999</v>
      </c>
      <c r="D57">
        <v>0.27118360000000002</v>
      </c>
    </row>
    <row r="58" spans="1:4" x14ac:dyDescent="0.25">
      <c r="A58" t="s">
        <v>210</v>
      </c>
      <c r="B58">
        <v>1977</v>
      </c>
      <c r="C58">
        <v>6.1504250000000003</v>
      </c>
      <c r="D58">
        <v>0.37554539999999997</v>
      </c>
    </row>
    <row r="59" spans="1:4" x14ac:dyDescent="0.25">
      <c r="A59" t="s">
        <v>211</v>
      </c>
      <c r="B59">
        <v>1978</v>
      </c>
      <c r="C59">
        <v>7.9523979999999996</v>
      </c>
      <c r="D59">
        <v>0.46887240000000002</v>
      </c>
    </row>
    <row r="60" spans="1:4" x14ac:dyDescent="0.25">
      <c r="A60" t="s">
        <v>212</v>
      </c>
      <c r="B60">
        <v>1979</v>
      </c>
      <c r="C60">
        <v>8.5441570000000002</v>
      </c>
      <c r="D60">
        <v>0.50740459999999998</v>
      </c>
    </row>
    <row r="61" spans="1:4" x14ac:dyDescent="0.25">
      <c r="A61" t="s">
        <v>213</v>
      </c>
      <c r="B61">
        <v>1980</v>
      </c>
      <c r="C61">
        <v>9.4754330000000007</v>
      </c>
      <c r="D61">
        <v>0.54867730000000003</v>
      </c>
    </row>
    <row r="62" spans="1:4" x14ac:dyDescent="0.25">
      <c r="A62" t="s">
        <v>214</v>
      </c>
      <c r="B62">
        <v>1981</v>
      </c>
      <c r="C62">
        <v>10.883240000000001</v>
      </c>
      <c r="D62">
        <v>0.59718539999999998</v>
      </c>
    </row>
    <row r="63" spans="1:4" x14ac:dyDescent="0.25">
      <c r="A63" t="s">
        <v>215</v>
      </c>
      <c r="B63">
        <v>1982</v>
      </c>
      <c r="C63">
        <v>11.710089999999999</v>
      </c>
      <c r="D63">
        <v>0.60450400000000004</v>
      </c>
    </row>
    <row r="64" spans="1:4" x14ac:dyDescent="0.25">
      <c r="A64" t="s">
        <v>216</v>
      </c>
      <c r="B64">
        <v>1983</v>
      </c>
      <c r="C64">
        <v>13.421239999999999</v>
      </c>
      <c r="D64">
        <v>0.65798699999999999</v>
      </c>
    </row>
    <row r="65" spans="1:4" x14ac:dyDescent="0.25">
      <c r="A65" t="s">
        <v>217</v>
      </c>
      <c r="B65">
        <v>1984</v>
      </c>
      <c r="C65">
        <v>14.17562</v>
      </c>
      <c r="D65">
        <v>0.67769190000000001</v>
      </c>
    </row>
    <row r="66" spans="1:4" x14ac:dyDescent="0.25">
      <c r="A66" t="s">
        <v>218</v>
      </c>
      <c r="B66">
        <v>1985</v>
      </c>
      <c r="C66">
        <v>15.169930000000001</v>
      </c>
      <c r="D66">
        <v>0.69455789999999995</v>
      </c>
    </row>
    <row r="67" spans="1:4" x14ac:dyDescent="0.25">
      <c r="A67" t="s">
        <v>219</v>
      </c>
      <c r="B67">
        <v>1986</v>
      </c>
      <c r="C67">
        <v>16.14274</v>
      </c>
      <c r="D67">
        <v>0.72120399999999996</v>
      </c>
    </row>
    <row r="68" spans="1:4" x14ac:dyDescent="0.25">
      <c r="A68" t="s">
        <v>220</v>
      </c>
      <c r="B68">
        <v>1987</v>
      </c>
      <c r="C68">
        <v>17.579319999999999</v>
      </c>
      <c r="D68">
        <v>0.76097979999999998</v>
      </c>
    </row>
    <row r="69" spans="1:4" x14ac:dyDescent="0.25">
      <c r="A69" t="s">
        <v>221</v>
      </c>
      <c r="B69">
        <v>1988</v>
      </c>
      <c r="C69">
        <v>18.34591</v>
      </c>
      <c r="D69">
        <v>0.76902280000000001</v>
      </c>
    </row>
    <row r="70" spans="1:4" x14ac:dyDescent="0.25">
      <c r="A70" t="s">
        <v>222</v>
      </c>
      <c r="B70">
        <v>1989</v>
      </c>
      <c r="C70">
        <v>18.966570000000001</v>
      </c>
      <c r="D70">
        <v>0.7643972</v>
      </c>
    </row>
    <row r="71" spans="1:4" x14ac:dyDescent="0.25">
      <c r="A71" t="s">
        <v>223</v>
      </c>
      <c r="B71">
        <v>1990</v>
      </c>
      <c r="C71">
        <v>19.353719999999999</v>
      </c>
      <c r="D71">
        <v>0.76820160000000004</v>
      </c>
    </row>
    <row r="72" spans="1:4" x14ac:dyDescent="0.25">
      <c r="A72" t="s">
        <v>224</v>
      </c>
      <c r="B72">
        <v>1991</v>
      </c>
      <c r="C72">
        <v>20.357620000000001</v>
      </c>
      <c r="D72">
        <v>0.77212069999999999</v>
      </c>
    </row>
    <row r="73" spans="1:4" x14ac:dyDescent="0.25">
      <c r="A73" t="s">
        <v>225</v>
      </c>
      <c r="B73">
        <v>1992</v>
      </c>
      <c r="C73">
        <v>20.897849999999998</v>
      </c>
      <c r="D73">
        <v>0.80691729999999995</v>
      </c>
    </row>
    <row r="74" spans="1:4" x14ac:dyDescent="0.25">
      <c r="A74" t="s">
        <v>226</v>
      </c>
      <c r="B74">
        <v>1993</v>
      </c>
      <c r="C74">
        <v>20.892289999999999</v>
      </c>
      <c r="D74">
        <v>0.80415639999999999</v>
      </c>
    </row>
    <row r="75" spans="1:4" x14ac:dyDescent="0.25">
      <c r="A75" t="s">
        <v>227</v>
      </c>
      <c r="B75">
        <v>1994</v>
      </c>
      <c r="C75">
        <v>21.042380000000001</v>
      </c>
      <c r="D75">
        <v>0.8084057</v>
      </c>
    </row>
    <row r="76" spans="1:4" x14ac:dyDescent="0.25">
      <c r="A76" t="s">
        <v>228</v>
      </c>
      <c r="B76">
        <v>1995</v>
      </c>
      <c r="C76">
        <v>22.54008</v>
      </c>
      <c r="D76">
        <v>0.82069130000000001</v>
      </c>
    </row>
    <row r="77" spans="1:4" x14ac:dyDescent="0.25">
      <c r="A77" t="s">
        <v>229</v>
      </c>
      <c r="B77">
        <v>1996</v>
      </c>
      <c r="C77">
        <v>23.032800000000002</v>
      </c>
      <c r="D77">
        <v>0.82619949999999998</v>
      </c>
    </row>
    <row r="78" spans="1:4" x14ac:dyDescent="0.25">
      <c r="A78" t="s">
        <v>206</v>
      </c>
    </row>
    <row r="81" spans="1:5" x14ac:dyDescent="0.25">
      <c r="A81" t="s">
        <v>400</v>
      </c>
    </row>
    <row r="82" spans="1:5" x14ac:dyDescent="0.25">
      <c r="A82" t="s">
        <v>459</v>
      </c>
    </row>
    <row r="84" spans="1:5" x14ac:dyDescent="0.25">
      <c r="A84" t="s">
        <v>401</v>
      </c>
    </row>
    <row r="86" spans="1:5" x14ac:dyDescent="0.25">
      <c r="A86" t="s">
        <v>402</v>
      </c>
    </row>
    <row r="87" spans="1:5" x14ac:dyDescent="0.25">
      <c r="A87" t="s">
        <v>403</v>
      </c>
    </row>
    <row r="88" spans="1:5" x14ac:dyDescent="0.25">
      <c r="A88" t="s">
        <v>404</v>
      </c>
    </row>
    <row r="89" spans="1:5" x14ac:dyDescent="0.25">
      <c r="A89" t="s">
        <v>405</v>
      </c>
    </row>
    <row r="90" spans="1:5" x14ac:dyDescent="0.25">
      <c r="A90" t="s">
        <v>406</v>
      </c>
      <c r="D90">
        <v>58.227600000000002</v>
      </c>
      <c r="E90">
        <v>1.1646000000000001</v>
      </c>
    </row>
    <row r="91" spans="1:5" x14ac:dyDescent="0.25">
      <c r="A91" t="s">
        <v>407</v>
      </c>
      <c r="D91">
        <v>45.755800000000001</v>
      </c>
      <c r="E91">
        <v>1.2709999999999999</v>
      </c>
    </row>
    <row r="92" spans="1:5" x14ac:dyDescent="0.25">
      <c r="A92" t="s">
        <v>408</v>
      </c>
      <c r="D92">
        <v>25.381599999999999</v>
      </c>
      <c r="E92">
        <v>0.46150000000000002</v>
      </c>
    </row>
    <row r="93" spans="1:5" x14ac:dyDescent="0.25">
      <c r="A93" t="s">
        <v>409</v>
      </c>
      <c r="D93">
        <v>11.521699999999999</v>
      </c>
      <c r="E93">
        <v>0.65839999999999999</v>
      </c>
    </row>
    <row r="94" spans="1:5" x14ac:dyDescent="0.25">
      <c r="A94" t="s">
        <v>410</v>
      </c>
      <c r="D94">
        <v>44.915900000000001</v>
      </c>
      <c r="E94">
        <v>0.78110000000000002</v>
      </c>
    </row>
    <row r="95" spans="1:5" x14ac:dyDescent="0.25">
      <c r="A95" t="s">
        <v>411</v>
      </c>
      <c r="D95">
        <v>54.043500000000002</v>
      </c>
      <c r="E95">
        <v>1.5012000000000001</v>
      </c>
    </row>
    <row r="96" spans="1:5" x14ac:dyDescent="0.25">
      <c r="A96" t="s">
        <v>412</v>
      </c>
      <c r="D96">
        <v>0</v>
      </c>
      <c r="E96">
        <v>1.0488</v>
      </c>
    </row>
    <row r="97" spans="1:5" x14ac:dyDescent="0.25">
      <c r="A97" t="s">
        <v>413</v>
      </c>
      <c r="D97">
        <v>15.6783</v>
      </c>
      <c r="E97">
        <v>0.54379999999999995</v>
      </c>
    </row>
    <row r="98" spans="1:5" x14ac:dyDescent="0.25">
      <c r="A98" t="s">
        <v>414</v>
      </c>
      <c r="D98">
        <v>13.489699999999999</v>
      </c>
      <c r="E98">
        <v>1.349</v>
      </c>
    </row>
    <row r="99" spans="1:5" x14ac:dyDescent="0.25">
      <c r="A99" t="s">
        <v>415</v>
      </c>
      <c r="D99">
        <v>22.769600000000001</v>
      </c>
      <c r="E99">
        <v>0.51749999999999996</v>
      </c>
    </row>
    <row r="100" spans="1:5" x14ac:dyDescent="0.25">
      <c r="A100" t="s">
        <v>416</v>
      </c>
      <c r="D100">
        <v>12.038</v>
      </c>
      <c r="E100">
        <v>0.35410000000000003</v>
      </c>
    </row>
    <row r="101" spans="1:5" x14ac:dyDescent="0.25">
      <c r="A101" t="s">
        <v>417</v>
      </c>
      <c r="D101">
        <v>21.279800000000002</v>
      </c>
      <c r="E101">
        <v>0.70150000000000001</v>
      </c>
    </row>
    <row r="102" spans="1:5" x14ac:dyDescent="0.25">
      <c r="A102" t="s">
        <v>418</v>
      </c>
      <c r="D102">
        <v>63.467199999999998</v>
      </c>
      <c r="E102">
        <v>2.6444999999999999</v>
      </c>
    </row>
    <row r="103" spans="1:5" x14ac:dyDescent="0.25">
      <c r="A103" t="s">
        <v>419</v>
      </c>
      <c r="D103">
        <v>28.018999999999998</v>
      </c>
      <c r="E103">
        <v>0.50939999999999996</v>
      </c>
    </row>
    <row r="104" spans="1:5" x14ac:dyDescent="0.25">
      <c r="A104" t="s">
        <v>420</v>
      </c>
      <c r="D104">
        <v>18.043500000000002</v>
      </c>
      <c r="E104">
        <v>0.44009999999999999</v>
      </c>
    </row>
    <row r="105" spans="1:5" x14ac:dyDescent="0.25">
      <c r="A105" t="s">
        <v>421</v>
      </c>
      <c r="D105">
        <v>41.315199999999997</v>
      </c>
      <c r="E105">
        <v>0.61660000000000004</v>
      </c>
    </row>
    <row r="106" spans="1:5" x14ac:dyDescent="0.25">
      <c r="A106" t="s">
        <v>422</v>
      </c>
      <c r="D106">
        <v>34.326000000000001</v>
      </c>
      <c r="E106">
        <v>0.52810000000000001</v>
      </c>
    </row>
    <row r="107" spans="1:5" x14ac:dyDescent="0.25">
      <c r="A107" t="s">
        <v>423</v>
      </c>
      <c r="D107">
        <v>25.125299999999999</v>
      </c>
      <c r="E107">
        <v>1.8844000000000001</v>
      </c>
    </row>
    <row r="108" spans="1:5" x14ac:dyDescent="0.25">
      <c r="A108" t="s">
        <v>424</v>
      </c>
      <c r="D108">
        <v>6.8898999999999999</v>
      </c>
      <c r="E108">
        <v>0.45929999999999999</v>
      </c>
    </row>
    <row r="109" spans="1:5" x14ac:dyDescent="0.25">
      <c r="A109" t="s">
        <v>425</v>
      </c>
      <c r="D109">
        <v>42.273299999999999</v>
      </c>
      <c r="E109">
        <v>0.94640000000000002</v>
      </c>
    </row>
    <row r="110" spans="1:5" x14ac:dyDescent="0.25">
      <c r="A110" t="s">
        <v>426</v>
      </c>
      <c r="D110">
        <v>12.5844</v>
      </c>
      <c r="E110">
        <v>0.35959999999999998</v>
      </c>
    </row>
    <row r="111" spans="1:5" x14ac:dyDescent="0.25">
      <c r="A111" t="s">
        <v>427</v>
      </c>
      <c r="D111">
        <v>62.803199999999997</v>
      </c>
      <c r="E111">
        <v>1.6673</v>
      </c>
    </row>
    <row r="112" spans="1:5" x14ac:dyDescent="0.25">
      <c r="A112" t="s">
        <v>428</v>
      </c>
      <c r="D112">
        <v>15.420500000000001</v>
      </c>
      <c r="E112">
        <v>0.57110000000000005</v>
      </c>
    </row>
    <row r="113" spans="1:5" x14ac:dyDescent="0.25">
      <c r="A113" t="s">
        <v>429</v>
      </c>
      <c r="D113">
        <v>6.0331999999999999</v>
      </c>
      <c r="E113">
        <v>0.2712</v>
      </c>
    </row>
    <row r="114" spans="1:5" x14ac:dyDescent="0.25">
      <c r="A114" t="s">
        <v>430</v>
      </c>
      <c r="D114">
        <v>15.129099999999999</v>
      </c>
      <c r="E114">
        <v>0.39810000000000001</v>
      </c>
    </row>
    <row r="115" spans="1:5" x14ac:dyDescent="0.25">
      <c r="A115" t="s">
        <v>431</v>
      </c>
      <c r="D115">
        <v>54.363500000000002</v>
      </c>
      <c r="E115">
        <v>0.67120000000000002</v>
      </c>
    </row>
    <row r="116" spans="1:5" x14ac:dyDescent="0.25">
      <c r="A116" t="s">
        <v>432</v>
      </c>
      <c r="D116">
        <v>22.818300000000001</v>
      </c>
      <c r="E116">
        <v>1.1802999999999999</v>
      </c>
    </row>
    <row r="117" spans="1:5" x14ac:dyDescent="0.25">
      <c r="A117" t="s">
        <v>433</v>
      </c>
      <c r="D117">
        <v>33.045000000000002</v>
      </c>
      <c r="E117">
        <v>1.9826999999999999</v>
      </c>
    </row>
    <row r="118" spans="1:5" x14ac:dyDescent="0.25">
      <c r="A118" t="s">
        <v>434</v>
      </c>
      <c r="D118">
        <v>14.5823</v>
      </c>
      <c r="E118">
        <v>0.91139999999999999</v>
      </c>
    </row>
    <row r="119" spans="1:5" x14ac:dyDescent="0.25">
      <c r="A119" t="s">
        <v>435</v>
      </c>
      <c r="D119">
        <v>20.347799999999999</v>
      </c>
      <c r="E119">
        <v>1.5261</v>
      </c>
    </row>
    <row r="120" spans="1:5" x14ac:dyDescent="0.25">
      <c r="A120" t="s">
        <v>436</v>
      </c>
    </row>
    <row r="121" spans="1:5" x14ac:dyDescent="0.25">
      <c r="A121" t="s">
        <v>437</v>
      </c>
      <c r="D121">
        <v>12.349</v>
      </c>
      <c r="E121">
        <v>0.61739999999999995</v>
      </c>
    </row>
    <row r="122" spans="1:5" x14ac:dyDescent="0.25">
      <c r="A122" t="s">
        <v>438</v>
      </c>
      <c r="D122">
        <v>31.3141</v>
      </c>
      <c r="E122">
        <v>0.52190000000000003</v>
      </c>
    </row>
    <row r="123" spans="1:5" x14ac:dyDescent="0.25">
      <c r="A123" t="s">
        <v>439</v>
      </c>
      <c r="D123">
        <v>18.564499999999999</v>
      </c>
      <c r="E123">
        <v>1.3751</v>
      </c>
    </row>
    <row r="124" spans="1:5" x14ac:dyDescent="0.25">
      <c r="A124" t="s">
        <v>440</v>
      </c>
      <c r="D124">
        <v>0</v>
      </c>
      <c r="E124">
        <v>0.3004</v>
      </c>
    </row>
    <row r="125" spans="1:5" x14ac:dyDescent="0.25">
      <c r="A125" t="s">
        <v>441</v>
      </c>
      <c r="D125">
        <v>27.4099</v>
      </c>
      <c r="E125">
        <v>0.69689999999999996</v>
      </c>
    </row>
    <row r="126" spans="1:5" x14ac:dyDescent="0.25">
      <c r="A126" t="s">
        <v>442</v>
      </c>
      <c r="D126">
        <v>23.598800000000001</v>
      </c>
      <c r="E126">
        <v>1.3109999999999999</v>
      </c>
    </row>
    <row r="127" spans="1:5" x14ac:dyDescent="0.25">
      <c r="A127" t="s">
        <v>443</v>
      </c>
      <c r="D127">
        <v>54.830599999999997</v>
      </c>
      <c r="E127">
        <v>2.4923000000000002</v>
      </c>
    </row>
    <row r="128" spans="1:5" x14ac:dyDescent="0.25">
      <c r="A128" t="s">
        <v>444</v>
      </c>
      <c r="D128">
        <v>20.521100000000001</v>
      </c>
      <c r="E128">
        <v>0.58630000000000004</v>
      </c>
    </row>
    <row r="129" spans="1:5" x14ac:dyDescent="0.25">
      <c r="A129" t="s">
        <v>445</v>
      </c>
      <c r="D129">
        <v>15.769299999999999</v>
      </c>
      <c r="E129">
        <v>0.24260000000000001</v>
      </c>
    </row>
    <row r="130" spans="1:5" x14ac:dyDescent="0.25">
      <c r="A130" t="s">
        <v>446</v>
      </c>
      <c r="D130">
        <v>35.107399999999998</v>
      </c>
      <c r="E130">
        <v>1.2105999999999999</v>
      </c>
    </row>
    <row r="131" spans="1:5" x14ac:dyDescent="0.25">
      <c r="A131" t="s">
        <v>447</v>
      </c>
      <c r="D131">
        <v>22.5075</v>
      </c>
      <c r="E131">
        <v>1.8499000000000001</v>
      </c>
    </row>
    <row r="132" spans="1:5" x14ac:dyDescent="0.25">
      <c r="A132" t="s">
        <v>448</v>
      </c>
      <c r="D132">
        <v>5.6920999999999999</v>
      </c>
      <c r="E132">
        <v>0.29959999999999998</v>
      </c>
    </row>
    <row r="133" spans="1:5" x14ac:dyDescent="0.25">
      <c r="A133" t="s">
        <v>449</v>
      </c>
      <c r="D133">
        <v>63.329599999999999</v>
      </c>
      <c r="E133">
        <v>1.7116</v>
      </c>
    </row>
    <row r="134" spans="1:5" x14ac:dyDescent="0.25">
      <c r="A134" t="s">
        <v>450</v>
      </c>
      <c r="D134">
        <v>64.500900000000001</v>
      </c>
      <c r="E134">
        <v>3.1930999999999998</v>
      </c>
    </row>
    <row r="135" spans="1:5" x14ac:dyDescent="0.25">
      <c r="A135" t="s">
        <v>451</v>
      </c>
      <c r="D135">
        <v>19.3462</v>
      </c>
      <c r="E135">
        <v>0.74409999999999998</v>
      </c>
    </row>
    <row r="136" spans="1:5" x14ac:dyDescent="0.25">
      <c r="A136" t="s">
        <v>452</v>
      </c>
      <c r="D136">
        <v>54.001199999999997</v>
      </c>
      <c r="E136">
        <v>1.08</v>
      </c>
    </row>
    <row r="137" spans="1:5" x14ac:dyDescent="0.25">
      <c r="A137" t="s">
        <v>453</v>
      </c>
      <c r="D137">
        <v>35.780200000000001</v>
      </c>
      <c r="E137">
        <v>0.63890000000000002</v>
      </c>
    </row>
    <row r="138" spans="1:5" x14ac:dyDescent="0.25">
      <c r="A138" t="s">
        <v>454</v>
      </c>
      <c r="D138">
        <v>32.6873</v>
      </c>
      <c r="E138">
        <v>1.1271</v>
      </c>
    </row>
    <row r="139" spans="1:5" x14ac:dyDescent="0.25">
      <c r="A139" t="s">
        <v>455</v>
      </c>
      <c r="D139">
        <v>38.6113</v>
      </c>
      <c r="E139">
        <v>1.1137999999999999</v>
      </c>
    </row>
    <row r="140" spans="1:5" x14ac:dyDescent="0.25">
      <c r="A140" t="s">
        <v>402</v>
      </c>
    </row>
    <row r="141" spans="1:5" x14ac:dyDescent="0.25">
      <c r="B141" t="s">
        <v>458</v>
      </c>
      <c r="D141">
        <f>AVERAGE(D90:D139)</f>
        <v>28.930799999999998</v>
      </c>
      <c r="E141">
        <f>AVERAGE(E90:E139)</f>
        <v>1.0006714285714284</v>
      </c>
    </row>
  </sheetData>
  <mergeCells count="2">
    <mergeCell ref="A1:E1"/>
    <mergeCell ref="A2:E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6"/>
  <sheetViews>
    <sheetView workbookViewId="0">
      <selection sqref="A1:D1"/>
    </sheetView>
  </sheetViews>
  <sheetFormatPr defaultRowHeight="15" x14ac:dyDescent="0.25"/>
  <cols>
    <col min="1" max="1" width="12" customWidth="1"/>
    <col min="2" max="2" width="18" customWidth="1"/>
    <col min="3" max="3" width="11.42578125" customWidth="1"/>
    <col min="4" max="4" width="66.140625" customWidth="1"/>
    <col min="5" max="5" width="86.140625" customWidth="1"/>
  </cols>
  <sheetData>
    <row r="1" spans="1:5" x14ac:dyDescent="0.25">
      <c r="A1" s="17" t="s">
        <v>319</v>
      </c>
      <c r="B1" s="17"/>
      <c r="C1" s="17"/>
      <c r="D1" s="17"/>
      <c r="E1" t="s">
        <v>460</v>
      </c>
    </row>
    <row r="2" spans="1:5" x14ac:dyDescent="0.25">
      <c r="E2" t="s">
        <v>461</v>
      </c>
    </row>
    <row r="3" spans="1:5" x14ac:dyDescent="0.25">
      <c r="D3" t="s">
        <v>232</v>
      </c>
      <c r="E3" t="s">
        <v>462</v>
      </c>
    </row>
    <row r="4" spans="1:5" x14ac:dyDescent="0.25">
      <c r="D4" t="s">
        <v>233</v>
      </c>
    </row>
    <row r="5" spans="1:5" x14ac:dyDescent="0.25">
      <c r="D5" t="s">
        <v>234</v>
      </c>
    </row>
    <row r="6" spans="1:5" x14ac:dyDescent="0.25">
      <c r="D6" t="s">
        <v>235</v>
      </c>
    </row>
    <row r="7" spans="1:5" x14ac:dyDescent="0.25">
      <c r="D7" t="s">
        <v>236</v>
      </c>
    </row>
    <row r="8" spans="1:5" x14ac:dyDescent="0.25">
      <c r="D8" t="s">
        <v>237</v>
      </c>
    </row>
    <row r="9" spans="1:5" x14ac:dyDescent="0.25">
      <c r="D9" t="s">
        <v>238</v>
      </c>
    </row>
    <row r="10" spans="1:5" x14ac:dyDescent="0.25">
      <c r="D10" t="s">
        <v>239</v>
      </c>
      <c r="E10" t="s">
        <v>398</v>
      </c>
    </row>
    <row r="11" spans="1:5" x14ac:dyDescent="0.25">
      <c r="A11" s="16" t="s">
        <v>318</v>
      </c>
      <c r="B11" s="16"/>
      <c r="C11" s="16"/>
      <c r="D11" t="s">
        <v>240</v>
      </c>
      <c r="E11" t="s">
        <v>399</v>
      </c>
    </row>
    <row r="12" spans="1:5" x14ac:dyDescent="0.25">
      <c r="A12" t="s">
        <v>126</v>
      </c>
      <c r="B12" t="s">
        <v>317</v>
      </c>
      <c r="C12" t="s">
        <v>127</v>
      </c>
      <c r="D12" t="s">
        <v>235</v>
      </c>
    </row>
    <row r="13" spans="1:5" x14ac:dyDescent="0.25">
      <c r="A13">
        <v>31</v>
      </c>
      <c r="B13" t="s">
        <v>32</v>
      </c>
      <c r="C13" s="1">
        <v>7322564</v>
      </c>
      <c r="D13" t="s">
        <v>128</v>
      </c>
    </row>
    <row r="14" spans="1:5" x14ac:dyDescent="0.25">
      <c r="A14">
        <v>24</v>
      </c>
      <c r="B14" t="s">
        <v>308</v>
      </c>
      <c r="C14" s="1">
        <v>3485398</v>
      </c>
      <c r="D14" t="s">
        <v>129</v>
      </c>
    </row>
    <row r="15" spans="1:5" x14ac:dyDescent="0.25">
      <c r="A15">
        <v>8</v>
      </c>
      <c r="B15" t="s">
        <v>85</v>
      </c>
      <c r="C15" s="1">
        <v>2783726</v>
      </c>
      <c r="D15" t="s">
        <v>130</v>
      </c>
      <c r="E15" t="s">
        <v>292</v>
      </c>
    </row>
    <row r="16" spans="1:5" x14ac:dyDescent="0.25">
      <c r="A16">
        <v>19</v>
      </c>
      <c r="B16" t="s">
        <v>96</v>
      </c>
      <c r="C16" s="1">
        <v>1630553</v>
      </c>
      <c r="D16" t="s">
        <v>131</v>
      </c>
    </row>
    <row r="17" spans="1:5" x14ac:dyDescent="0.25">
      <c r="A17">
        <v>35</v>
      </c>
      <c r="B17" t="s">
        <v>311</v>
      </c>
      <c r="C17" s="1">
        <v>1585577</v>
      </c>
      <c r="D17" t="s">
        <v>132</v>
      </c>
      <c r="E17" t="s">
        <v>293</v>
      </c>
    </row>
    <row r="18" spans="1:5" x14ac:dyDescent="0.25">
      <c r="A18">
        <v>41</v>
      </c>
      <c r="B18" t="s">
        <v>117</v>
      </c>
      <c r="C18" s="1">
        <v>1110549</v>
      </c>
      <c r="D18" t="s">
        <v>133</v>
      </c>
      <c r="E18" t="s">
        <v>294</v>
      </c>
    </row>
    <row r="19" spans="1:5" x14ac:dyDescent="0.25">
      <c r="A19">
        <v>14</v>
      </c>
      <c r="B19" t="s">
        <v>91</v>
      </c>
      <c r="C19" s="1">
        <v>1027974</v>
      </c>
      <c r="D19" t="s">
        <v>134</v>
      </c>
      <c r="E19" t="s">
        <v>295</v>
      </c>
    </row>
    <row r="20" spans="1:5" x14ac:dyDescent="0.25">
      <c r="A20">
        <v>36</v>
      </c>
      <c r="B20" t="s">
        <v>112</v>
      </c>
      <c r="C20" s="1">
        <v>983403</v>
      </c>
      <c r="D20" t="s">
        <v>135</v>
      </c>
      <c r="E20" t="s">
        <v>296</v>
      </c>
    </row>
    <row r="21" spans="1:5" x14ac:dyDescent="0.25">
      <c r="A21">
        <v>12</v>
      </c>
      <c r="B21" t="s">
        <v>89</v>
      </c>
      <c r="C21" s="1">
        <v>943857</v>
      </c>
      <c r="D21" t="s">
        <v>136</v>
      </c>
      <c r="E21" t="s">
        <v>297</v>
      </c>
    </row>
    <row r="22" spans="1:5" x14ac:dyDescent="0.25">
      <c r="A22">
        <v>40</v>
      </c>
      <c r="B22" t="s">
        <v>314</v>
      </c>
      <c r="C22" s="1">
        <v>935933</v>
      </c>
      <c r="D22" t="s">
        <v>137</v>
      </c>
      <c r="E22" t="s">
        <v>298</v>
      </c>
    </row>
    <row r="23" spans="1:5" x14ac:dyDescent="0.25">
      <c r="A23">
        <v>18</v>
      </c>
      <c r="B23" t="s">
        <v>95</v>
      </c>
      <c r="C23" s="1">
        <v>836231</v>
      </c>
      <c r="D23" t="s">
        <v>138</v>
      </c>
      <c r="E23" t="s">
        <v>299</v>
      </c>
    </row>
    <row r="24" spans="1:5" x14ac:dyDescent="0.25">
      <c r="A24">
        <v>43</v>
      </c>
      <c r="B24" t="s">
        <v>119</v>
      </c>
      <c r="C24" s="1">
        <v>782248</v>
      </c>
      <c r="D24" t="s">
        <v>139</v>
      </c>
      <c r="E24" t="s">
        <v>320</v>
      </c>
    </row>
    <row r="25" spans="1:5" x14ac:dyDescent="0.25">
      <c r="A25">
        <v>4</v>
      </c>
      <c r="B25" t="s">
        <v>81</v>
      </c>
      <c r="C25" s="1">
        <v>736014</v>
      </c>
      <c r="D25" t="s">
        <v>140</v>
      </c>
      <c r="E25" t="s">
        <v>300</v>
      </c>
    </row>
    <row r="26" spans="1:5" x14ac:dyDescent="0.25">
      <c r="A26">
        <v>42</v>
      </c>
      <c r="B26" t="s">
        <v>315</v>
      </c>
      <c r="C26" s="1">
        <v>723959</v>
      </c>
      <c r="D26" t="s">
        <v>141</v>
      </c>
    </row>
    <row r="27" spans="1:5" x14ac:dyDescent="0.25">
      <c r="A27">
        <v>21</v>
      </c>
      <c r="B27" t="s">
        <v>305</v>
      </c>
      <c r="C27" s="1">
        <v>636680</v>
      </c>
      <c r="D27" t="s">
        <v>142</v>
      </c>
    </row>
    <row r="28" spans="1:5" x14ac:dyDescent="0.25">
      <c r="A28">
        <v>11</v>
      </c>
      <c r="B28" t="s">
        <v>88</v>
      </c>
      <c r="C28" s="1">
        <v>632910</v>
      </c>
      <c r="D28" t="s">
        <v>143</v>
      </c>
    </row>
    <row r="29" spans="1:5" x14ac:dyDescent="0.25">
      <c r="A29">
        <v>27</v>
      </c>
      <c r="B29" t="s">
        <v>104</v>
      </c>
      <c r="C29" s="1">
        <v>628100</v>
      </c>
      <c r="D29" t="s">
        <v>144</v>
      </c>
    </row>
    <row r="30" spans="1:5" x14ac:dyDescent="0.25">
      <c r="A30">
        <v>25</v>
      </c>
      <c r="B30" t="s">
        <v>102</v>
      </c>
      <c r="C30" s="1">
        <v>610337</v>
      </c>
      <c r="D30" t="s">
        <v>145</v>
      </c>
    </row>
    <row r="31" spans="1:5" x14ac:dyDescent="0.25">
      <c r="A31">
        <v>50</v>
      </c>
      <c r="B31" t="s">
        <v>316</v>
      </c>
      <c r="C31" s="1">
        <v>606900</v>
      </c>
      <c r="D31" t="s">
        <v>146</v>
      </c>
    </row>
    <row r="32" spans="1:5" x14ac:dyDescent="0.25">
      <c r="A32">
        <v>5</v>
      </c>
      <c r="B32" t="s">
        <v>82</v>
      </c>
      <c r="C32" s="1">
        <v>574283</v>
      </c>
      <c r="D32" t="s">
        <v>147</v>
      </c>
    </row>
    <row r="33" spans="1:4" x14ac:dyDescent="0.25">
      <c r="A33">
        <v>44</v>
      </c>
      <c r="B33" t="s">
        <v>120</v>
      </c>
      <c r="C33" s="1">
        <v>516259</v>
      </c>
      <c r="D33" t="s">
        <v>148</v>
      </c>
    </row>
    <row r="34" spans="1:4" x14ac:dyDescent="0.25">
      <c r="A34">
        <v>15</v>
      </c>
      <c r="B34" t="s">
        <v>92</v>
      </c>
      <c r="C34" s="1">
        <v>515342</v>
      </c>
      <c r="D34" t="s">
        <v>149</v>
      </c>
    </row>
    <row r="35" spans="1:4" x14ac:dyDescent="0.25">
      <c r="A35">
        <v>10</v>
      </c>
      <c r="B35" t="s">
        <v>87</v>
      </c>
      <c r="C35" s="1">
        <v>505616</v>
      </c>
      <c r="D35" t="s">
        <v>150</v>
      </c>
    </row>
    <row r="36" spans="1:4" x14ac:dyDescent="0.25">
      <c r="A36">
        <v>29</v>
      </c>
      <c r="B36" t="s">
        <v>106</v>
      </c>
      <c r="C36" s="1">
        <v>499565</v>
      </c>
      <c r="D36" t="s">
        <v>151</v>
      </c>
    </row>
    <row r="37" spans="1:4" x14ac:dyDescent="0.25">
      <c r="A37">
        <v>30</v>
      </c>
      <c r="B37" t="s">
        <v>310</v>
      </c>
      <c r="C37" s="1">
        <v>496938</v>
      </c>
      <c r="D37" t="s">
        <v>152</v>
      </c>
    </row>
    <row r="38" spans="1:4" x14ac:dyDescent="0.25">
      <c r="A38">
        <v>20</v>
      </c>
      <c r="B38" t="s">
        <v>304</v>
      </c>
      <c r="C38" s="1">
        <v>483549</v>
      </c>
      <c r="D38" t="s">
        <v>153</v>
      </c>
    </row>
    <row r="39" spans="1:4" x14ac:dyDescent="0.25">
      <c r="A39">
        <v>13</v>
      </c>
      <c r="B39" t="s">
        <v>90</v>
      </c>
      <c r="C39" s="1">
        <v>467610</v>
      </c>
      <c r="D39" t="s">
        <v>154</v>
      </c>
    </row>
    <row r="40" spans="1:4" x14ac:dyDescent="0.25">
      <c r="A40">
        <v>3</v>
      </c>
      <c r="B40" t="s">
        <v>80</v>
      </c>
      <c r="C40" s="1">
        <v>465622</v>
      </c>
      <c r="D40" t="s">
        <v>155</v>
      </c>
    </row>
    <row r="41" spans="1:4" x14ac:dyDescent="0.25">
      <c r="A41">
        <v>17</v>
      </c>
      <c r="B41" t="s">
        <v>303</v>
      </c>
      <c r="C41" s="1">
        <v>447619</v>
      </c>
      <c r="D41" t="s">
        <v>156</v>
      </c>
    </row>
    <row r="42" spans="1:4" x14ac:dyDescent="0.25">
      <c r="A42">
        <v>38</v>
      </c>
      <c r="B42" t="s">
        <v>114</v>
      </c>
      <c r="C42" s="1">
        <v>436444</v>
      </c>
      <c r="D42" t="s">
        <v>157</v>
      </c>
    </row>
    <row r="43" spans="1:4" x14ac:dyDescent="0.25">
      <c r="A43">
        <v>23</v>
      </c>
      <c r="B43" t="s">
        <v>307</v>
      </c>
      <c r="C43" s="1">
        <v>429433</v>
      </c>
      <c r="D43" t="s">
        <v>158</v>
      </c>
    </row>
    <row r="44" spans="1:4" x14ac:dyDescent="0.25">
      <c r="A44">
        <v>47</v>
      </c>
      <c r="B44" t="s">
        <v>123</v>
      </c>
      <c r="C44" s="1">
        <v>405390</v>
      </c>
      <c r="D44" t="s">
        <v>159</v>
      </c>
    </row>
    <row r="45" spans="1:4" x14ac:dyDescent="0.25">
      <c r="A45">
        <v>45</v>
      </c>
      <c r="B45" t="s">
        <v>121</v>
      </c>
      <c r="C45" s="1">
        <v>396685</v>
      </c>
      <c r="D45" t="s">
        <v>160</v>
      </c>
    </row>
    <row r="46" spans="1:4" x14ac:dyDescent="0.25">
      <c r="A46">
        <v>7</v>
      </c>
      <c r="B46" t="s">
        <v>84</v>
      </c>
      <c r="C46" s="1">
        <v>395934</v>
      </c>
      <c r="D46" t="s">
        <v>161</v>
      </c>
    </row>
    <row r="47" spans="1:4" x14ac:dyDescent="0.25">
      <c r="A47">
        <v>33</v>
      </c>
      <c r="B47" t="s">
        <v>36</v>
      </c>
      <c r="C47" s="1">
        <v>395918</v>
      </c>
      <c r="D47" t="s">
        <v>162</v>
      </c>
    </row>
    <row r="48" spans="1:4" x14ac:dyDescent="0.25">
      <c r="A48">
        <v>49</v>
      </c>
      <c r="B48" t="s">
        <v>46</v>
      </c>
      <c r="C48" s="1">
        <v>393069</v>
      </c>
      <c r="D48" t="s">
        <v>163</v>
      </c>
    </row>
    <row r="49" spans="1:4" x14ac:dyDescent="0.25">
      <c r="A49">
        <v>1</v>
      </c>
      <c r="B49" t="s">
        <v>301</v>
      </c>
      <c r="C49" s="1">
        <v>384736</v>
      </c>
      <c r="D49" t="s">
        <v>164</v>
      </c>
    </row>
    <row r="50" spans="1:4" x14ac:dyDescent="0.25">
      <c r="A50">
        <v>32</v>
      </c>
      <c r="B50" t="s">
        <v>108</v>
      </c>
      <c r="C50" s="1">
        <v>372242</v>
      </c>
      <c r="D50" t="s">
        <v>165</v>
      </c>
    </row>
    <row r="51" spans="1:4" x14ac:dyDescent="0.25">
      <c r="A51">
        <v>37</v>
      </c>
      <c r="B51" t="s">
        <v>312</v>
      </c>
      <c r="C51" s="1">
        <v>369879</v>
      </c>
      <c r="D51" t="s">
        <v>166</v>
      </c>
    </row>
    <row r="52" spans="1:4" x14ac:dyDescent="0.25">
      <c r="A52">
        <v>39</v>
      </c>
      <c r="B52" t="s">
        <v>313</v>
      </c>
      <c r="C52" s="1">
        <v>369365</v>
      </c>
      <c r="D52" t="s">
        <v>167</v>
      </c>
    </row>
    <row r="53" spans="1:4" x14ac:dyDescent="0.25">
      <c r="A53">
        <v>28</v>
      </c>
      <c r="B53" t="s">
        <v>309</v>
      </c>
      <c r="C53" s="1">
        <v>368383</v>
      </c>
      <c r="D53" t="s">
        <v>168</v>
      </c>
    </row>
    <row r="54" spans="1:4" x14ac:dyDescent="0.25">
      <c r="A54">
        <v>9</v>
      </c>
      <c r="B54" t="s">
        <v>302</v>
      </c>
      <c r="C54" s="1">
        <v>364040</v>
      </c>
      <c r="D54" t="s">
        <v>169</v>
      </c>
    </row>
    <row r="55" spans="1:4" x14ac:dyDescent="0.25">
      <c r="A55">
        <v>48</v>
      </c>
      <c r="B55" t="s">
        <v>124</v>
      </c>
      <c r="C55" s="1">
        <v>361792</v>
      </c>
      <c r="D55" t="s">
        <v>170</v>
      </c>
    </row>
    <row r="56" spans="1:4" x14ac:dyDescent="0.25">
      <c r="A56">
        <v>26</v>
      </c>
      <c r="B56" t="s">
        <v>103</v>
      </c>
      <c r="C56" s="1">
        <v>358548</v>
      </c>
      <c r="D56" t="s">
        <v>171</v>
      </c>
    </row>
    <row r="57" spans="1:4" x14ac:dyDescent="0.25">
      <c r="A57">
        <v>2</v>
      </c>
      <c r="B57" t="s">
        <v>79</v>
      </c>
      <c r="C57" s="1">
        <v>357767</v>
      </c>
      <c r="D57" t="s">
        <v>172</v>
      </c>
    </row>
    <row r="58" spans="1:4" x14ac:dyDescent="0.25">
      <c r="A58">
        <v>16</v>
      </c>
      <c r="B58" t="s">
        <v>93</v>
      </c>
      <c r="C58" s="1">
        <v>354202</v>
      </c>
      <c r="D58" t="s">
        <v>173</v>
      </c>
    </row>
    <row r="59" spans="1:4" x14ac:dyDescent="0.25">
      <c r="A59">
        <v>22</v>
      </c>
      <c r="B59" t="s">
        <v>306</v>
      </c>
      <c r="C59" s="1">
        <v>351163</v>
      </c>
      <c r="D59" t="s">
        <v>174</v>
      </c>
    </row>
    <row r="60" spans="1:4" x14ac:dyDescent="0.25">
      <c r="A60">
        <v>34</v>
      </c>
      <c r="B60" t="s">
        <v>110</v>
      </c>
      <c r="C60" s="1">
        <v>335795</v>
      </c>
      <c r="D60" t="s">
        <v>175</v>
      </c>
    </row>
    <row r="61" spans="1:4" x14ac:dyDescent="0.25">
      <c r="A61">
        <v>46</v>
      </c>
      <c r="B61" t="s">
        <v>122</v>
      </c>
      <c r="C61" s="1">
        <v>332943</v>
      </c>
      <c r="D61" t="s">
        <v>176</v>
      </c>
    </row>
    <row r="62" spans="1:4" x14ac:dyDescent="0.25">
      <c r="A62">
        <v>6</v>
      </c>
      <c r="B62" t="s">
        <v>83</v>
      </c>
      <c r="C62" s="1">
        <v>328123</v>
      </c>
      <c r="D62" t="s">
        <v>177</v>
      </c>
    </row>
    <row r="63" spans="1:4" x14ac:dyDescent="0.25">
      <c r="D63" t="s">
        <v>241</v>
      </c>
    </row>
    <row r="64" spans="1:4" x14ac:dyDescent="0.25">
      <c r="D64" t="s">
        <v>242</v>
      </c>
    </row>
    <row r="65" spans="4:4" x14ac:dyDescent="0.25">
      <c r="D65" t="s">
        <v>243</v>
      </c>
    </row>
    <row r="66" spans="4:4" x14ac:dyDescent="0.25">
      <c r="D66" t="s">
        <v>244</v>
      </c>
    </row>
    <row r="67" spans="4:4" x14ac:dyDescent="0.25">
      <c r="D67" t="s">
        <v>245</v>
      </c>
    </row>
    <row r="68" spans="4:4" x14ac:dyDescent="0.25">
      <c r="D68" t="s">
        <v>246</v>
      </c>
    </row>
    <row r="69" spans="4:4" x14ac:dyDescent="0.25">
      <c r="D69" t="s">
        <v>247</v>
      </c>
    </row>
    <row r="70" spans="4:4" x14ac:dyDescent="0.25">
      <c r="D70" t="s">
        <v>248</v>
      </c>
    </row>
    <row r="71" spans="4:4" x14ac:dyDescent="0.25">
      <c r="D71" t="s">
        <v>249</v>
      </c>
    </row>
    <row r="72" spans="4:4" x14ac:dyDescent="0.25">
      <c r="D72" t="s">
        <v>250</v>
      </c>
    </row>
    <row r="73" spans="4:4" x14ac:dyDescent="0.25">
      <c r="D73" t="s">
        <v>251</v>
      </c>
    </row>
    <row r="74" spans="4:4" x14ac:dyDescent="0.25">
      <c r="D74" t="s">
        <v>252</v>
      </c>
    </row>
    <row r="75" spans="4:4" x14ac:dyDescent="0.25">
      <c r="D75" t="s">
        <v>253</v>
      </c>
    </row>
    <row r="76" spans="4:4" x14ac:dyDescent="0.25">
      <c r="D76" t="s">
        <v>254</v>
      </c>
    </row>
    <row r="77" spans="4:4" x14ac:dyDescent="0.25">
      <c r="D77" t="s">
        <v>255</v>
      </c>
    </row>
    <row r="78" spans="4:4" x14ac:dyDescent="0.25">
      <c r="D78" t="s">
        <v>256</v>
      </c>
    </row>
    <row r="79" spans="4:4" x14ac:dyDescent="0.25">
      <c r="D79" t="s">
        <v>257</v>
      </c>
    </row>
    <row r="80" spans="4:4" x14ac:dyDescent="0.25">
      <c r="D80" t="s">
        <v>258</v>
      </c>
    </row>
    <row r="81" spans="4:4" x14ac:dyDescent="0.25">
      <c r="D81" t="s">
        <v>259</v>
      </c>
    </row>
    <row r="82" spans="4:4" x14ac:dyDescent="0.25">
      <c r="D82" t="s">
        <v>260</v>
      </c>
    </row>
    <row r="83" spans="4:4" x14ac:dyDescent="0.25">
      <c r="D83" t="s">
        <v>261</v>
      </c>
    </row>
    <row r="84" spans="4:4" x14ac:dyDescent="0.25">
      <c r="D84" t="s">
        <v>262</v>
      </c>
    </row>
    <row r="85" spans="4:4" x14ac:dyDescent="0.25">
      <c r="D85" t="s">
        <v>263</v>
      </c>
    </row>
    <row r="86" spans="4:4" x14ac:dyDescent="0.25">
      <c r="D86" t="s">
        <v>264</v>
      </c>
    </row>
    <row r="87" spans="4:4" x14ac:dyDescent="0.25">
      <c r="D87" t="s">
        <v>265</v>
      </c>
    </row>
    <row r="88" spans="4:4" x14ac:dyDescent="0.25">
      <c r="D88" t="s">
        <v>266</v>
      </c>
    </row>
    <row r="89" spans="4:4" x14ac:dyDescent="0.25">
      <c r="D89" t="s">
        <v>267</v>
      </c>
    </row>
    <row r="90" spans="4:4" x14ac:dyDescent="0.25">
      <c r="D90" t="s">
        <v>268</v>
      </c>
    </row>
    <row r="91" spans="4:4" x14ac:dyDescent="0.25">
      <c r="D91" t="s">
        <v>269</v>
      </c>
    </row>
    <row r="92" spans="4:4" x14ac:dyDescent="0.25">
      <c r="D92" t="s">
        <v>270</v>
      </c>
    </row>
    <row r="93" spans="4:4" x14ac:dyDescent="0.25">
      <c r="D93" t="s">
        <v>271</v>
      </c>
    </row>
    <row r="94" spans="4:4" x14ac:dyDescent="0.25">
      <c r="D94" t="s">
        <v>272</v>
      </c>
    </row>
    <row r="95" spans="4:4" x14ac:dyDescent="0.25">
      <c r="D95" t="s">
        <v>273</v>
      </c>
    </row>
    <row r="96" spans="4:4" x14ac:dyDescent="0.25">
      <c r="D96" t="s">
        <v>274</v>
      </c>
    </row>
    <row r="97" spans="4:4" x14ac:dyDescent="0.25">
      <c r="D97" t="s">
        <v>275</v>
      </c>
    </row>
    <row r="98" spans="4:4" x14ac:dyDescent="0.25">
      <c r="D98" t="s">
        <v>276</v>
      </c>
    </row>
    <row r="99" spans="4:4" x14ac:dyDescent="0.25">
      <c r="D99" t="s">
        <v>277</v>
      </c>
    </row>
    <row r="100" spans="4:4" x14ac:dyDescent="0.25">
      <c r="D100" t="s">
        <v>278</v>
      </c>
    </row>
    <row r="101" spans="4:4" x14ac:dyDescent="0.25">
      <c r="D101" t="s">
        <v>279</v>
      </c>
    </row>
    <row r="102" spans="4:4" x14ac:dyDescent="0.25">
      <c r="D102" t="s">
        <v>280</v>
      </c>
    </row>
    <row r="103" spans="4:4" x14ac:dyDescent="0.25">
      <c r="D103" t="s">
        <v>281</v>
      </c>
    </row>
    <row r="104" spans="4:4" x14ac:dyDescent="0.25">
      <c r="D104" t="s">
        <v>282</v>
      </c>
    </row>
    <row r="105" spans="4:4" x14ac:dyDescent="0.25">
      <c r="D105" t="s">
        <v>283</v>
      </c>
    </row>
    <row r="106" spans="4:4" x14ac:dyDescent="0.25">
      <c r="D106" t="s">
        <v>284</v>
      </c>
    </row>
    <row r="107" spans="4:4" x14ac:dyDescent="0.25">
      <c r="D107" t="s">
        <v>285</v>
      </c>
    </row>
    <row r="108" spans="4:4" x14ac:dyDescent="0.25">
      <c r="D108" t="s">
        <v>286</v>
      </c>
    </row>
    <row r="109" spans="4:4" x14ac:dyDescent="0.25">
      <c r="D109" t="s">
        <v>287</v>
      </c>
    </row>
    <row r="110" spans="4:4" x14ac:dyDescent="0.25">
      <c r="D110" t="s">
        <v>288</v>
      </c>
    </row>
    <row r="111" spans="4:4" x14ac:dyDescent="0.25">
      <c r="D111" t="s">
        <v>289</v>
      </c>
    </row>
    <row r="112" spans="4:4" x14ac:dyDescent="0.25">
      <c r="D112" t="s">
        <v>290</v>
      </c>
    </row>
    <row r="114" spans="4:4" x14ac:dyDescent="0.25">
      <c r="D114" t="s">
        <v>235</v>
      </c>
    </row>
    <row r="116" spans="4:4" x14ac:dyDescent="0.25">
      <c r="D116" t="s">
        <v>291</v>
      </c>
    </row>
  </sheetData>
  <sortState ref="D13:D121">
    <sortCondition ref="D121"/>
  </sortState>
  <mergeCells count="2">
    <mergeCell ref="A11:C11"/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criminalization trends</vt:lpstr>
      <vt:lpstr>state restraining law</vt:lpstr>
      <vt:lpstr>city policing &amp; prosecution</vt:lpstr>
      <vt:lpstr>women victim services</vt:lpstr>
      <vt:lpstr>population 1990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2014-10-19T22:01:21Z</dcterms:created>
  <dcterms:modified xsi:type="dcterms:W3CDTF">2014-10-19T22:01:27Z</dcterms:modified>
</cp:coreProperties>
</file>