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405" windowWidth="14115" windowHeight="8475" tabRatio="775"/>
  </bookViews>
  <sheets>
    <sheet name="summary" sheetId="6" r:id="rId1"/>
    <sheet name="restraining orders" sheetId="5" r:id="rId2"/>
    <sheet name="victims by offenses" sheetId="2" r:id="rId3"/>
    <sheet name="victim injuries" sheetId="4" r:id="rId4"/>
    <sheet name="offenders by offenses" sheetId="3" r:id="rId5"/>
    <sheet name="misc TIBRS data" sheetId="1" r:id="rId6"/>
    <sheet name="Shelby County, 2000" sheetId="7" r:id="rId7"/>
  </sheets>
  <calcPr calcId="145621"/>
</workbook>
</file>

<file path=xl/calcChain.xml><?xml version="1.0" encoding="utf-8"?>
<calcChain xmlns="http://schemas.openxmlformats.org/spreadsheetml/2006/main">
  <c r="C9" i="7" l="1"/>
  <c r="E43" i="6" l="1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B23" i="3"/>
  <c r="C6" i="3"/>
  <c r="D6" i="3" s="1"/>
  <c r="E6" i="3" s="1"/>
  <c r="C7" i="3"/>
  <c r="E7" i="3"/>
  <c r="G6" i="3"/>
  <c r="H6" i="3" s="1"/>
  <c r="I6" i="3" s="1"/>
  <c r="G7" i="3"/>
  <c r="I7" i="3"/>
  <c r="K6" i="3"/>
  <c r="L6" i="3" s="1"/>
  <c r="M6" i="3" s="1"/>
  <c r="K7" i="3"/>
  <c r="M7" i="3"/>
  <c r="O6" i="3"/>
  <c r="P6" i="3" s="1"/>
  <c r="Q6" i="3" s="1"/>
  <c r="O7" i="3"/>
  <c r="Q7" i="3"/>
  <c r="S6" i="3"/>
  <c r="T6" i="3" s="1"/>
  <c r="U6" i="3" s="1"/>
  <c r="S7" i="3"/>
  <c r="U7" i="3"/>
  <c r="W6" i="3"/>
  <c r="X6" i="3" s="1"/>
  <c r="Y6" i="3" s="1"/>
  <c r="W7" i="3"/>
  <c r="Y7" i="3"/>
  <c r="AA6" i="3"/>
  <c r="AB6" i="3" s="1"/>
  <c r="AC6" i="3" s="1"/>
  <c r="AA7" i="3"/>
  <c r="AC7" i="3"/>
  <c r="AE6" i="3"/>
  <c r="AF6" i="3" s="1"/>
  <c r="AG6" i="3" s="1"/>
  <c r="AE7" i="3"/>
  <c r="AG7" i="3"/>
  <c r="AI6" i="3"/>
  <c r="AJ6" i="3" s="1"/>
  <c r="AK6" i="3" s="1"/>
  <c r="AI7" i="3"/>
  <c r="AK7" i="3"/>
  <c r="AM6" i="3"/>
  <c r="AN6" i="3" s="1"/>
  <c r="AO6" i="3" s="1"/>
  <c r="AM7" i="3"/>
  <c r="AO7" i="3"/>
  <c r="AQ6" i="3"/>
  <c r="AR6" i="3" s="1"/>
  <c r="AS6" i="3" s="1"/>
  <c r="AQ7" i="3"/>
  <c r="AS7" i="3"/>
  <c r="AU6" i="3"/>
  <c r="AV6" i="3" s="1"/>
  <c r="AW6" i="3" s="1"/>
  <c r="AU7" i="3"/>
  <c r="AW7" i="3"/>
  <c r="E25" i="6"/>
  <c r="B27" i="4" l="1"/>
  <c r="B25" i="4"/>
  <c r="B24" i="4"/>
  <c r="B23" i="4"/>
  <c r="B22" i="4"/>
  <c r="C5" i="6" l="1"/>
  <c r="D5" i="6"/>
  <c r="E5" i="6"/>
  <c r="F5" i="6"/>
  <c r="G5" i="6"/>
  <c r="H5" i="6"/>
  <c r="I5" i="6"/>
  <c r="J5" i="6"/>
  <c r="K5" i="6"/>
  <c r="L5" i="6"/>
  <c r="M5" i="6"/>
  <c r="B5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B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K10" i="1"/>
  <c r="J10" i="1"/>
  <c r="I10" i="1"/>
  <c r="B8" i="5"/>
  <c r="C8" i="5"/>
  <c r="D8" i="5"/>
  <c r="E8" i="5"/>
  <c r="F8" i="5"/>
  <c r="G8" i="5"/>
  <c r="H8" i="5"/>
  <c r="I8" i="5"/>
  <c r="J8" i="5"/>
  <c r="K8" i="5"/>
  <c r="L8" i="5"/>
  <c r="M8" i="5"/>
</calcChain>
</file>

<file path=xl/sharedStrings.xml><?xml version="1.0" encoding="utf-8"?>
<sst xmlns="http://schemas.openxmlformats.org/spreadsheetml/2006/main" count="341" uniqueCount="125">
  <si>
    <t>Domestic Violence Offenses and Clearances</t>
  </si>
  <si>
    <t>Current date: 4/26/2013 5:22:11 PM (Central Daylight Time)</t>
  </si>
  <si>
    <t>Jurisdiction: Tennessee</t>
  </si>
  <si>
    <t>Measures: Number of Victims</t>
  </si>
  <si>
    <t>Domestic Violence</t>
  </si>
  <si>
    <t>Incident Date</t>
  </si>
  <si>
    <t>Victim Gender</t>
  </si>
  <si>
    <t>Female</t>
  </si>
  <si>
    <t>Male</t>
  </si>
  <si>
    <t>Victim Age</t>
  </si>
  <si>
    <t>Under 18</t>
  </si>
  <si>
    <t>18 and over</t>
  </si>
  <si>
    <t>Offense Type</t>
  </si>
  <si>
    <t>Murder</t>
  </si>
  <si>
    <t>Kidnapping/Abduction</t>
  </si>
  <si>
    <t>Forcible Rape</t>
  </si>
  <si>
    <t>Forcible Sodomy</t>
  </si>
  <si>
    <t>Sexual Assault W/Object</t>
  </si>
  <si>
    <t>Forcible Fondling</t>
  </si>
  <si>
    <t>Incest</t>
  </si>
  <si>
    <t>Statutory Rape</t>
  </si>
  <si>
    <t>Aggravated Assault</t>
  </si>
  <si>
    <t>Simple Assault</t>
  </si>
  <si>
    <t>Intimidation</t>
  </si>
  <si>
    <t>Stalking</t>
  </si>
  <si>
    <t>Current date: 4/26/2013 5:25:42 PM (Central Daylight Time)</t>
  </si>
  <si>
    <t>Offender Age</t>
  </si>
  <si>
    <t>Offender Gender</t>
  </si>
  <si>
    <t>Domestic Violence Offenses and Injury Type</t>
  </si>
  <si>
    <t>Current date: 4/26/2013 5:29:41 PM (Central Daylight Time)</t>
  </si>
  <si>
    <t>Victim Injury</t>
  </si>
  <si>
    <t>Apparent Broken Bones</t>
  </si>
  <si>
    <t>Possible Internal Injury</t>
  </si>
  <si>
    <t>Severe Laceration</t>
  </si>
  <si>
    <t>Apparent Minor Injury</t>
  </si>
  <si>
    <t>None</t>
  </si>
  <si>
    <t>Other Major Injury</t>
  </si>
  <si>
    <t>Loss of Teeth</t>
  </si>
  <si>
    <t>Unconsciousness</t>
  </si>
  <si>
    <t xml:space="preserve">   total</t>
  </si>
  <si>
    <t>51.4% of reported crimes against persons are domestic violence related</t>
  </si>
  <si>
    <t xml:space="preserve">   males</t>
  </si>
  <si>
    <t>Id. pdf. 8:</t>
  </si>
  <si>
    <t xml:space="preserve">   females</t>
  </si>
  <si>
    <t>Tennessee Bureau of Investigation, Crime Statistics Unit (2011). Ten Year Crime Trends 2001-2010.</t>
  </si>
  <si>
    <t>victims</t>
  </si>
  <si>
    <t>offenses</t>
  </si>
  <si>
    <t>Tennessee Bureau of Investigation, Crime Statistics Unit (2006). Domestic Violence Research Brief.</t>
  </si>
  <si>
    <t>incidents</t>
  </si>
  <si>
    <t>total</t>
  </si>
  <si>
    <t>circuit courts</t>
  </si>
  <si>
    <t>Annual Reports of the Tennessee Judiciary, Administrative Office of the Courts</t>
  </si>
  <si>
    <t>chancery courts</t>
  </si>
  <si>
    <t>filings for orders of protection</t>
  </si>
  <si>
    <t xml:space="preserve">fiscal year ending in </t>
  </si>
  <si>
    <t>male</t>
  </si>
  <si>
    <t>female</t>
  </si>
  <si>
    <t>male/female</t>
  </si>
  <si>
    <t>year</t>
  </si>
  <si>
    <t>domestic violence victims ages 18 &amp; over</t>
  </si>
  <si>
    <t>restraining order filings</t>
  </si>
  <si>
    <t>domestic violence victims known to police</t>
  </si>
  <si>
    <t>restaining orders: see "restraining orders" sheet</t>
  </si>
  <si>
    <t>victims: ages 18 &amp; older; see "victims by offenses" sheet</t>
  </si>
  <si>
    <t>Restraining orders in Tennessee</t>
  </si>
  <si>
    <t>summed from victims by offenses sheet</t>
  </si>
  <si>
    <t>Criminal justice activity addressing domestic violence in Tennessee</t>
  </si>
  <si>
    <t>summary 2001-2012</t>
  </si>
  <si>
    <t>reported victims</t>
  </si>
  <si>
    <t>no injury share</t>
  </si>
  <si>
    <t>"apparently minor injury" share</t>
  </si>
  <si>
    <t>injury, other than minor</t>
  </si>
  <si>
    <t>per year victims</t>
  </si>
  <si>
    <t>2001-2012</t>
  </si>
  <si>
    <t>Domestic violence incidents in Tennessee, as reported through TIBRS</t>
  </si>
  <si>
    <t>domestic violence offenders ages 18 &amp; over</t>
  </si>
  <si>
    <t>summed from offenders by offenses sheet</t>
  </si>
  <si>
    <t>Domestic violence court cases in Shelby County, TN (inc. Memphis), Aug. 2000 - July 2001</t>
  </si>
  <si>
    <t>County, law enforcement officers file criminal charges at the time of</t>
  </si>
  <si>
    <t>an arrest. The DA’s office then reviews each case and decides whether</t>
  </si>
  <si>
    <t>to pursue prosecution or decline the charges (nolle prosequi).</t>
  </si>
  <si>
    <t>domestic violence cases resulting in arrest</t>
  </si>
  <si>
    <t>cases reaching final disposition by April, 2002</t>
  </si>
  <si>
    <t>final disposition through transfer of case</t>
  </si>
  <si>
    <t>deaths of defendant</t>
  </si>
  <si>
    <t>case reaching final disposition in local Domestic Violence Court</t>
  </si>
  <si>
    <t>check</t>
  </si>
  <si>
    <t>defandant characteristics</t>
  </si>
  <si>
    <t>share female</t>
  </si>
  <si>
    <t>share minority</t>
  </si>
  <si>
    <t>share intimately related to victim</t>
  </si>
  <si>
    <t>in dual arrest</t>
  </si>
  <si>
    <t>incident characteristics</t>
  </si>
  <si>
    <t>victim injured</t>
  </si>
  <si>
    <t>case processing</t>
  </si>
  <si>
    <t>prosecutor accepted case</t>
  </si>
  <si>
    <t>convicted</t>
  </si>
  <si>
    <t>among defendants prosecuted</t>
  </si>
  <si>
    <t>convicted and served time in jail/prison</t>
  </si>
  <si>
    <t>p. 629, Table 2</t>
  </si>
  <si>
    <t>Unlike some jurisdictions where prosecutors make charging decisions, in Shelby</t>
  </si>
  <si>
    <t>p. 626</t>
  </si>
  <si>
    <t>released ROR and have their charges dropped by prosecutors. They</t>
  </si>
  <si>
    <t>were also less likely to be convicted, and where convicted, they</t>
  </si>
  <si>
    <t>received lighter sentences. These differences persisted even once</t>
  </si>
  <si>
    <t>other legal and extralegal variables were controlled.</t>
  </si>
  <si>
    <t>p. 636: Compared to males, females were more likely to be</t>
  </si>
  <si>
    <t>Prior research would also suggest that many of the women in the</t>
  </si>
  <si>
    <t>sample were victims of abuse who were arrested after they used</t>
  </si>
  <si>
    <t>physical means to defend themselves (Hamberger &amp; Potente, 1994;</t>
  </si>
  <si>
    <t>Saunders, 1995). As such, the more lenient treatment observed with</t>
  </si>
  <si>
    <t>the female defendants may be justified based on the merits of these</t>
  </si>
  <si>
    <t>cases. Finally, the leniency encountered by female domestic violence</t>
  </si>
  <si>
    <t>offenders in the courts may be part of a larger pattern of moderate</t>
  </si>
  <si>
    <t>treatment of all female criminal defendants, based in part on the consideration</t>
  </si>
  <si>
    <t>ofwomen’s familial responsibilities, blameworthiness, and</t>
  </si>
  <si>
    <t>perceived likelihood of reoffending (e.g., Spohn &amp; Beichner, 2000).</t>
  </si>
  <si>
    <t>a significantly higher percentage of women were involved</t>
  </si>
  <si>
    <t>in a dual arrest than were men (29% versus 8%, respectively).</t>
  </si>
  <si>
    <t>Henning, Kris and Lynette Feder (2005). "Criminal Prosecution of Domestic Violence Offenses." Criminal Justice and Behavior vol. 32(6): 612-642.</t>
  </si>
  <si>
    <t>Souce: Henning &amp; Feder (2005)</t>
  </si>
  <si>
    <t>source data table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</si>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</sst>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2" fillId="0" borderId="0" xfId="1"/>
    <xf numFmtId="3" fontId="2" fillId="0" borderId="0" xfId="1" applyNumberFormat="1"/>
    <xf numFmtId="164" fontId="2" fillId="0" borderId="0" xfId="1" applyNumberFormat="1"/>
    <xf numFmtId="164" fontId="0" fillId="0" borderId="0" xfId="2" applyNumberFormat="1" applyFont="1"/>
    <xf numFmtId="9" fontId="0" fillId="0" borderId="0" xfId="12" applyFont="1"/>
    <xf numFmtId="9" fontId="0" fillId="0" borderId="0" xfId="0" applyNumberFormat="1"/>
    <xf numFmtId="164" fontId="0" fillId="0" borderId="0" xfId="11" applyNumberFormat="1" applyFont="1"/>
    <xf numFmtId="2" fontId="0" fillId="0" borderId="0" xfId="0" applyNumberFormat="1"/>
    <xf numFmtId="165" fontId="0" fillId="0" borderId="0" xfId="12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</cellXfs>
  <cellStyles count="13">
    <cellStyle name="Comma" xfId="11" builtinId="3"/>
    <cellStyle name="Comma 2" xfId="2"/>
    <cellStyle name="Normal" xfId="0" builtinId="0"/>
    <cellStyle name="Normal 2" xfId="1"/>
    <cellStyle name="Normal 2 2" xfId="3"/>
    <cellStyle name="Normal 2 3" xfId="4"/>
    <cellStyle name="Normal 2 4" xfId="5"/>
    <cellStyle name="Normal 3" xfId="6"/>
    <cellStyle name="Normal 3 2" xfId="7"/>
    <cellStyle name="Normal 4" xfId="8"/>
    <cellStyle name="Normal 5" xfId="9"/>
    <cellStyle name="Percent" xfId="12" builtinId="5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sqref="A1:G1"/>
    </sheetView>
  </sheetViews>
  <sheetFormatPr defaultRowHeight="15" x14ac:dyDescent="0.25"/>
  <cols>
    <col min="1" max="1" width="16.7109375" customWidth="1"/>
    <col min="5" max="5" width="10.5703125" bestFit="1" customWidth="1"/>
    <col min="14" max="14" width="3.140625" customWidth="1"/>
    <col min="15" max="15" width="55.7109375" customWidth="1"/>
  </cols>
  <sheetData>
    <row r="1" spans="1:15" x14ac:dyDescent="0.25">
      <c r="A1" s="13" t="s">
        <v>66</v>
      </c>
      <c r="B1" s="13"/>
      <c r="C1" s="13"/>
      <c r="D1" s="13"/>
      <c r="E1" s="13"/>
      <c r="F1" s="13"/>
      <c r="G1" s="13"/>
      <c r="O1" t="s">
        <v>122</v>
      </c>
    </row>
    <row r="2" spans="1:15" x14ac:dyDescent="0.25">
      <c r="O2" t="s">
        <v>123</v>
      </c>
    </row>
    <row r="3" spans="1:15" x14ac:dyDescent="0.25">
      <c r="O3" t="s">
        <v>124</v>
      </c>
    </row>
    <row r="4" spans="1:15" x14ac:dyDescent="0.25">
      <c r="B4">
        <v>2012</v>
      </c>
      <c r="C4">
        <v>2011</v>
      </c>
      <c r="D4">
        <v>2010</v>
      </c>
      <c r="E4">
        <v>2009</v>
      </c>
      <c r="F4">
        <v>2008</v>
      </c>
      <c r="G4">
        <v>2007</v>
      </c>
      <c r="H4">
        <v>2006</v>
      </c>
      <c r="I4">
        <v>2005</v>
      </c>
      <c r="J4">
        <v>2004</v>
      </c>
      <c r="K4">
        <v>2003</v>
      </c>
      <c r="L4">
        <v>2002</v>
      </c>
      <c r="M4">
        <v>2001</v>
      </c>
    </row>
    <row r="5" spans="1:15" ht="30" x14ac:dyDescent="0.25">
      <c r="A5" s="11" t="s">
        <v>60</v>
      </c>
      <c r="B5" s="12">
        <f>'restraining orders'!B8</f>
        <v>8379</v>
      </c>
      <c r="C5" s="12">
        <f>'restraining orders'!C8</f>
        <v>8237</v>
      </c>
      <c r="D5" s="12">
        <f>'restraining orders'!D8</f>
        <v>8414</v>
      </c>
      <c r="E5" s="12">
        <f>'restraining orders'!E8</f>
        <v>8286</v>
      </c>
      <c r="F5" s="12">
        <f>'restraining orders'!F8</f>
        <v>7399</v>
      </c>
      <c r="G5" s="12">
        <f>'restraining orders'!G8</f>
        <v>7113</v>
      </c>
      <c r="H5" s="12">
        <f>'restraining orders'!H8</f>
        <v>7015</v>
      </c>
      <c r="I5" s="12">
        <f>'restraining orders'!I8</f>
        <v>6895</v>
      </c>
      <c r="J5" s="12">
        <f>'restraining orders'!J8</f>
        <v>6912</v>
      </c>
      <c r="K5" s="12">
        <f>'restraining orders'!K8</f>
        <v>6536</v>
      </c>
      <c r="L5" s="12">
        <f>'restraining orders'!L8</f>
        <v>6872</v>
      </c>
      <c r="M5" s="12">
        <f>'restraining orders'!M8</f>
        <v>7083</v>
      </c>
      <c r="O5" t="s">
        <v>62</v>
      </c>
    </row>
    <row r="6" spans="1:15" ht="45" x14ac:dyDescent="0.25">
      <c r="A6" s="11" t="s">
        <v>61</v>
      </c>
      <c r="B6" s="12">
        <v>73869</v>
      </c>
      <c r="C6" s="12">
        <v>76219</v>
      </c>
      <c r="D6" s="12">
        <v>76279</v>
      </c>
      <c r="E6" s="12">
        <v>76479</v>
      </c>
      <c r="F6" s="12">
        <v>74107</v>
      </c>
      <c r="G6" s="12">
        <v>75101</v>
      </c>
      <c r="H6" s="12">
        <v>71734</v>
      </c>
      <c r="I6" s="12">
        <v>72684</v>
      </c>
      <c r="J6" s="12">
        <v>68940</v>
      </c>
      <c r="K6" s="12">
        <v>66622</v>
      </c>
      <c r="L6" s="12">
        <v>65667</v>
      </c>
      <c r="M6" s="12">
        <v>62777</v>
      </c>
      <c r="O6" t="s">
        <v>63</v>
      </c>
    </row>
    <row r="10" spans="1:15" x14ac:dyDescent="0.25">
      <c r="A10" s="13" t="s">
        <v>59</v>
      </c>
      <c r="B10" s="13"/>
      <c r="C10" s="13"/>
      <c r="D10" s="13"/>
    </row>
    <row r="11" spans="1:15" x14ac:dyDescent="0.25">
      <c r="A11" t="s">
        <v>58</v>
      </c>
      <c r="B11" t="s">
        <v>55</v>
      </c>
      <c r="C11" t="s">
        <v>56</v>
      </c>
      <c r="D11" t="s">
        <v>49</v>
      </c>
      <c r="E11" t="s">
        <v>57</v>
      </c>
      <c r="O11" t="s">
        <v>65</v>
      </c>
    </row>
    <row r="12" spans="1:15" x14ac:dyDescent="0.25">
      <c r="A12">
        <v>2012</v>
      </c>
      <c r="B12">
        <v>19761</v>
      </c>
      <c r="C12">
        <v>54108</v>
      </c>
      <c r="D12">
        <f>B12+C12</f>
        <v>73869</v>
      </c>
      <c r="E12" s="9">
        <f>B12/C12</f>
        <v>0.36521401641162121</v>
      </c>
    </row>
    <row r="13" spans="1:15" x14ac:dyDescent="0.25">
      <c r="A13">
        <v>2011</v>
      </c>
      <c r="B13">
        <v>20304</v>
      </c>
      <c r="C13">
        <v>55915</v>
      </c>
      <c r="D13">
        <f t="shared" ref="D13:D23" si="0">B13+C13</f>
        <v>76219</v>
      </c>
      <c r="E13" s="9">
        <f t="shared" ref="E13:E23" si="1">B13/C13</f>
        <v>0.36312259679871234</v>
      </c>
    </row>
    <row r="14" spans="1:15" x14ac:dyDescent="0.25">
      <c r="A14">
        <v>2010</v>
      </c>
      <c r="B14">
        <v>20278</v>
      </c>
      <c r="C14">
        <v>56001</v>
      </c>
      <c r="D14">
        <f t="shared" si="0"/>
        <v>76279</v>
      </c>
      <c r="E14" s="9">
        <f t="shared" si="1"/>
        <v>0.36210067677362906</v>
      </c>
    </row>
    <row r="15" spans="1:15" x14ac:dyDescent="0.25">
      <c r="A15">
        <v>2009</v>
      </c>
      <c r="B15">
        <v>19901</v>
      </c>
      <c r="C15">
        <v>56578</v>
      </c>
      <c r="D15">
        <f t="shared" si="0"/>
        <v>76479</v>
      </c>
      <c r="E15" s="9">
        <f t="shared" si="1"/>
        <v>0.35174449432641663</v>
      </c>
    </row>
    <row r="16" spans="1:15" x14ac:dyDescent="0.25">
      <c r="A16">
        <v>2008</v>
      </c>
      <c r="B16">
        <v>19033</v>
      </c>
      <c r="C16">
        <v>55074</v>
      </c>
      <c r="D16">
        <f t="shared" si="0"/>
        <v>74107</v>
      </c>
      <c r="E16" s="9">
        <f t="shared" si="1"/>
        <v>0.3455895703961942</v>
      </c>
    </row>
    <row r="17" spans="1:15" x14ac:dyDescent="0.25">
      <c r="A17">
        <v>2007</v>
      </c>
      <c r="B17">
        <v>19016</v>
      </c>
      <c r="C17">
        <v>56085</v>
      </c>
      <c r="D17">
        <f t="shared" si="0"/>
        <v>75101</v>
      </c>
      <c r="E17" s="9">
        <f t="shared" si="1"/>
        <v>0.33905678880271017</v>
      </c>
    </row>
    <row r="18" spans="1:15" x14ac:dyDescent="0.25">
      <c r="A18">
        <v>2006</v>
      </c>
      <c r="B18">
        <v>17957</v>
      </c>
      <c r="C18">
        <v>53777</v>
      </c>
      <c r="D18">
        <f t="shared" si="0"/>
        <v>71734</v>
      </c>
      <c r="E18" s="9">
        <f t="shared" si="1"/>
        <v>0.33391598638823289</v>
      </c>
    </row>
    <row r="19" spans="1:15" x14ac:dyDescent="0.25">
      <c r="A19">
        <v>2005</v>
      </c>
      <c r="B19">
        <v>17938</v>
      </c>
      <c r="C19">
        <v>54746</v>
      </c>
      <c r="D19">
        <f t="shared" si="0"/>
        <v>72684</v>
      </c>
      <c r="E19" s="9">
        <f t="shared" si="1"/>
        <v>0.32765864172724946</v>
      </c>
    </row>
    <row r="20" spans="1:15" x14ac:dyDescent="0.25">
      <c r="A20">
        <v>2004</v>
      </c>
      <c r="B20">
        <v>16882</v>
      </c>
      <c r="C20">
        <v>52058</v>
      </c>
      <c r="D20">
        <f t="shared" si="0"/>
        <v>68940</v>
      </c>
      <c r="E20" s="9">
        <f t="shared" si="1"/>
        <v>0.32429213569480198</v>
      </c>
    </row>
    <row r="21" spans="1:15" x14ac:dyDescent="0.25">
      <c r="A21">
        <v>2003</v>
      </c>
      <c r="B21">
        <v>15880</v>
      </c>
      <c r="C21">
        <v>50742</v>
      </c>
      <c r="D21">
        <f t="shared" si="0"/>
        <v>66622</v>
      </c>
      <c r="E21" s="9">
        <f t="shared" si="1"/>
        <v>0.31295573686492451</v>
      </c>
    </row>
    <row r="22" spans="1:15" x14ac:dyDescent="0.25">
      <c r="A22">
        <v>2002</v>
      </c>
      <c r="B22">
        <v>15755</v>
      </c>
      <c r="C22">
        <v>49912</v>
      </c>
      <c r="D22">
        <f t="shared" si="0"/>
        <v>65667</v>
      </c>
      <c r="E22" s="9">
        <f t="shared" si="1"/>
        <v>0.31565555377464338</v>
      </c>
    </row>
    <row r="23" spans="1:15" x14ac:dyDescent="0.25">
      <c r="A23">
        <v>2001</v>
      </c>
      <c r="B23">
        <v>14749</v>
      </c>
      <c r="C23">
        <v>48028</v>
      </c>
      <c r="D23">
        <f t="shared" si="0"/>
        <v>62777</v>
      </c>
      <c r="E23" s="9">
        <f t="shared" si="1"/>
        <v>0.30709169651036894</v>
      </c>
    </row>
    <row r="24" spans="1:15" x14ac:dyDescent="0.25">
      <c r="E24" s="9"/>
    </row>
    <row r="25" spans="1:15" x14ac:dyDescent="0.25">
      <c r="A25" t="s">
        <v>73</v>
      </c>
      <c r="E25" s="9">
        <f>SUM(B12:B23)/SUM(C12:C23)</f>
        <v>0.3381740028365971</v>
      </c>
    </row>
    <row r="28" spans="1:15" x14ac:dyDescent="0.25">
      <c r="A28" s="13" t="s">
        <v>75</v>
      </c>
      <c r="B28" s="13"/>
      <c r="C28" s="13"/>
      <c r="D28" s="13"/>
      <c r="O28" t="s">
        <v>76</v>
      </c>
    </row>
    <row r="29" spans="1:15" x14ac:dyDescent="0.25">
      <c r="A29" t="s">
        <v>58</v>
      </c>
      <c r="B29" t="s">
        <v>8</v>
      </c>
      <c r="C29" t="s">
        <v>7</v>
      </c>
      <c r="D29" t="s">
        <v>49</v>
      </c>
      <c r="E29" t="s">
        <v>57</v>
      </c>
    </row>
    <row r="30" spans="1:15" x14ac:dyDescent="0.25">
      <c r="A30">
        <v>2012</v>
      </c>
      <c r="B30">
        <v>61051</v>
      </c>
      <c r="C30">
        <v>25784</v>
      </c>
      <c r="D30">
        <f>B30+C30</f>
        <v>86835</v>
      </c>
      <c r="E30" s="9">
        <f>B30/C30</f>
        <v>2.367786224014893</v>
      </c>
    </row>
    <row r="31" spans="1:15" x14ac:dyDescent="0.25">
      <c r="A31">
        <v>2011</v>
      </c>
      <c r="B31">
        <v>63022</v>
      </c>
      <c r="C31">
        <v>26002</v>
      </c>
      <c r="D31">
        <f t="shared" ref="D31:D41" si="2">B31+C31</f>
        <v>89024</v>
      </c>
      <c r="E31" s="9">
        <f t="shared" ref="E31:E41" si="3">B31/C31</f>
        <v>2.423736635643412</v>
      </c>
    </row>
    <row r="32" spans="1:15" x14ac:dyDescent="0.25">
      <c r="A32">
        <v>2010</v>
      </c>
      <c r="B32">
        <v>63502</v>
      </c>
      <c r="C32">
        <v>25868</v>
      </c>
      <c r="D32">
        <f t="shared" si="2"/>
        <v>89370</v>
      </c>
      <c r="E32" s="9">
        <f t="shared" si="3"/>
        <v>2.4548476882634915</v>
      </c>
    </row>
    <row r="33" spans="1:5" x14ac:dyDescent="0.25">
      <c r="A33">
        <v>2009</v>
      </c>
      <c r="B33">
        <v>64025</v>
      </c>
      <c r="C33">
        <v>25021</v>
      </c>
      <c r="D33">
        <f t="shared" si="2"/>
        <v>89046</v>
      </c>
      <c r="E33" s="9">
        <f t="shared" si="3"/>
        <v>2.5588505655249589</v>
      </c>
    </row>
    <row r="34" spans="1:5" x14ac:dyDescent="0.25">
      <c r="A34">
        <v>2008</v>
      </c>
      <c r="B34">
        <v>62695</v>
      </c>
      <c r="C34">
        <v>23608</v>
      </c>
      <c r="D34">
        <f t="shared" si="2"/>
        <v>86303</v>
      </c>
      <c r="E34" s="9">
        <f t="shared" si="3"/>
        <v>2.6556675703151473</v>
      </c>
    </row>
    <row r="35" spans="1:5" x14ac:dyDescent="0.25">
      <c r="A35">
        <v>2007</v>
      </c>
      <c r="B35">
        <v>64010</v>
      </c>
      <c r="C35">
        <v>23625</v>
      </c>
      <c r="D35">
        <f t="shared" si="2"/>
        <v>87635</v>
      </c>
      <c r="E35" s="9">
        <f t="shared" si="3"/>
        <v>2.7094179894179895</v>
      </c>
    </row>
    <row r="36" spans="1:5" x14ac:dyDescent="0.25">
      <c r="A36">
        <v>2006</v>
      </c>
      <c r="B36">
        <v>61287</v>
      </c>
      <c r="C36">
        <v>22498</v>
      </c>
      <c r="D36">
        <f t="shared" si="2"/>
        <v>83785</v>
      </c>
      <c r="E36" s="9">
        <f t="shared" si="3"/>
        <v>2.724108809671971</v>
      </c>
    </row>
    <row r="37" spans="1:5" x14ac:dyDescent="0.25">
      <c r="A37">
        <v>2005</v>
      </c>
      <c r="B37">
        <v>62780</v>
      </c>
      <c r="C37">
        <v>21989</v>
      </c>
      <c r="D37">
        <f t="shared" si="2"/>
        <v>84769</v>
      </c>
      <c r="E37" s="9">
        <f t="shared" si="3"/>
        <v>2.8550638955841556</v>
      </c>
    </row>
    <row r="38" spans="1:5" x14ac:dyDescent="0.25">
      <c r="A38">
        <v>2004</v>
      </c>
      <c r="B38">
        <v>60144</v>
      </c>
      <c r="C38">
        <v>20984</v>
      </c>
      <c r="D38">
        <f t="shared" si="2"/>
        <v>81128</v>
      </c>
      <c r="E38" s="9">
        <f t="shared" si="3"/>
        <v>2.8661837590545178</v>
      </c>
    </row>
    <row r="39" spans="1:5" x14ac:dyDescent="0.25">
      <c r="A39">
        <v>2003</v>
      </c>
      <c r="B39">
        <v>58478</v>
      </c>
      <c r="C39">
        <v>19468</v>
      </c>
      <c r="D39">
        <f t="shared" si="2"/>
        <v>77946</v>
      </c>
      <c r="E39" s="9">
        <f t="shared" si="3"/>
        <v>3.0038011095130472</v>
      </c>
    </row>
    <row r="40" spans="1:5" x14ac:dyDescent="0.25">
      <c r="A40">
        <v>2002</v>
      </c>
      <c r="B40">
        <v>57474</v>
      </c>
      <c r="C40">
        <v>19174</v>
      </c>
      <c r="D40">
        <f t="shared" si="2"/>
        <v>76648</v>
      </c>
      <c r="E40" s="9">
        <f t="shared" si="3"/>
        <v>2.9974966099926985</v>
      </c>
    </row>
    <row r="41" spans="1:5" x14ac:dyDescent="0.25">
      <c r="A41">
        <v>2001</v>
      </c>
      <c r="B41">
        <v>54912</v>
      </c>
      <c r="C41">
        <v>17681</v>
      </c>
      <c r="D41">
        <f t="shared" si="2"/>
        <v>72593</v>
      </c>
      <c r="E41" s="9">
        <f t="shared" si="3"/>
        <v>3.1057066907980317</v>
      </c>
    </row>
    <row r="42" spans="1:5" x14ac:dyDescent="0.25">
      <c r="E42" s="9"/>
    </row>
    <row r="43" spans="1:5" x14ac:dyDescent="0.25">
      <c r="A43" t="s">
        <v>73</v>
      </c>
      <c r="E43" s="9">
        <f>SUM(B30:B41)/SUM(C30:C41)</f>
        <v>2.6992072196744963</v>
      </c>
    </row>
  </sheetData>
  <mergeCells count="3">
    <mergeCell ref="A1:G1"/>
    <mergeCell ref="A10:D10"/>
    <mergeCell ref="A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workbookViewId="0">
      <selection activeCell="O5" sqref="O5"/>
    </sheetView>
  </sheetViews>
  <sheetFormatPr defaultRowHeight="12.75" x14ac:dyDescent="0.2"/>
  <cols>
    <col min="1" max="1" width="26.7109375" style="2" customWidth="1"/>
    <col min="2" max="13" width="9.140625" style="2"/>
    <col min="14" max="14" width="2.7109375" style="2" customWidth="1"/>
    <col min="15" max="15" width="67.5703125" style="2" customWidth="1"/>
    <col min="16" max="16384" width="9.140625" style="2"/>
  </cols>
  <sheetData>
    <row r="1" spans="1:15" x14ac:dyDescent="0.2">
      <c r="A1" s="14" t="s">
        <v>64</v>
      </c>
      <c r="B1" s="14"/>
      <c r="O1" s="2" t="s">
        <v>122</v>
      </c>
    </row>
    <row r="2" spans="1:15" x14ac:dyDescent="0.2">
      <c r="O2" s="2" t="s">
        <v>123</v>
      </c>
    </row>
    <row r="3" spans="1:15" x14ac:dyDescent="0.2">
      <c r="B3" s="15" t="s">
        <v>54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O3" s="2" t="s">
        <v>124</v>
      </c>
    </row>
    <row r="4" spans="1:15" x14ac:dyDescent="0.2">
      <c r="A4" s="2" t="s">
        <v>53</v>
      </c>
      <c r="B4" s="2">
        <v>2012</v>
      </c>
      <c r="C4" s="2">
        <v>2011</v>
      </c>
      <c r="D4" s="2">
        <v>2010</v>
      </c>
      <c r="E4" s="2">
        <v>2009</v>
      </c>
      <c r="F4" s="2">
        <v>2008</v>
      </c>
      <c r="G4" s="2">
        <v>2007</v>
      </c>
      <c r="H4" s="2">
        <v>2006</v>
      </c>
      <c r="I4" s="2">
        <v>2005</v>
      </c>
      <c r="J4" s="2">
        <v>2004</v>
      </c>
      <c r="K4" s="2">
        <v>2003</v>
      </c>
      <c r="L4" s="2">
        <v>2002</v>
      </c>
      <c r="M4" s="2">
        <v>2001</v>
      </c>
    </row>
    <row r="5" spans="1:15" ht="15" x14ac:dyDescent="0.25">
      <c r="A5" s="2" t="s">
        <v>52</v>
      </c>
      <c r="B5" s="5">
        <v>2096</v>
      </c>
      <c r="C5" s="5">
        <v>1984</v>
      </c>
      <c r="D5" s="5">
        <v>2043</v>
      </c>
      <c r="E5" s="5">
        <v>1826</v>
      </c>
      <c r="F5" s="5">
        <v>1653</v>
      </c>
      <c r="G5" s="5">
        <v>1746</v>
      </c>
      <c r="H5" s="5">
        <v>1798</v>
      </c>
      <c r="I5" s="5">
        <v>1895</v>
      </c>
      <c r="J5" s="5">
        <v>1848</v>
      </c>
      <c r="K5" s="5">
        <v>1807</v>
      </c>
      <c r="L5" s="5">
        <v>2314</v>
      </c>
      <c r="M5" s="5">
        <v>2307</v>
      </c>
      <c r="O5" s="2" t="s">
        <v>51</v>
      </c>
    </row>
    <row r="6" spans="1:15" ht="15" x14ac:dyDescent="0.25">
      <c r="A6" s="2" t="s">
        <v>50</v>
      </c>
      <c r="B6" s="5">
        <v>6283</v>
      </c>
      <c r="C6" s="5">
        <v>6253</v>
      </c>
      <c r="D6" s="5">
        <v>6371</v>
      </c>
      <c r="E6" s="5">
        <v>6460</v>
      </c>
      <c r="F6" s="5">
        <v>5746</v>
      </c>
      <c r="G6" s="5">
        <v>5367</v>
      </c>
      <c r="H6" s="5">
        <v>5217</v>
      </c>
      <c r="I6" s="5">
        <v>5000</v>
      </c>
      <c r="J6" s="5">
        <v>5064</v>
      </c>
      <c r="K6" s="5">
        <v>4729</v>
      </c>
      <c r="L6" s="5">
        <v>4558</v>
      </c>
      <c r="M6" s="5">
        <v>4776</v>
      </c>
    </row>
    <row r="8" spans="1:15" x14ac:dyDescent="0.2">
      <c r="A8" s="2" t="s">
        <v>49</v>
      </c>
      <c r="B8" s="4">
        <f t="shared" ref="B8:M8" si="0">B5+B6</f>
        <v>8379</v>
      </c>
      <c r="C8" s="4">
        <f t="shared" si="0"/>
        <v>8237</v>
      </c>
      <c r="D8" s="4">
        <f t="shared" si="0"/>
        <v>8414</v>
      </c>
      <c r="E8" s="4">
        <f t="shared" si="0"/>
        <v>8286</v>
      </c>
      <c r="F8" s="4">
        <f t="shared" si="0"/>
        <v>7399</v>
      </c>
      <c r="G8" s="4">
        <f t="shared" si="0"/>
        <v>7113</v>
      </c>
      <c r="H8" s="4">
        <f t="shared" si="0"/>
        <v>7015</v>
      </c>
      <c r="I8" s="4">
        <f t="shared" si="0"/>
        <v>6895</v>
      </c>
      <c r="J8" s="4">
        <f t="shared" si="0"/>
        <v>6912</v>
      </c>
      <c r="K8" s="4">
        <f t="shared" si="0"/>
        <v>6536</v>
      </c>
      <c r="L8" s="4">
        <f t="shared" si="0"/>
        <v>6872</v>
      </c>
      <c r="M8" s="4">
        <f t="shared" si="0"/>
        <v>7083</v>
      </c>
    </row>
    <row r="37" spans="2:48" x14ac:dyDescent="0.2">
      <c r="C37" s="3"/>
      <c r="E37" s="3"/>
      <c r="G37" s="3"/>
      <c r="I37" s="3"/>
      <c r="K37" s="3"/>
      <c r="M37" s="3"/>
      <c r="N37" s="3"/>
      <c r="P37" s="3"/>
      <c r="R37" s="3"/>
      <c r="T37" s="3"/>
      <c r="V37" s="3"/>
      <c r="X37" s="3"/>
      <c r="Z37" s="3"/>
      <c r="AB37" s="3"/>
      <c r="AD37" s="3"/>
      <c r="AF37" s="3"/>
      <c r="AH37" s="3"/>
      <c r="AJ37" s="3"/>
      <c r="AL37" s="3"/>
      <c r="AN37" s="3"/>
      <c r="AP37" s="3"/>
      <c r="AR37" s="3"/>
      <c r="AT37" s="3"/>
      <c r="AV37" s="3"/>
    </row>
    <row r="38" spans="2:48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48" x14ac:dyDescent="0.2">
      <c r="C39" s="3"/>
      <c r="E39" s="3"/>
      <c r="G39" s="3"/>
      <c r="I39" s="3"/>
      <c r="K39" s="3"/>
      <c r="M39" s="3"/>
      <c r="N39" s="3"/>
      <c r="P39" s="3"/>
      <c r="R39" s="3"/>
      <c r="T39" s="3"/>
      <c r="V39" s="3"/>
      <c r="X39" s="3"/>
      <c r="Z39" s="3"/>
      <c r="AB39" s="3"/>
      <c r="AD39" s="3"/>
      <c r="AF39" s="3"/>
      <c r="AH39" s="3"/>
      <c r="AJ39" s="3"/>
      <c r="AL39" s="3"/>
      <c r="AN39" s="3"/>
      <c r="AP39" s="3"/>
      <c r="AR39" s="3"/>
      <c r="AT39" s="3"/>
      <c r="AV39" s="3"/>
    </row>
  </sheetData>
  <mergeCells count="2">
    <mergeCell ref="A1:B1"/>
    <mergeCell ref="B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workbookViewId="0">
      <selection sqref="A1:C1"/>
    </sheetView>
  </sheetViews>
  <sheetFormatPr defaultRowHeight="15" x14ac:dyDescent="0.25"/>
  <cols>
    <col min="1" max="1" width="24.5703125" customWidth="1"/>
    <col min="50" max="50" width="3.140625" customWidth="1"/>
    <col min="51" max="51" width="41.7109375" customWidth="1"/>
  </cols>
  <sheetData>
    <row r="1" spans="1:51" x14ac:dyDescent="0.25">
      <c r="A1" s="13" t="s">
        <v>0</v>
      </c>
      <c r="B1" s="13"/>
      <c r="C1" s="13"/>
    </row>
    <row r="2" spans="1:51" x14ac:dyDescent="0.25">
      <c r="A2" t="s">
        <v>1</v>
      </c>
    </row>
    <row r="3" spans="1:51" x14ac:dyDescent="0.25">
      <c r="A3" t="s">
        <v>2</v>
      </c>
    </row>
    <row r="4" spans="1:51" x14ac:dyDescent="0.25">
      <c r="A4" t="s">
        <v>3</v>
      </c>
    </row>
    <row r="5" spans="1:51" x14ac:dyDescent="0.25">
      <c r="A5" t="s">
        <v>4</v>
      </c>
      <c r="B5" t="s">
        <v>4</v>
      </c>
    </row>
    <row r="6" spans="1:51" x14ac:dyDescent="0.25">
      <c r="A6" t="s">
        <v>5</v>
      </c>
      <c r="B6">
        <v>2001</v>
      </c>
      <c r="C6">
        <v>2001</v>
      </c>
      <c r="D6">
        <v>2001</v>
      </c>
      <c r="E6">
        <v>2001</v>
      </c>
      <c r="F6">
        <v>2002</v>
      </c>
      <c r="G6">
        <v>2002</v>
      </c>
      <c r="H6">
        <v>2002</v>
      </c>
      <c r="I6">
        <v>2002</v>
      </c>
      <c r="J6">
        <v>2003</v>
      </c>
      <c r="K6">
        <v>2003</v>
      </c>
      <c r="L6">
        <v>2003</v>
      </c>
      <c r="M6">
        <v>2003</v>
      </c>
      <c r="N6">
        <v>2004</v>
      </c>
      <c r="O6">
        <v>2004</v>
      </c>
      <c r="P6">
        <v>2004</v>
      </c>
      <c r="Q6">
        <v>2004</v>
      </c>
      <c r="R6">
        <v>2005</v>
      </c>
      <c r="S6">
        <v>2005</v>
      </c>
      <c r="T6">
        <v>2005</v>
      </c>
      <c r="U6">
        <v>2005</v>
      </c>
      <c r="V6">
        <v>2006</v>
      </c>
      <c r="W6">
        <v>2006</v>
      </c>
      <c r="X6">
        <v>2006</v>
      </c>
      <c r="Y6">
        <v>2006</v>
      </c>
      <c r="Z6">
        <v>2007</v>
      </c>
      <c r="AA6">
        <v>2007</v>
      </c>
      <c r="AB6">
        <v>2007</v>
      </c>
      <c r="AC6">
        <v>2007</v>
      </c>
      <c r="AD6">
        <v>2008</v>
      </c>
      <c r="AE6">
        <v>2008</v>
      </c>
      <c r="AF6">
        <v>2008</v>
      </c>
      <c r="AG6">
        <v>2008</v>
      </c>
      <c r="AH6">
        <v>2009</v>
      </c>
      <c r="AI6">
        <v>2009</v>
      </c>
      <c r="AJ6">
        <v>2009</v>
      </c>
      <c r="AK6">
        <v>2009</v>
      </c>
      <c r="AL6">
        <v>2010</v>
      </c>
      <c r="AM6">
        <v>2010</v>
      </c>
      <c r="AN6">
        <v>2010</v>
      </c>
      <c r="AO6">
        <v>2010</v>
      </c>
      <c r="AP6">
        <v>2011</v>
      </c>
      <c r="AQ6">
        <v>2011</v>
      </c>
      <c r="AR6">
        <v>2011</v>
      </c>
      <c r="AS6">
        <v>2011</v>
      </c>
      <c r="AT6">
        <v>2012</v>
      </c>
      <c r="AU6">
        <v>2012</v>
      </c>
      <c r="AV6">
        <v>2012</v>
      </c>
      <c r="AW6">
        <v>2012</v>
      </c>
      <c r="AY6" t="s">
        <v>121</v>
      </c>
    </row>
    <row r="7" spans="1:51" x14ac:dyDescent="0.25">
      <c r="A7" t="s">
        <v>6</v>
      </c>
      <c r="B7" t="s">
        <v>7</v>
      </c>
      <c r="C7" t="s">
        <v>7</v>
      </c>
      <c r="D7" t="s">
        <v>8</v>
      </c>
      <c r="E7" t="s">
        <v>8</v>
      </c>
      <c r="F7" t="s">
        <v>7</v>
      </c>
      <c r="G7" t="s">
        <v>7</v>
      </c>
      <c r="H7" t="s">
        <v>8</v>
      </c>
      <c r="I7" t="s">
        <v>8</v>
      </c>
      <c r="J7" t="s">
        <v>7</v>
      </c>
      <c r="K7" t="s">
        <v>7</v>
      </c>
      <c r="L7" t="s">
        <v>8</v>
      </c>
      <c r="M7" t="s">
        <v>8</v>
      </c>
      <c r="N7" t="s">
        <v>7</v>
      </c>
      <c r="O7" t="s">
        <v>7</v>
      </c>
      <c r="P7" t="s">
        <v>8</v>
      </c>
      <c r="Q7" t="s">
        <v>8</v>
      </c>
      <c r="R7" t="s">
        <v>7</v>
      </c>
      <c r="S7" t="s">
        <v>7</v>
      </c>
      <c r="T7" t="s">
        <v>8</v>
      </c>
      <c r="U7" t="s">
        <v>8</v>
      </c>
      <c r="V7" t="s">
        <v>7</v>
      </c>
      <c r="W7" t="s">
        <v>7</v>
      </c>
      <c r="X7" t="s">
        <v>8</v>
      </c>
      <c r="Y7" t="s">
        <v>8</v>
      </c>
      <c r="Z7" t="s">
        <v>7</v>
      </c>
      <c r="AA7" t="s">
        <v>7</v>
      </c>
      <c r="AB7" t="s">
        <v>8</v>
      </c>
      <c r="AC7" t="s">
        <v>8</v>
      </c>
      <c r="AD7" t="s">
        <v>7</v>
      </c>
      <c r="AE7" t="s">
        <v>7</v>
      </c>
      <c r="AF7" t="s">
        <v>8</v>
      </c>
      <c r="AG7" t="s">
        <v>8</v>
      </c>
      <c r="AH7" t="s">
        <v>7</v>
      </c>
      <c r="AI7" t="s">
        <v>7</v>
      </c>
      <c r="AJ7" t="s">
        <v>8</v>
      </c>
      <c r="AK7" t="s">
        <v>8</v>
      </c>
      <c r="AL7" t="s">
        <v>7</v>
      </c>
      <c r="AM7" t="s">
        <v>7</v>
      </c>
      <c r="AN7" t="s">
        <v>8</v>
      </c>
      <c r="AO7" t="s">
        <v>8</v>
      </c>
      <c r="AP7" t="s">
        <v>7</v>
      </c>
      <c r="AQ7" t="s">
        <v>7</v>
      </c>
      <c r="AR7" t="s">
        <v>8</v>
      </c>
      <c r="AS7" t="s">
        <v>8</v>
      </c>
      <c r="AT7" t="s">
        <v>7</v>
      </c>
      <c r="AU7" t="s">
        <v>7</v>
      </c>
      <c r="AV7" t="s">
        <v>8</v>
      </c>
      <c r="AW7" t="s">
        <v>8</v>
      </c>
    </row>
    <row r="8" spans="1:51" x14ac:dyDescent="0.25">
      <c r="A8" t="s">
        <v>9</v>
      </c>
      <c r="B8" t="s">
        <v>10</v>
      </c>
      <c r="C8" t="s">
        <v>11</v>
      </c>
      <c r="D8" t="s">
        <v>10</v>
      </c>
      <c r="E8" t="s">
        <v>11</v>
      </c>
      <c r="F8" t="s">
        <v>10</v>
      </c>
      <c r="G8" t="s">
        <v>11</v>
      </c>
      <c r="H8" t="s">
        <v>10</v>
      </c>
      <c r="I8" t="s">
        <v>11</v>
      </c>
      <c r="J8" t="s">
        <v>10</v>
      </c>
      <c r="K8" t="s">
        <v>11</v>
      </c>
      <c r="L8" t="s">
        <v>10</v>
      </c>
      <c r="M8" t="s">
        <v>11</v>
      </c>
      <c r="N8" t="s">
        <v>10</v>
      </c>
      <c r="O8" t="s">
        <v>11</v>
      </c>
      <c r="P8" t="s">
        <v>10</v>
      </c>
      <c r="Q8" t="s">
        <v>11</v>
      </c>
      <c r="R8" t="s">
        <v>10</v>
      </c>
      <c r="S8" t="s">
        <v>11</v>
      </c>
      <c r="T8" t="s">
        <v>10</v>
      </c>
      <c r="U8" t="s">
        <v>11</v>
      </c>
      <c r="V8" t="s">
        <v>10</v>
      </c>
      <c r="W8" t="s">
        <v>11</v>
      </c>
      <c r="X8" t="s">
        <v>10</v>
      </c>
      <c r="Y8" t="s">
        <v>11</v>
      </c>
      <c r="Z8" t="s">
        <v>10</v>
      </c>
      <c r="AA8" t="s">
        <v>11</v>
      </c>
      <c r="AB8" t="s">
        <v>10</v>
      </c>
      <c r="AC8" t="s">
        <v>11</v>
      </c>
      <c r="AD8" t="s">
        <v>10</v>
      </c>
      <c r="AE8" t="s">
        <v>11</v>
      </c>
      <c r="AF8" t="s">
        <v>10</v>
      </c>
      <c r="AG8" t="s">
        <v>11</v>
      </c>
      <c r="AH8" t="s">
        <v>10</v>
      </c>
      <c r="AI8" t="s">
        <v>11</v>
      </c>
      <c r="AJ8" t="s">
        <v>10</v>
      </c>
      <c r="AK8" t="s">
        <v>11</v>
      </c>
      <c r="AL8" t="s">
        <v>10</v>
      </c>
      <c r="AM8" t="s">
        <v>11</v>
      </c>
      <c r="AN8" t="s">
        <v>10</v>
      </c>
      <c r="AO8" t="s">
        <v>11</v>
      </c>
      <c r="AP8" t="s">
        <v>10</v>
      </c>
      <c r="AQ8" t="s">
        <v>11</v>
      </c>
      <c r="AR8" t="s">
        <v>10</v>
      </c>
      <c r="AS8" t="s">
        <v>11</v>
      </c>
      <c r="AT8" t="s">
        <v>10</v>
      </c>
      <c r="AU8" t="s">
        <v>11</v>
      </c>
      <c r="AV8" t="s">
        <v>10</v>
      </c>
      <c r="AW8" t="s">
        <v>11</v>
      </c>
    </row>
    <row r="9" spans="1:51" x14ac:dyDescent="0.25">
      <c r="A9" t="s">
        <v>12</v>
      </c>
    </row>
    <row r="10" spans="1:51" x14ac:dyDescent="0.25">
      <c r="A10" t="s">
        <v>13</v>
      </c>
      <c r="B10">
        <v>4</v>
      </c>
      <c r="C10">
        <v>45</v>
      </c>
      <c r="D10">
        <v>8</v>
      </c>
      <c r="E10">
        <v>20</v>
      </c>
      <c r="F10">
        <v>3</v>
      </c>
      <c r="G10">
        <v>51</v>
      </c>
      <c r="H10">
        <v>6</v>
      </c>
      <c r="I10">
        <v>31</v>
      </c>
      <c r="J10">
        <v>5</v>
      </c>
      <c r="K10">
        <v>48</v>
      </c>
      <c r="L10">
        <v>6</v>
      </c>
      <c r="M10">
        <v>28</v>
      </c>
      <c r="N10">
        <v>5</v>
      </c>
      <c r="O10">
        <v>36</v>
      </c>
      <c r="P10">
        <v>7</v>
      </c>
      <c r="Q10">
        <v>24</v>
      </c>
      <c r="R10">
        <v>10</v>
      </c>
      <c r="S10">
        <v>53</v>
      </c>
      <c r="T10">
        <v>9</v>
      </c>
      <c r="U10">
        <v>35</v>
      </c>
      <c r="V10">
        <v>3</v>
      </c>
      <c r="W10">
        <v>34</v>
      </c>
      <c r="X10">
        <v>8</v>
      </c>
      <c r="Y10">
        <v>32</v>
      </c>
      <c r="Z10">
        <v>6</v>
      </c>
      <c r="AA10">
        <v>38</v>
      </c>
      <c r="AB10">
        <v>7</v>
      </c>
      <c r="AC10">
        <v>32</v>
      </c>
      <c r="AD10">
        <v>8</v>
      </c>
      <c r="AE10">
        <v>39</v>
      </c>
      <c r="AF10">
        <v>11</v>
      </c>
      <c r="AG10">
        <v>37</v>
      </c>
      <c r="AH10">
        <v>11</v>
      </c>
      <c r="AI10">
        <v>47</v>
      </c>
      <c r="AJ10">
        <v>10</v>
      </c>
      <c r="AK10">
        <v>38</v>
      </c>
      <c r="AL10">
        <v>8</v>
      </c>
      <c r="AM10">
        <v>48</v>
      </c>
      <c r="AN10">
        <v>5</v>
      </c>
      <c r="AO10">
        <v>31</v>
      </c>
      <c r="AP10">
        <v>4</v>
      </c>
      <c r="AQ10">
        <v>50</v>
      </c>
      <c r="AR10">
        <v>8</v>
      </c>
      <c r="AS10">
        <v>37</v>
      </c>
      <c r="AT10">
        <v>2</v>
      </c>
      <c r="AU10">
        <v>44</v>
      </c>
      <c r="AV10">
        <v>5</v>
      </c>
      <c r="AW10">
        <v>23</v>
      </c>
    </row>
    <row r="11" spans="1:51" x14ac:dyDescent="0.25">
      <c r="A11" t="s">
        <v>14</v>
      </c>
      <c r="B11">
        <v>127</v>
      </c>
      <c r="C11">
        <v>248</v>
      </c>
      <c r="D11">
        <v>141</v>
      </c>
      <c r="E11">
        <v>22</v>
      </c>
      <c r="F11">
        <v>129</v>
      </c>
      <c r="G11">
        <v>284</v>
      </c>
      <c r="H11">
        <v>118</v>
      </c>
      <c r="I11">
        <v>35</v>
      </c>
      <c r="J11">
        <v>142</v>
      </c>
      <c r="K11">
        <v>290</v>
      </c>
      <c r="L11">
        <v>110</v>
      </c>
      <c r="M11">
        <v>21</v>
      </c>
      <c r="N11">
        <v>169</v>
      </c>
      <c r="O11">
        <v>348</v>
      </c>
      <c r="P11">
        <v>136</v>
      </c>
      <c r="Q11">
        <v>26</v>
      </c>
      <c r="R11">
        <v>157</v>
      </c>
      <c r="S11">
        <v>379</v>
      </c>
      <c r="T11">
        <v>153</v>
      </c>
      <c r="U11">
        <v>36</v>
      </c>
      <c r="V11">
        <v>158</v>
      </c>
      <c r="W11">
        <v>334</v>
      </c>
      <c r="X11">
        <v>133</v>
      </c>
      <c r="Y11">
        <v>43</v>
      </c>
      <c r="Z11">
        <v>199</v>
      </c>
      <c r="AA11">
        <v>395</v>
      </c>
      <c r="AB11">
        <v>175</v>
      </c>
      <c r="AC11">
        <v>43</v>
      </c>
      <c r="AD11">
        <v>132</v>
      </c>
      <c r="AE11">
        <v>378</v>
      </c>
      <c r="AF11">
        <v>140</v>
      </c>
      <c r="AG11">
        <v>51</v>
      </c>
      <c r="AH11">
        <v>154</v>
      </c>
      <c r="AI11">
        <v>354</v>
      </c>
      <c r="AJ11">
        <v>139</v>
      </c>
      <c r="AK11">
        <v>47</v>
      </c>
      <c r="AL11">
        <v>153</v>
      </c>
      <c r="AM11">
        <v>366</v>
      </c>
      <c r="AN11">
        <v>159</v>
      </c>
      <c r="AO11">
        <v>34</v>
      </c>
      <c r="AP11">
        <v>134</v>
      </c>
      <c r="AQ11">
        <v>391</v>
      </c>
      <c r="AR11">
        <v>156</v>
      </c>
      <c r="AS11">
        <v>36</v>
      </c>
      <c r="AT11">
        <v>164</v>
      </c>
      <c r="AU11">
        <v>412</v>
      </c>
      <c r="AV11">
        <v>177</v>
      </c>
      <c r="AW11">
        <v>53</v>
      </c>
    </row>
    <row r="12" spans="1:51" x14ac:dyDescent="0.25">
      <c r="A12" t="s">
        <v>15</v>
      </c>
      <c r="B12">
        <v>319</v>
      </c>
      <c r="C12">
        <v>232</v>
      </c>
      <c r="D12">
        <v>5</v>
      </c>
      <c r="F12">
        <v>377</v>
      </c>
      <c r="G12">
        <v>226</v>
      </c>
      <c r="H12">
        <v>5</v>
      </c>
      <c r="J12">
        <v>365</v>
      </c>
      <c r="K12">
        <v>250</v>
      </c>
      <c r="L12">
        <v>6</v>
      </c>
      <c r="M12">
        <v>1</v>
      </c>
      <c r="N12">
        <v>388</v>
      </c>
      <c r="O12">
        <v>225</v>
      </c>
      <c r="P12">
        <v>9</v>
      </c>
      <c r="Q12">
        <v>1</v>
      </c>
      <c r="R12">
        <v>354</v>
      </c>
      <c r="S12">
        <v>264</v>
      </c>
      <c r="T12">
        <v>6</v>
      </c>
      <c r="V12">
        <v>373</v>
      </c>
      <c r="W12">
        <v>237</v>
      </c>
      <c r="X12">
        <v>4</v>
      </c>
      <c r="Z12">
        <v>311</v>
      </c>
      <c r="AA12">
        <v>289</v>
      </c>
      <c r="AB12">
        <v>7</v>
      </c>
      <c r="AC12">
        <v>3</v>
      </c>
      <c r="AD12">
        <v>322</v>
      </c>
      <c r="AE12">
        <v>269</v>
      </c>
      <c r="AF12">
        <v>8</v>
      </c>
      <c r="AG12">
        <v>1</v>
      </c>
      <c r="AH12">
        <v>335</v>
      </c>
      <c r="AI12">
        <v>230</v>
      </c>
      <c r="AJ12">
        <v>8</v>
      </c>
      <c r="AL12">
        <v>389</v>
      </c>
      <c r="AM12">
        <v>270</v>
      </c>
      <c r="AN12">
        <v>11</v>
      </c>
      <c r="AP12">
        <v>359</v>
      </c>
      <c r="AQ12">
        <v>294</v>
      </c>
      <c r="AR12">
        <v>6</v>
      </c>
      <c r="AT12">
        <v>290</v>
      </c>
      <c r="AU12">
        <v>260</v>
      </c>
      <c r="AV12">
        <v>5</v>
      </c>
    </row>
    <row r="13" spans="1:51" x14ac:dyDescent="0.25">
      <c r="A13" t="s">
        <v>16</v>
      </c>
      <c r="B13">
        <v>41</v>
      </c>
      <c r="C13">
        <v>16</v>
      </c>
      <c r="D13">
        <v>73</v>
      </c>
      <c r="E13">
        <v>8</v>
      </c>
      <c r="F13">
        <v>54</v>
      </c>
      <c r="G13">
        <v>20</v>
      </c>
      <c r="H13">
        <v>93</v>
      </c>
      <c r="I13">
        <v>3</v>
      </c>
      <c r="J13">
        <v>36</v>
      </c>
      <c r="K13">
        <v>20</v>
      </c>
      <c r="L13">
        <v>98</v>
      </c>
      <c r="M13">
        <v>7</v>
      </c>
      <c r="N13">
        <v>47</v>
      </c>
      <c r="O13">
        <v>16</v>
      </c>
      <c r="P13">
        <v>124</v>
      </c>
      <c r="Q13">
        <v>4</v>
      </c>
      <c r="R13">
        <v>47</v>
      </c>
      <c r="S13">
        <v>25</v>
      </c>
      <c r="T13">
        <v>95</v>
      </c>
      <c r="U13">
        <v>3</v>
      </c>
      <c r="V13">
        <v>47</v>
      </c>
      <c r="W13">
        <v>23</v>
      </c>
      <c r="X13">
        <v>98</v>
      </c>
      <c r="Y13">
        <v>7</v>
      </c>
      <c r="Z13">
        <v>60</v>
      </c>
      <c r="AA13">
        <v>18</v>
      </c>
      <c r="AB13">
        <v>92</v>
      </c>
      <c r="AC13">
        <v>5</v>
      </c>
      <c r="AD13">
        <v>63</v>
      </c>
      <c r="AE13">
        <v>24</v>
      </c>
      <c r="AF13">
        <v>96</v>
      </c>
      <c r="AG13">
        <v>2</v>
      </c>
      <c r="AH13">
        <v>48</v>
      </c>
      <c r="AI13">
        <v>17</v>
      </c>
      <c r="AJ13">
        <v>79</v>
      </c>
      <c r="AK13">
        <v>7</v>
      </c>
      <c r="AL13">
        <v>57</v>
      </c>
      <c r="AM13">
        <v>20</v>
      </c>
      <c r="AN13">
        <v>85</v>
      </c>
      <c r="AO13">
        <v>6</v>
      </c>
      <c r="AP13">
        <v>53</v>
      </c>
      <c r="AQ13">
        <v>24</v>
      </c>
      <c r="AR13">
        <v>105</v>
      </c>
      <c r="AS13">
        <v>3</v>
      </c>
      <c r="AT13">
        <v>43</v>
      </c>
      <c r="AU13">
        <v>30</v>
      </c>
      <c r="AV13">
        <v>97</v>
      </c>
      <c r="AW13">
        <v>9</v>
      </c>
    </row>
    <row r="14" spans="1:51" x14ac:dyDescent="0.25">
      <c r="A14" t="s">
        <v>17</v>
      </c>
      <c r="B14">
        <v>47</v>
      </c>
      <c r="C14">
        <v>11</v>
      </c>
      <c r="D14">
        <v>7</v>
      </c>
      <c r="F14">
        <v>60</v>
      </c>
      <c r="G14">
        <v>10</v>
      </c>
      <c r="H14">
        <v>11</v>
      </c>
      <c r="J14">
        <v>48</v>
      </c>
      <c r="K14">
        <v>8</v>
      </c>
      <c r="L14">
        <v>9</v>
      </c>
      <c r="M14">
        <v>2</v>
      </c>
      <c r="N14">
        <v>60</v>
      </c>
      <c r="O14">
        <v>18</v>
      </c>
      <c r="P14">
        <v>21</v>
      </c>
      <c r="R14">
        <v>74</v>
      </c>
      <c r="S14">
        <v>17</v>
      </c>
      <c r="T14">
        <v>7</v>
      </c>
      <c r="V14">
        <v>67</v>
      </c>
      <c r="W14">
        <v>19</v>
      </c>
      <c r="X14">
        <v>14</v>
      </c>
      <c r="Y14">
        <v>1</v>
      </c>
      <c r="Z14">
        <v>78</v>
      </c>
      <c r="AA14">
        <v>21</v>
      </c>
      <c r="AB14">
        <v>14</v>
      </c>
      <c r="AD14">
        <v>81</v>
      </c>
      <c r="AE14">
        <v>24</v>
      </c>
      <c r="AF14">
        <v>8</v>
      </c>
      <c r="AH14">
        <v>63</v>
      </c>
      <c r="AI14">
        <v>17</v>
      </c>
      <c r="AJ14">
        <v>9</v>
      </c>
      <c r="AK14">
        <v>1</v>
      </c>
      <c r="AL14">
        <v>52</v>
      </c>
      <c r="AM14">
        <v>22</v>
      </c>
      <c r="AN14">
        <v>6</v>
      </c>
      <c r="AO14">
        <v>1</v>
      </c>
      <c r="AP14">
        <v>65</v>
      </c>
      <c r="AQ14">
        <v>21</v>
      </c>
      <c r="AR14">
        <v>14</v>
      </c>
      <c r="AS14">
        <v>1</v>
      </c>
      <c r="AT14">
        <v>58</v>
      </c>
      <c r="AU14">
        <v>24</v>
      </c>
      <c r="AV14">
        <v>13</v>
      </c>
    </row>
    <row r="15" spans="1:51" x14ac:dyDescent="0.25">
      <c r="A15" t="s">
        <v>18</v>
      </c>
      <c r="B15">
        <v>409</v>
      </c>
      <c r="C15">
        <v>47</v>
      </c>
      <c r="D15">
        <v>99</v>
      </c>
      <c r="E15">
        <v>5</v>
      </c>
      <c r="F15">
        <v>466</v>
      </c>
      <c r="G15">
        <v>57</v>
      </c>
      <c r="H15">
        <v>111</v>
      </c>
      <c r="I15">
        <v>4</v>
      </c>
      <c r="J15">
        <v>443</v>
      </c>
      <c r="K15">
        <v>51</v>
      </c>
      <c r="L15">
        <v>89</v>
      </c>
      <c r="M15">
        <v>1</v>
      </c>
      <c r="N15">
        <v>468</v>
      </c>
      <c r="O15">
        <v>52</v>
      </c>
      <c r="P15">
        <v>107</v>
      </c>
      <c r="Q15">
        <v>2</v>
      </c>
      <c r="R15">
        <v>449</v>
      </c>
      <c r="S15">
        <v>60</v>
      </c>
      <c r="T15">
        <v>95</v>
      </c>
      <c r="U15">
        <v>3</v>
      </c>
      <c r="V15">
        <v>492</v>
      </c>
      <c r="W15">
        <v>66</v>
      </c>
      <c r="X15">
        <v>95</v>
      </c>
      <c r="Y15">
        <v>4</v>
      </c>
      <c r="Z15">
        <v>533</v>
      </c>
      <c r="AA15">
        <v>74</v>
      </c>
      <c r="AB15">
        <v>126</v>
      </c>
      <c r="AC15">
        <v>4</v>
      </c>
      <c r="AD15">
        <v>482</v>
      </c>
      <c r="AE15">
        <v>56</v>
      </c>
      <c r="AF15">
        <v>138</v>
      </c>
      <c r="AG15">
        <v>4</v>
      </c>
      <c r="AH15">
        <v>468</v>
      </c>
      <c r="AI15">
        <v>68</v>
      </c>
      <c r="AJ15">
        <v>113</v>
      </c>
      <c r="AK15">
        <v>2</v>
      </c>
      <c r="AL15">
        <v>471</v>
      </c>
      <c r="AM15">
        <v>78</v>
      </c>
      <c r="AN15">
        <v>128</v>
      </c>
      <c r="AO15">
        <v>4</v>
      </c>
      <c r="AP15">
        <v>436</v>
      </c>
      <c r="AQ15">
        <v>58</v>
      </c>
      <c r="AR15">
        <v>137</v>
      </c>
      <c r="AS15">
        <v>6</v>
      </c>
      <c r="AT15">
        <v>468</v>
      </c>
      <c r="AU15">
        <v>74</v>
      </c>
      <c r="AV15">
        <v>111</v>
      </c>
      <c r="AW15">
        <v>9</v>
      </c>
    </row>
    <row r="16" spans="1:51" x14ac:dyDescent="0.25">
      <c r="A16" t="s">
        <v>19</v>
      </c>
      <c r="B16">
        <v>45</v>
      </c>
      <c r="C16">
        <v>10</v>
      </c>
      <c r="D16">
        <v>6</v>
      </c>
      <c r="E16">
        <v>1</v>
      </c>
      <c r="F16">
        <v>62</v>
      </c>
      <c r="G16">
        <v>4</v>
      </c>
      <c r="H16">
        <v>10</v>
      </c>
      <c r="I16">
        <v>1</v>
      </c>
      <c r="J16">
        <v>57</v>
      </c>
      <c r="K16">
        <v>3</v>
      </c>
      <c r="L16">
        <v>10</v>
      </c>
      <c r="N16">
        <v>57</v>
      </c>
      <c r="O16">
        <v>8</v>
      </c>
      <c r="P16">
        <v>14</v>
      </c>
      <c r="Q16">
        <v>2</v>
      </c>
      <c r="R16">
        <v>42</v>
      </c>
      <c r="S16">
        <v>3</v>
      </c>
      <c r="T16">
        <v>14</v>
      </c>
      <c r="U16">
        <v>1</v>
      </c>
      <c r="V16">
        <v>29</v>
      </c>
      <c r="W16">
        <v>7</v>
      </c>
      <c r="X16">
        <v>19</v>
      </c>
      <c r="Y16">
        <v>2</v>
      </c>
      <c r="Z16">
        <v>36</v>
      </c>
      <c r="AA16">
        <v>10</v>
      </c>
      <c r="AB16">
        <v>15</v>
      </c>
      <c r="AC16">
        <v>1</v>
      </c>
      <c r="AD16">
        <v>34</v>
      </c>
      <c r="AE16">
        <v>2</v>
      </c>
      <c r="AF16">
        <v>10</v>
      </c>
      <c r="AH16">
        <v>29</v>
      </c>
      <c r="AI16">
        <v>8</v>
      </c>
      <c r="AJ16">
        <v>11</v>
      </c>
      <c r="AK16">
        <v>1</v>
      </c>
      <c r="AL16">
        <v>27</v>
      </c>
      <c r="AM16">
        <v>9</v>
      </c>
      <c r="AN16">
        <v>7</v>
      </c>
      <c r="AO16">
        <v>1</v>
      </c>
      <c r="AP16">
        <v>24</v>
      </c>
      <c r="AQ16">
        <v>3</v>
      </c>
      <c r="AR16">
        <v>1</v>
      </c>
      <c r="AT16">
        <v>30</v>
      </c>
      <c r="AU16">
        <v>11</v>
      </c>
      <c r="AV16">
        <v>8</v>
      </c>
      <c r="AW16">
        <v>2</v>
      </c>
    </row>
    <row r="17" spans="1:49" x14ac:dyDescent="0.25">
      <c r="A17" t="s">
        <v>20</v>
      </c>
      <c r="B17">
        <v>178</v>
      </c>
      <c r="C17">
        <v>2</v>
      </c>
      <c r="D17">
        <v>6</v>
      </c>
      <c r="E17">
        <v>2</v>
      </c>
      <c r="F17">
        <v>202</v>
      </c>
      <c r="G17">
        <v>2</v>
      </c>
      <c r="H17">
        <v>8</v>
      </c>
      <c r="J17">
        <v>222</v>
      </c>
      <c r="K17">
        <v>1</v>
      </c>
      <c r="L17">
        <v>11</v>
      </c>
      <c r="N17">
        <v>209</v>
      </c>
      <c r="O17">
        <v>2</v>
      </c>
      <c r="P17">
        <v>28</v>
      </c>
      <c r="R17">
        <v>246</v>
      </c>
      <c r="S17">
        <v>1</v>
      </c>
      <c r="T17">
        <v>15</v>
      </c>
      <c r="V17">
        <v>250</v>
      </c>
      <c r="W17">
        <v>2</v>
      </c>
      <c r="X17">
        <v>9</v>
      </c>
      <c r="Z17">
        <v>260</v>
      </c>
      <c r="AA17">
        <v>3</v>
      </c>
      <c r="AB17">
        <v>15</v>
      </c>
      <c r="AD17">
        <v>236</v>
      </c>
      <c r="AE17">
        <v>4</v>
      </c>
      <c r="AF17">
        <v>9</v>
      </c>
      <c r="AH17">
        <v>250</v>
      </c>
      <c r="AI17">
        <v>3</v>
      </c>
      <c r="AJ17">
        <v>15</v>
      </c>
      <c r="AL17">
        <v>258</v>
      </c>
      <c r="AM17">
        <v>2</v>
      </c>
      <c r="AN17">
        <v>13</v>
      </c>
      <c r="AP17">
        <v>226</v>
      </c>
      <c r="AR17">
        <v>16</v>
      </c>
      <c r="AT17">
        <v>209</v>
      </c>
      <c r="AV17">
        <v>6</v>
      </c>
    </row>
    <row r="18" spans="1:49" x14ac:dyDescent="0.25">
      <c r="A18" t="s">
        <v>21</v>
      </c>
      <c r="B18">
        <v>509</v>
      </c>
      <c r="C18" s="1">
        <v>5793</v>
      </c>
      <c r="D18">
        <v>472</v>
      </c>
      <c r="E18" s="1">
        <v>3247</v>
      </c>
      <c r="F18">
        <v>505</v>
      </c>
      <c r="G18" s="1">
        <v>5721</v>
      </c>
      <c r="H18">
        <v>488</v>
      </c>
      <c r="I18" s="1">
        <v>3350</v>
      </c>
      <c r="J18">
        <v>501</v>
      </c>
      <c r="K18" s="1">
        <v>5618</v>
      </c>
      <c r="L18">
        <v>529</v>
      </c>
      <c r="M18" s="1">
        <v>3253</v>
      </c>
      <c r="N18">
        <v>577</v>
      </c>
      <c r="O18" s="1">
        <v>5687</v>
      </c>
      <c r="P18">
        <v>520</v>
      </c>
      <c r="Q18" s="1">
        <v>3439</v>
      </c>
      <c r="R18">
        <v>602</v>
      </c>
      <c r="S18" s="1">
        <v>6115</v>
      </c>
      <c r="T18">
        <v>622</v>
      </c>
      <c r="U18" s="1">
        <v>3671</v>
      </c>
      <c r="V18">
        <v>608</v>
      </c>
      <c r="W18" s="1">
        <v>5960</v>
      </c>
      <c r="X18">
        <v>627</v>
      </c>
      <c r="Y18" s="1">
        <v>3601</v>
      </c>
      <c r="Z18">
        <v>626</v>
      </c>
      <c r="AA18" s="1">
        <v>6372</v>
      </c>
      <c r="AB18">
        <v>622</v>
      </c>
      <c r="AC18" s="1">
        <v>3812</v>
      </c>
      <c r="AD18">
        <v>598</v>
      </c>
      <c r="AE18" s="1">
        <v>6253</v>
      </c>
      <c r="AF18">
        <v>607</v>
      </c>
      <c r="AG18" s="1">
        <v>3583</v>
      </c>
      <c r="AH18">
        <v>607</v>
      </c>
      <c r="AI18" s="1">
        <v>5919</v>
      </c>
      <c r="AJ18">
        <v>630</v>
      </c>
      <c r="AK18" s="1">
        <v>3556</v>
      </c>
      <c r="AL18">
        <v>582</v>
      </c>
      <c r="AM18" s="1">
        <v>5570</v>
      </c>
      <c r="AN18">
        <v>569</v>
      </c>
      <c r="AO18" s="1">
        <v>3791</v>
      </c>
      <c r="AP18">
        <v>541</v>
      </c>
      <c r="AQ18" s="1">
        <v>5927</v>
      </c>
      <c r="AR18">
        <v>643</v>
      </c>
      <c r="AS18" s="1">
        <v>3562</v>
      </c>
      <c r="AT18">
        <v>635</v>
      </c>
      <c r="AU18" s="1">
        <v>6744</v>
      </c>
      <c r="AV18">
        <v>662</v>
      </c>
      <c r="AW18" s="1">
        <v>3611</v>
      </c>
    </row>
    <row r="19" spans="1:49" x14ac:dyDescent="0.25">
      <c r="A19" t="s">
        <v>22</v>
      </c>
      <c r="B19" s="1">
        <v>2456</v>
      </c>
      <c r="C19" s="1">
        <v>34412</v>
      </c>
      <c r="D19" s="1">
        <v>1620</v>
      </c>
      <c r="E19" s="1">
        <v>9552</v>
      </c>
      <c r="F19" s="1">
        <v>2721</v>
      </c>
      <c r="G19" s="1">
        <v>35839</v>
      </c>
      <c r="H19" s="1">
        <v>1787</v>
      </c>
      <c r="I19" s="1">
        <v>10182</v>
      </c>
      <c r="J19" s="1">
        <v>2846</v>
      </c>
      <c r="K19" s="1">
        <v>36283</v>
      </c>
      <c r="L19" s="1">
        <v>1980</v>
      </c>
      <c r="M19" s="1">
        <v>10519</v>
      </c>
      <c r="N19" s="1">
        <v>2897</v>
      </c>
      <c r="O19" s="1">
        <v>37166</v>
      </c>
      <c r="P19" s="1">
        <v>1868</v>
      </c>
      <c r="Q19" s="1">
        <v>11044</v>
      </c>
      <c r="R19" s="1">
        <v>2936</v>
      </c>
      <c r="S19" s="1">
        <v>38518</v>
      </c>
      <c r="T19" s="1">
        <v>2058</v>
      </c>
      <c r="U19" s="1">
        <v>11672</v>
      </c>
      <c r="V19" s="1">
        <v>2984</v>
      </c>
      <c r="W19" s="1">
        <v>37944</v>
      </c>
      <c r="X19" s="1">
        <v>2122</v>
      </c>
      <c r="Y19" s="1">
        <v>11833</v>
      </c>
      <c r="Z19" s="1">
        <v>2977</v>
      </c>
      <c r="AA19" s="1">
        <v>39283</v>
      </c>
      <c r="AB19" s="1">
        <v>2226</v>
      </c>
      <c r="AC19" s="1">
        <v>12470</v>
      </c>
      <c r="AD19" s="1">
        <v>2946</v>
      </c>
      <c r="AE19" s="1">
        <v>38752</v>
      </c>
      <c r="AF19" s="1">
        <v>2043</v>
      </c>
      <c r="AG19" s="1">
        <v>12720</v>
      </c>
      <c r="AH19" s="1">
        <v>2968</v>
      </c>
      <c r="AI19" s="1">
        <v>40283</v>
      </c>
      <c r="AJ19" s="1">
        <v>2194</v>
      </c>
      <c r="AK19" s="1">
        <v>13470</v>
      </c>
      <c r="AL19" s="1">
        <v>2921</v>
      </c>
      <c r="AM19" s="1">
        <v>40363</v>
      </c>
      <c r="AN19" s="1">
        <v>2244</v>
      </c>
      <c r="AO19" s="1">
        <v>13720</v>
      </c>
      <c r="AP19" s="1">
        <v>2835</v>
      </c>
      <c r="AQ19" s="1">
        <v>40090</v>
      </c>
      <c r="AR19" s="1">
        <v>2149</v>
      </c>
      <c r="AS19" s="1">
        <v>14110</v>
      </c>
      <c r="AT19" s="1">
        <v>2593</v>
      </c>
      <c r="AU19" s="1">
        <v>37654</v>
      </c>
      <c r="AV19" s="1">
        <v>2073</v>
      </c>
      <c r="AW19" s="1">
        <v>13536</v>
      </c>
    </row>
    <row r="20" spans="1:49" x14ac:dyDescent="0.25">
      <c r="A20" t="s">
        <v>23</v>
      </c>
      <c r="B20">
        <v>312</v>
      </c>
      <c r="C20" s="1">
        <v>6620</v>
      </c>
      <c r="D20">
        <v>121</v>
      </c>
      <c r="E20" s="1">
        <v>1800</v>
      </c>
      <c r="F20">
        <v>287</v>
      </c>
      <c r="G20" s="1">
        <v>7104</v>
      </c>
      <c r="H20">
        <v>106</v>
      </c>
      <c r="I20" s="1">
        <v>2064</v>
      </c>
      <c r="J20">
        <v>292</v>
      </c>
      <c r="K20" s="1">
        <v>7522</v>
      </c>
      <c r="L20">
        <v>145</v>
      </c>
      <c r="M20" s="1">
        <v>1945</v>
      </c>
      <c r="N20">
        <v>325</v>
      </c>
      <c r="O20" s="1">
        <v>7849</v>
      </c>
      <c r="P20">
        <v>167</v>
      </c>
      <c r="Q20" s="1">
        <v>2217</v>
      </c>
      <c r="R20">
        <v>318</v>
      </c>
      <c r="S20" s="1">
        <v>8620</v>
      </c>
      <c r="T20">
        <v>163</v>
      </c>
      <c r="U20" s="1">
        <v>2411</v>
      </c>
      <c r="V20">
        <v>321</v>
      </c>
      <c r="W20" s="1">
        <v>8505</v>
      </c>
      <c r="X20">
        <v>133</v>
      </c>
      <c r="Y20" s="1">
        <v>2339</v>
      </c>
      <c r="Z20">
        <v>342</v>
      </c>
      <c r="AA20" s="1">
        <v>8898</v>
      </c>
      <c r="AB20">
        <v>162</v>
      </c>
      <c r="AC20" s="1">
        <v>2513</v>
      </c>
      <c r="AD20">
        <v>324</v>
      </c>
      <c r="AE20" s="1">
        <v>8655</v>
      </c>
      <c r="AF20">
        <v>166</v>
      </c>
      <c r="AG20" s="1">
        <v>2515</v>
      </c>
      <c r="AH20">
        <v>325</v>
      </c>
      <c r="AI20" s="1">
        <v>8969</v>
      </c>
      <c r="AJ20">
        <v>159</v>
      </c>
      <c r="AK20" s="1">
        <v>2680</v>
      </c>
      <c r="AL20">
        <v>305</v>
      </c>
      <c r="AM20" s="1">
        <v>8645</v>
      </c>
      <c r="AN20">
        <v>185</v>
      </c>
      <c r="AO20" s="1">
        <v>2577</v>
      </c>
      <c r="AP20">
        <v>320</v>
      </c>
      <c r="AQ20" s="1">
        <v>8440</v>
      </c>
      <c r="AR20">
        <v>157</v>
      </c>
      <c r="AS20" s="1">
        <v>2426</v>
      </c>
      <c r="AT20">
        <v>269</v>
      </c>
      <c r="AU20" s="1">
        <v>8208</v>
      </c>
      <c r="AV20">
        <v>138</v>
      </c>
      <c r="AW20" s="1">
        <v>2397</v>
      </c>
    </row>
    <row r="21" spans="1:49" x14ac:dyDescent="0.25">
      <c r="A21" t="s">
        <v>24</v>
      </c>
      <c r="B21">
        <v>33</v>
      </c>
      <c r="C21">
        <v>592</v>
      </c>
      <c r="D21">
        <v>4</v>
      </c>
      <c r="E21">
        <v>92</v>
      </c>
      <c r="F21">
        <v>33</v>
      </c>
      <c r="G21">
        <v>594</v>
      </c>
      <c r="H21">
        <v>3</v>
      </c>
      <c r="I21">
        <v>85</v>
      </c>
      <c r="J21">
        <v>26</v>
      </c>
      <c r="K21">
        <v>648</v>
      </c>
      <c r="L21">
        <v>2</v>
      </c>
      <c r="M21">
        <v>103</v>
      </c>
      <c r="N21">
        <v>39</v>
      </c>
      <c r="O21">
        <v>651</v>
      </c>
      <c r="P21">
        <v>4</v>
      </c>
      <c r="Q21">
        <v>123</v>
      </c>
      <c r="R21">
        <v>35</v>
      </c>
      <c r="S21">
        <v>691</v>
      </c>
      <c r="T21">
        <v>2</v>
      </c>
      <c r="U21">
        <v>106</v>
      </c>
      <c r="V21">
        <v>39</v>
      </c>
      <c r="W21">
        <v>646</v>
      </c>
      <c r="X21">
        <v>1</v>
      </c>
      <c r="Y21">
        <v>95</v>
      </c>
      <c r="Z21">
        <v>32</v>
      </c>
      <c r="AA21">
        <v>684</v>
      </c>
      <c r="AB21">
        <v>6</v>
      </c>
      <c r="AC21">
        <v>133</v>
      </c>
      <c r="AD21">
        <v>27</v>
      </c>
      <c r="AE21">
        <v>618</v>
      </c>
      <c r="AF21">
        <v>3</v>
      </c>
      <c r="AG21">
        <v>120</v>
      </c>
      <c r="AH21">
        <v>24</v>
      </c>
      <c r="AI21">
        <v>663</v>
      </c>
      <c r="AJ21">
        <v>6</v>
      </c>
      <c r="AK21">
        <v>99</v>
      </c>
      <c r="AL21">
        <v>22</v>
      </c>
      <c r="AM21">
        <v>608</v>
      </c>
      <c r="AN21">
        <v>3</v>
      </c>
      <c r="AO21">
        <v>113</v>
      </c>
      <c r="AP21">
        <v>19</v>
      </c>
      <c r="AQ21">
        <v>617</v>
      </c>
      <c r="AR21">
        <v>4</v>
      </c>
      <c r="AS21">
        <v>123</v>
      </c>
      <c r="AT21">
        <v>29</v>
      </c>
      <c r="AU21">
        <v>647</v>
      </c>
      <c r="AV21">
        <v>3</v>
      </c>
      <c r="AW21">
        <v>121</v>
      </c>
    </row>
    <row r="23" spans="1:49" x14ac:dyDescent="0.25">
      <c r="A23" t="s">
        <v>49</v>
      </c>
      <c r="B23">
        <f>SUM(B10:B21)</f>
        <v>4480</v>
      </c>
      <c r="C23">
        <f t="shared" ref="C23:AW23" si="0">SUM(C10:C21)</f>
        <v>48028</v>
      </c>
      <c r="D23">
        <f t="shared" si="0"/>
        <v>2562</v>
      </c>
      <c r="E23">
        <f t="shared" si="0"/>
        <v>14749</v>
      </c>
      <c r="F23">
        <f t="shared" si="0"/>
        <v>4899</v>
      </c>
      <c r="G23">
        <f t="shared" si="0"/>
        <v>49912</v>
      </c>
      <c r="H23">
        <f t="shared" si="0"/>
        <v>2746</v>
      </c>
      <c r="I23">
        <f t="shared" si="0"/>
        <v>15755</v>
      </c>
      <c r="J23">
        <f t="shared" si="0"/>
        <v>4983</v>
      </c>
      <c r="K23">
        <f t="shared" si="0"/>
        <v>50742</v>
      </c>
      <c r="L23">
        <f t="shared" si="0"/>
        <v>2995</v>
      </c>
      <c r="M23">
        <f t="shared" si="0"/>
        <v>15880</v>
      </c>
      <c r="N23">
        <f t="shared" si="0"/>
        <v>5241</v>
      </c>
      <c r="O23">
        <f t="shared" si="0"/>
        <v>52058</v>
      </c>
      <c r="P23">
        <f t="shared" si="0"/>
        <v>3005</v>
      </c>
      <c r="Q23">
        <f t="shared" si="0"/>
        <v>16882</v>
      </c>
      <c r="R23">
        <f t="shared" si="0"/>
        <v>5270</v>
      </c>
      <c r="S23">
        <f t="shared" si="0"/>
        <v>54746</v>
      </c>
      <c r="T23">
        <f t="shared" si="0"/>
        <v>3239</v>
      </c>
      <c r="U23">
        <f t="shared" si="0"/>
        <v>17938</v>
      </c>
      <c r="V23">
        <f t="shared" si="0"/>
        <v>5371</v>
      </c>
      <c r="W23">
        <f t="shared" si="0"/>
        <v>53777</v>
      </c>
      <c r="X23">
        <f t="shared" si="0"/>
        <v>3263</v>
      </c>
      <c r="Y23">
        <f t="shared" si="0"/>
        <v>17957</v>
      </c>
      <c r="Z23">
        <f t="shared" si="0"/>
        <v>5460</v>
      </c>
      <c r="AA23">
        <f t="shared" si="0"/>
        <v>56085</v>
      </c>
      <c r="AB23">
        <f t="shared" si="0"/>
        <v>3467</v>
      </c>
      <c r="AC23">
        <f t="shared" si="0"/>
        <v>19016</v>
      </c>
      <c r="AD23">
        <f t="shared" si="0"/>
        <v>5253</v>
      </c>
      <c r="AE23">
        <f t="shared" si="0"/>
        <v>55074</v>
      </c>
      <c r="AF23">
        <f t="shared" si="0"/>
        <v>3239</v>
      </c>
      <c r="AG23">
        <f t="shared" si="0"/>
        <v>19033</v>
      </c>
      <c r="AH23">
        <f t="shared" si="0"/>
        <v>5282</v>
      </c>
      <c r="AI23">
        <f t="shared" si="0"/>
        <v>56578</v>
      </c>
      <c r="AJ23">
        <f t="shared" si="0"/>
        <v>3373</v>
      </c>
      <c r="AK23">
        <f t="shared" si="0"/>
        <v>19901</v>
      </c>
      <c r="AL23">
        <f t="shared" si="0"/>
        <v>5245</v>
      </c>
      <c r="AM23">
        <f t="shared" si="0"/>
        <v>56001</v>
      </c>
      <c r="AN23">
        <f t="shared" si="0"/>
        <v>3415</v>
      </c>
      <c r="AO23">
        <f t="shared" si="0"/>
        <v>20278</v>
      </c>
      <c r="AP23">
        <f t="shared" si="0"/>
        <v>5016</v>
      </c>
      <c r="AQ23">
        <f t="shared" si="0"/>
        <v>55915</v>
      </c>
      <c r="AR23">
        <f t="shared" si="0"/>
        <v>3396</v>
      </c>
      <c r="AS23">
        <f t="shared" si="0"/>
        <v>20304</v>
      </c>
      <c r="AT23">
        <f t="shared" si="0"/>
        <v>4790</v>
      </c>
      <c r="AU23">
        <f t="shared" si="0"/>
        <v>54108</v>
      </c>
      <c r="AV23">
        <f t="shared" si="0"/>
        <v>3298</v>
      </c>
      <c r="AW23">
        <f t="shared" si="0"/>
        <v>19761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workbookViewId="0">
      <selection sqref="A1:C1"/>
    </sheetView>
  </sheetViews>
  <sheetFormatPr defaultRowHeight="15" x14ac:dyDescent="0.25"/>
  <cols>
    <col min="1" max="1" width="24.85546875" customWidth="1"/>
    <col min="2" max="2" width="10.5703125" bestFit="1" customWidth="1"/>
  </cols>
  <sheetData>
    <row r="1" spans="1:49" x14ac:dyDescent="0.25">
      <c r="A1" s="13" t="s">
        <v>28</v>
      </c>
      <c r="B1" s="13"/>
      <c r="C1" s="13"/>
    </row>
    <row r="2" spans="1:49" x14ac:dyDescent="0.25">
      <c r="A2" t="s">
        <v>29</v>
      </c>
    </row>
    <row r="3" spans="1:49" x14ac:dyDescent="0.25">
      <c r="A3" t="s">
        <v>2</v>
      </c>
    </row>
    <row r="4" spans="1:49" x14ac:dyDescent="0.25">
      <c r="A4" t="s">
        <v>3</v>
      </c>
    </row>
    <row r="5" spans="1:49" x14ac:dyDescent="0.25">
      <c r="A5" t="s">
        <v>4</v>
      </c>
      <c r="B5" t="s">
        <v>4</v>
      </c>
    </row>
    <row r="6" spans="1:49" x14ac:dyDescent="0.25">
      <c r="A6" t="s">
        <v>9</v>
      </c>
      <c r="B6" t="s">
        <v>10</v>
      </c>
      <c r="Z6" t="s">
        <v>11</v>
      </c>
    </row>
    <row r="7" spans="1:49" x14ac:dyDescent="0.25">
      <c r="A7" t="s">
        <v>6</v>
      </c>
      <c r="B7" t="s">
        <v>7</v>
      </c>
      <c r="N7" t="s">
        <v>8</v>
      </c>
      <c r="Z7" t="s">
        <v>7</v>
      </c>
      <c r="AL7" t="s">
        <v>8</v>
      </c>
    </row>
    <row r="8" spans="1:49" x14ac:dyDescent="0.25">
      <c r="A8" t="s">
        <v>5</v>
      </c>
      <c r="B8">
        <v>2001</v>
      </c>
      <c r="C8">
        <v>2002</v>
      </c>
      <c r="D8">
        <v>2003</v>
      </c>
      <c r="E8">
        <v>2004</v>
      </c>
      <c r="F8">
        <v>2005</v>
      </c>
      <c r="G8">
        <v>2006</v>
      </c>
      <c r="H8">
        <v>2007</v>
      </c>
      <c r="I8">
        <v>2008</v>
      </c>
      <c r="J8">
        <v>2009</v>
      </c>
      <c r="K8">
        <v>2010</v>
      </c>
      <c r="L8">
        <v>2011</v>
      </c>
      <c r="M8">
        <v>2012</v>
      </c>
      <c r="N8">
        <v>2001</v>
      </c>
      <c r="O8">
        <v>2002</v>
      </c>
      <c r="P8">
        <v>2003</v>
      </c>
      <c r="Q8">
        <v>2004</v>
      </c>
      <c r="R8">
        <v>2005</v>
      </c>
      <c r="S8">
        <v>2006</v>
      </c>
      <c r="T8">
        <v>2007</v>
      </c>
      <c r="U8">
        <v>2008</v>
      </c>
      <c r="V8">
        <v>2009</v>
      </c>
      <c r="W8">
        <v>2010</v>
      </c>
      <c r="X8">
        <v>2011</v>
      </c>
      <c r="Y8">
        <v>2012</v>
      </c>
      <c r="Z8">
        <v>2001</v>
      </c>
      <c r="AA8">
        <v>2002</v>
      </c>
      <c r="AB8">
        <v>2003</v>
      </c>
      <c r="AC8">
        <v>2004</v>
      </c>
      <c r="AD8">
        <v>2005</v>
      </c>
      <c r="AE8">
        <v>2006</v>
      </c>
      <c r="AF8">
        <v>2007</v>
      </c>
      <c r="AG8">
        <v>2008</v>
      </c>
      <c r="AH8">
        <v>2009</v>
      </c>
      <c r="AI8">
        <v>2010</v>
      </c>
      <c r="AJ8">
        <v>2011</v>
      </c>
      <c r="AK8">
        <v>2012</v>
      </c>
      <c r="AL8">
        <v>2001</v>
      </c>
      <c r="AM8">
        <v>2002</v>
      </c>
      <c r="AN8">
        <v>2003</v>
      </c>
      <c r="AO8">
        <v>2004</v>
      </c>
      <c r="AP8">
        <v>2005</v>
      </c>
      <c r="AQ8">
        <v>2006</v>
      </c>
      <c r="AR8">
        <v>2007</v>
      </c>
      <c r="AS8">
        <v>2008</v>
      </c>
      <c r="AT8">
        <v>2009</v>
      </c>
      <c r="AU8">
        <v>2010</v>
      </c>
      <c r="AV8">
        <v>2011</v>
      </c>
      <c r="AW8">
        <v>2012</v>
      </c>
    </row>
    <row r="9" spans="1:49" x14ac:dyDescent="0.25">
      <c r="A9" t="s">
        <v>30</v>
      </c>
    </row>
    <row r="10" spans="1:49" x14ac:dyDescent="0.25">
      <c r="A10" t="s">
        <v>31</v>
      </c>
      <c r="B10">
        <v>11</v>
      </c>
      <c r="C10">
        <v>14</v>
      </c>
      <c r="D10">
        <v>23</v>
      </c>
      <c r="E10">
        <v>17</v>
      </c>
      <c r="F10">
        <v>13</v>
      </c>
      <c r="G10">
        <v>21</v>
      </c>
      <c r="H10">
        <v>23</v>
      </c>
      <c r="I10">
        <v>18</v>
      </c>
      <c r="J10">
        <v>17</v>
      </c>
      <c r="K10">
        <v>28</v>
      </c>
      <c r="L10">
        <v>20</v>
      </c>
      <c r="M10">
        <v>16</v>
      </c>
      <c r="N10">
        <v>19</v>
      </c>
      <c r="O10">
        <v>22</v>
      </c>
      <c r="P10">
        <v>21</v>
      </c>
      <c r="Q10">
        <v>20</v>
      </c>
      <c r="R10">
        <v>17</v>
      </c>
      <c r="S10">
        <v>26</v>
      </c>
      <c r="T10">
        <v>20</v>
      </c>
      <c r="U10">
        <v>29</v>
      </c>
      <c r="V10">
        <v>21</v>
      </c>
      <c r="W10">
        <v>30</v>
      </c>
      <c r="X10">
        <v>24</v>
      </c>
      <c r="Y10">
        <v>13</v>
      </c>
      <c r="Z10">
        <v>195</v>
      </c>
      <c r="AA10">
        <v>180</v>
      </c>
      <c r="AB10">
        <v>208</v>
      </c>
      <c r="AC10">
        <v>196</v>
      </c>
      <c r="AD10">
        <v>215</v>
      </c>
      <c r="AE10">
        <v>195</v>
      </c>
      <c r="AF10">
        <v>213</v>
      </c>
      <c r="AG10">
        <v>183</v>
      </c>
      <c r="AH10">
        <v>198</v>
      </c>
      <c r="AI10">
        <v>190</v>
      </c>
      <c r="AJ10">
        <v>190</v>
      </c>
      <c r="AK10">
        <v>193</v>
      </c>
      <c r="AL10">
        <v>47</v>
      </c>
      <c r="AM10">
        <v>52</v>
      </c>
      <c r="AN10">
        <v>54</v>
      </c>
      <c r="AO10">
        <v>42</v>
      </c>
      <c r="AP10">
        <v>54</v>
      </c>
      <c r="AQ10">
        <v>60</v>
      </c>
      <c r="AR10">
        <v>62</v>
      </c>
      <c r="AS10">
        <v>64</v>
      </c>
      <c r="AT10">
        <v>48</v>
      </c>
      <c r="AU10">
        <v>78</v>
      </c>
      <c r="AV10">
        <v>42</v>
      </c>
      <c r="AW10">
        <v>76</v>
      </c>
    </row>
    <row r="11" spans="1:49" x14ac:dyDescent="0.25">
      <c r="A11" t="s">
        <v>32</v>
      </c>
      <c r="B11">
        <v>46</v>
      </c>
      <c r="C11">
        <v>45</v>
      </c>
      <c r="D11">
        <v>45</v>
      </c>
      <c r="E11">
        <v>43</v>
      </c>
      <c r="F11">
        <v>55</v>
      </c>
      <c r="G11">
        <v>81</v>
      </c>
      <c r="H11">
        <v>58</v>
      </c>
      <c r="I11">
        <v>48</v>
      </c>
      <c r="J11">
        <v>56</v>
      </c>
      <c r="K11">
        <v>57</v>
      </c>
      <c r="L11">
        <v>50</v>
      </c>
      <c r="M11">
        <v>53</v>
      </c>
      <c r="N11">
        <v>23</v>
      </c>
      <c r="O11">
        <v>21</v>
      </c>
      <c r="P11">
        <v>20</v>
      </c>
      <c r="Q11">
        <v>21</v>
      </c>
      <c r="R11">
        <v>17</v>
      </c>
      <c r="S11">
        <v>19</v>
      </c>
      <c r="T11">
        <v>33</v>
      </c>
      <c r="U11">
        <v>39</v>
      </c>
      <c r="V11">
        <v>31</v>
      </c>
      <c r="W11">
        <v>34</v>
      </c>
      <c r="X11">
        <v>34</v>
      </c>
      <c r="Y11">
        <v>37</v>
      </c>
      <c r="Z11">
        <v>255</v>
      </c>
      <c r="AA11">
        <v>237</v>
      </c>
      <c r="AB11">
        <v>245</v>
      </c>
      <c r="AC11">
        <v>270</v>
      </c>
      <c r="AD11">
        <v>254</v>
      </c>
      <c r="AE11">
        <v>258</v>
      </c>
      <c r="AF11">
        <v>300</v>
      </c>
      <c r="AG11">
        <v>271</v>
      </c>
      <c r="AH11">
        <v>253</v>
      </c>
      <c r="AI11">
        <v>226</v>
      </c>
      <c r="AJ11">
        <v>219</v>
      </c>
      <c r="AK11">
        <v>293</v>
      </c>
      <c r="AL11">
        <v>104</v>
      </c>
      <c r="AM11">
        <v>101</v>
      </c>
      <c r="AN11">
        <v>97</v>
      </c>
      <c r="AO11">
        <v>125</v>
      </c>
      <c r="AP11">
        <v>122</v>
      </c>
      <c r="AQ11">
        <v>115</v>
      </c>
      <c r="AR11">
        <v>122</v>
      </c>
      <c r="AS11">
        <v>114</v>
      </c>
      <c r="AT11">
        <v>121</v>
      </c>
      <c r="AU11">
        <v>120</v>
      </c>
      <c r="AV11">
        <v>87</v>
      </c>
      <c r="AW11">
        <v>104</v>
      </c>
    </row>
    <row r="12" spans="1:49" x14ac:dyDescent="0.25">
      <c r="A12" t="s">
        <v>33</v>
      </c>
      <c r="B12">
        <v>27</v>
      </c>
      <c r="C12">
        <v>17</v>
      </c>
      <c r="D12">
        <v>19</v>
      </c>
      <c r="E12">
        <v>23</v>
      </c>
      <c r="F12">
        <v>23</v>
      </c>
      <c r="G12">
        <v>32</v>
      </c>
      <c r="H12">
        <v>25</v>
      </c>
      <c r="I12">
        <v>29</v>
      </c>
      <c r="J12">
        <v>17</v>
      </c>
      <c r="K12">
        <v>23</v>
      </c>
      <c r="L12">
        <v>25</v>
      </c>
      <c r="M12">
        <v>31</v>
      </c>
      <c r="N12">
        <v>35</v>
      </c>
      <c r="O12">
        <v>36</v>
      </c>
      <c r="P12">
        <v>27</v>
      </c>
      <c r="Q12">
        <v>33</v>
      </c>
      <c r="R12">
        <v>37</v>
      </c>
      <c r="S12">
        <v>36</v>
      </c>
      <c r="T12">
        <v>41</v>
      </c>
      <c r="U12">
        <v>35</v>
      </c>
      <c r="V12">
        <v>32</v>
      </c>
      <c r="W12">
        <v>32</v>
      </c>
      <c r="X12">
        <v>30</v>
      </c>
      <c r="Y12">
        <v>34</v>
      </c>
      <c r="Z12">
        <v>369</v>
      </c>
      <c r="AA12">
        <v>394</v>
      </c>
      <c r="AB12">
        <v>394</v>
      </c>
      <c r="AC12">
        <v>401</v>
      </c>
      <c r="AD12">
        <v>399</v>
      </c>
      <c r="AE12">
        <v>420</v>
      </c>
      <c r="AF12">
        <v>403</v>
      </c>
      <c r="AG12">
        <v>416</v>
      </c>
      <c r="AH12">
        <v>425</v>
      </c>
      <c r="AI12">
        <v>382</v>
      </c>
      <c r="AJ12">
        <v>399</v>
      </c>
      <c r="AK12">
        <v>416</v>
      </c>
      <c r="AL12">
        <v>450</v>
      </c>
      <c r="AM12">
        <v>456</v>
      </c>
      <c r="AN12">
        <v>467</v>
      </c>
      <c r="AO12">
        <v>511</v>
      </c>
      <c r="AP12">
        <v>512</v>
      </c>
      <c r="AQ12">
        <v>542</v>
      </c>
      <c r="AR12">
        <v>513</v>
      </c>
      <c r="AS12">
        <v>490</v>
      </c>
      <c r="AT12">
        <v>471</v>
      </c>
      <c r="AU12">
        <v>512</v>
      </c>
      <c r="AV12">
        <v>468</v>
      </c>
      <c r="AW12">
        <v>487</v>
      </c>
    </row>
    <row r="13" spans="1:49" x14ac:dyDescent="0.25">
      <c r="A13" t="s">
        <v>34</v>
      </c>
      <c r="B13" s="1">
        <v>1621</v>
      </c>
      <c r="C13" s="1">
        <v>1811</v>
      </c>
      <c r="D13" s="1">
        <v>1803</v>
      </c>
      <c r="E13" s="1">
        <v>1902</v>
      </c>
      <c r="F13" s="1">
        <v>1906</v>
      </c>
      <c r="G13" s="1">
        <v>1898</v>
      </c>
      <c r="H13" s="1">
        <v>1892</v>
      </c>
      <c r="I13" s="1">
        <v>1838</v>
      </c>
      <c r="J13" s="1">
        <v>1842</v>
      </c>
      <c r="K13" s="1">
        <v>1704</v>
      </c>
      <c r="L13" s="1">
        <v>1696</v>
      </c>
      <c r="M13" s="1">
        <v>1648</v>
      </c>
      <c r="N13" s="1">
        <v>1080</v>
      </c>
      <c r="O13" s="1">
        <v>1163</v>
      </c>
      <c r="P13" s="1">
        <v>1273</v>
      </c>
      <c r="Q13" s="1">
        <v>1247</v>
      </c>
      <c r="R13" s="1">
        <v>1383</v>
      </c>
      <c r="S13" s="1">
        <v>1412</v>
      </c>
      <c r="T13" s="1">
        <v>1381</v>
      </c>
      <c r="U13" s="1">
        <v>1312</v>
      </c>
      <c r="V13" s="1">
        <v>1302</v>
      </c>
      <c r="W13" s="1">
        <v>1316</v>
      </c>
      <c r="X13" s="1">
        <v>1346</v>
      </c>
      <c r="Y13" s="1">
        <v>1327</v>
      </c>
      <c r="Z13" s="1">
        <v>21012</v>
      </c>
      <c r="AA13" s="1">
        <v>21635</v>
      </c>
      <c r="AB13" s="1">
        <v>22251</v>
      </c>
      <c r="AC13" s="1">
        <v>22541</v>
      </c>
      <c r="AD13" s="1">
        <v>23279</v>
      </c>
      <c r="AE13" s="1">
        <v>22973</v>
      </c>
      <c r="AF13" s="1">
        <v>23883</v>
      </c>
      <c r="AG13" s="1">
        <v>23028</v>
      </c>
      <c r="AH13" s="1">
        <v>23206</v>
      </c>
      <c r="AI13" s="1">
        <v>23171</v>
      </c>
      <c r="AJ13" s="1">
        <v>23537</v>
      </c>
      <c r="AK13" s="1">
        <v>22670</v>
      </c>
      <c r="AL13" s="1">
        <v>6009</v>
      </c>
      <c r="AM13" s="1">
        <v>6353</v>
      </c>
      <c r="AN13" s="1">
        <v>6499</v>
      </c>
      <c r="AO13" s="1">
        <v>6983</v>
      </c>
      <c r="AP13" s="1">
        <v>7348</v>
      </c>
      <c r="AQ13" s="1">
        <v>7437</v>
      </c>
      <c r="AR13" s="1">
        <v>7757</v>
      </c>
      <c r="AS13" s="1">
        <v>7731</v>
      </c>
      <c r="AT13" s="1">
        <v>7896</v>
      </c>
      <c r="AU13" s="1">
        <v>7977</v>
      </c>
      <c r="AV13" s="1">
        <v>8477</v>
      </c>
      <c r="AW13" s="1">
        <v>8475</v>
      </c>
    </row>
    <row r="14" spans="1:49" x14ac:dyDescent="0.25">
      <c r="A14" t="s">
        <v>35</v>
      </c>
      <c r="B14" s="1">
        <v>2168</v>
      </c>
      <c r="C14" s="1">
        <v>2373</v>
      </c>
      <c r="D14" s="1">
        <v>2433</v>
      </c>
      <c r="E14" s="1">
        <v>2568</v>
      </c>
      <c r="F14" s="1">
        <v>2577</v>
      </c>
      <c r="G14" s="1">
        <v>2619</v>
      </c>
      <c r="H14" s="1">
        <v>2736</v>
      </c>
      <c r="I14" s="1">
        <v>2620</v>
      </c>
      <c r="J14" s="1">
        <v>2636</v>
      </c>
      <c r="K14" s="1">
        <v>2715</v>
      </c>
      <c r="L14" s="1">
        <v>2580</v>
      </c>
      <c r="M14" s="1">
        <v>2457</v>
      </c>
      <c r="N14" s="1">
        <v>1252</v>
      </c>
      <c r="O14" s="1">
        <v>1355</v>
      </c>
      <c r="P14" s="1">
        <v>1464</v>
      </c>
      <c r="Q14" s="1">
        <v>1437</v>
      </c>
      <c r="R14" s="1">
        <v>1546</v>
      </c>
      <c r="S14" s="1">
        <v>1573</v>
      </c>
      <c r="T14" s="1">
        <v>1762</v>
      </c>
      <c r="U14" s="1">
        <v>1577</v>
      </c>
      <c r="V14" s="1">
        <v>1754</v>
      </c>
      <c r="W14" s="1">
        <v>1719</v>
      </c>
      <c r="X14" s="1">
        <v>1739</v>
      </c>
      <c r="Y14" s="1">
        <v>1689</v>
      </c>
      <c r="Z14" s="1">
        <v>18836</v>
      </c>
      <c r="AA14" s="1">
        <v>19514</v>
      </c>
      <c r="AB14" s="1">
        <v>19223</v>
      </c>
      <c r="AC14" s="1">
        <v>19818</v>
      </c>
      <c r="AD14" s="1">
        <v>20962</v>
      </c>
      <c r="AE14" s="1">
        <v>20497</v>
      </c>
      <c r="AF14" s="1">
        <v>21380</v>
      </c>
      <c r="AG14" s="1">
        <v>21547</v>
      </c>
      <c r="AH14" s="1">
        <v>22416</v>
      </c>
      <c r="AI14" s="1">
        <v>21837</v>
      </c>
      <c r="AJ14" s="1">
        <v>22009</v>
      </c>
      <c r="AK14" s="1">
        <v>21010</v>
      </c>
      <c r="AL14" s="1">
        <v>6231</v>
      </c>
      <c r="AM14" s="1">
        <v>6586</v>
      </c>
      <c r="AN14" s="1">
        <v>6668</v>
      </c>
      <c r="AO14" s="1">
        <v>6833</v>
      </c>
      <c r="AP14" s="1">
        <v>7330</v>
      </c>
      <c r="AQ14" s="1">
        <v>7308</v>
      </c>
      <c r="AR14" s="1">
        <v>7855</v>
      </c>
      <c r="AS14" s="1">
        <v>7970</v>
      </c>
      <c r="AT14" s="1">
        <v>8470</v>
      </c>
      <c r="AU14" s="1">
        <v>8424</v>
      </c>
      <c r="AV14" s="1">
        <v>8564</v>
      </c>
      <c r="AW14" s="1">
        <v>7993</v>
      </c>
    </row>
    <row r="15" spans="1:49" x14ac:dyDescent="0.25">
      <c r="A15" t="s">
        <v>36</v>
      </c>
      <c r="B15">
        <v>36</v>
      </c>
      <c r="C15">
        <v>33</v>
      </c>
      <c r="D15">
        <v>46</v>
      </c>
      <c r="E15">
        <v>48</v>
      </c>
      <c r="F15">
        <v>36</v>
      </c>
      <c r="G15">
        <v>63</v>
      </c>
      <c r="H15">
        <v>45</v>
      </c>
      <c r="I15">
        <v>58</v>
      </c>
      <c r="J15">
        <v>53</v>
      </c>
      <c r="K15">
        <v>90</v>
      </c>
      <c r="L15">
        <v>48</v>
      </c>
      <c r="M15">
        <v>37</v>
      </c>
      <c r="N15">
        <v>22</v>
      </c>
      <c r="O15">
        <v>27</v>
      </c>
      <c r="P15">
        <v>32</v>
      </c>
      <c r="Q15">
        <v>40</v>
      </c>
      <c r="R15">
        <v>34</v>
      </c>
      <c r="S15">
        <v>34</v>
      </c>
      <c r="T15">
        <v>30</v>
      </c>
      <c r="U15">
        <v>58</v>
      </c>
      <c r="V15">
        <v>42</v>
      </c>
      <c r="W15">
        <v>80</v>
      </c>
      <c r="X15">
        <v>41</v>
      </c>
      <c r="Y15">
        <v>33</v>
      </c>
      <c r="Z15">
        <v>202</v>
      </c>
      <c r="AA15">
        <v>209</v>
      </c>
      <c r="AB15">
        <v>220</v>
      </c>
      <c r="AC15">
        <v>271</v>
      </c>
      <c r="AD15">
        <v>221</v>
      </c>
      <c r="AE15">
        <v>188</v>
      </c>
      <c r="AF15">
        <v>196</v>
      </c>
      <c r="AG15">
        <v>222</v>
      </c>
      <c r="AH15">
        <v>248</v>
      </c>
      <c r="AI15">
        <v>716</v>
      </c>
      <c r="AJ15">
        <v>247</v>
      </c>
      <c r="AK15">
        <v>324</v>
      </c>
      <c r="AL15">
        <v>118</v>
      </c>
      <c r="AM15">
        <v>120</v>
      </c>
      <c r="AN15">
        <v>99</v>
      </c>
      <c r="AO15">
        <v>119</v>
      </c>
      <c r="AP15">
        <v>109</v>
      </c>
      <c r="AQ15">
        <v>118</v>
      </c>
      <c r="AR15">
        <v>112</v>
      </c>
      <c r="AS15">
        <v>95</v>
      </c>
      <c r="AT15">
        <v>156</v>
      </c>
      <c r="AU15">
        <v>535</v>
      </c>
      <c r="AV15">
        <v>129</v>
      </c>
      <c r="AW15">
        <v>155</v>
      </c>
    </row>
    <row r="16" spans="1:49" x14ac:dyDescent="0.25">
      <c r="A16" t="s">
        <v>37</v>
      </c>
      <c r="B16">
        <v>4</v>
      </c>
      <c r="C16">
        <v>2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4</v>
      </c>
      <c r="M16">
        <v>2</v>
      </c>
      <c r="N16">
        <v>2</v>
      </c>
      <c r="Q16">
        <v>1</v>
      </c>
      <c r="R16">
        <v>3</v>
      </c>
      <c r="T16">
        <v>2</v>
      </c>
      <c r="U16">
        <v>1</v>
      </c>
      <c r="W16">
        <v>1</v>
      </c>
      <c r="X16">
        <v>5</v>
      </c>
      <c r="Y16">
        <v>2</v>
      </c>
      <c r="Z16">
        <v>42</v>
      </c>
      <c r="AA16">
        <v>32</v>
      </c>
      <c r="AB16">
        <v>43</v>
      </c>
      <c r="AC16">
        <v>40</v>
      </c>
      <c r="AD16">
        <v>42</v>
      </c>
      <c r="AE16">
        <v>40</v>
      </c>
      <c r="AF16">
        <v>41</v>
      </c>
      <c r="AG16">
        <v>46</v>
      </c>
      <c r="AH16">
        <v>43</v>
      </c>
      <c r="AI16">
        <v>34</v>
      </c>
      <c r="AJ16">
        <v>41</v>
      </c>
      <c r="AK16">
        <v>51</v>
      </c>
      <c r="AL16">
        <v>11</v>
      </c>
      <c r="AM16">
        <v>17</v>
      </c>
      <c r="AN16">
        <v>13</v>
      </c>
      <c r="AO16">
        <v>11</v>
      </c>
      <c r="AP16">
        <v>14</v>
      </c>
      <c r="AQ16">
        <v>9</v>
      </c>
      <c r="AR16">
        <v>15</v>
      </c>
      <c r="AS16">
        <v>13</v>
      </c>
      <c r="AT16">
        <v>12</v>
      </c>
      <c r="AU16">
        <v>15</v>
      </c>
      <c r="AV16">
        <v>13</v>
      </c>
      <c r="AW16">
        <v>21</v>
      </c>
    </row>
    <row r="17" spans="1:49" x14ac:dyDescent="0.25">
      <c r="A17" t="s">
        <v>38</v>
      </c>
      <c r="B17">
        <v>3</v>
      </c>
      <c r="C17">
        <v>6</v>
      </c>
      <c r="D17">
        <v>5</v>
      </c>
      <c r="E17">
        <v>4</v>
      </c>
      <c r="F17">
        <v>6</v>
      </c>
      <c r="G17">
        <v>8</v>
      </c>
      <c r="H17">
        <v>7</v>
      </c>
      <c r="I17">
        <v>5</v>
      </c>
      <c r="J17">
        <v>5</v>
      </c>
      <c r="K17">
        <v>12</v>
      </c>
      <c r="L17">
        <v>2</v>
      </c>
      <c r="M17">
        <v>5</v>
      </c>
      <c r="N17">
        <v>4</v>
      </c>
      <c r="O17">
        <v>6</v>
      </c>
      <c r="P17">
        <v>1</v>
      </c>
      <c r="Q17">
        <v>5</v>
      </c>
      <c r="R17">
        <v>6</v>
      </c>
      <c r="S17">
        <v>3</v>
      </c>
      <c r="T17">
        <v>5</v>
      </c>
      <c r="U17">
        <v>15</v>
      </c>
      <c r="V17">
        <v>6</v>
      </c>
      <c r="W17">
        <v>9</v>
      </c>
      <c r="X17">
        <v>5</v>
      </c>
      <c r="Y17">
        <v>10</v>
      </c>
      <c r="Z17">
        <v>61</v>
      </c>
      <c r="AA17">
        <v>66</v>
      </c>
      <c r="AB17">
        <v>66</v>
      </c>
      <c r="AC17">
        <v>86</v>
      </c>
      <c r="AD17">
        <v>75</v>
      </c>
      <c r="AE17">
        <v>96</v>
      </c>
      <c r="AF17">
        <v>113</v>
      </c>
      <c r="AG17">
        <v>91</v>
      </c>
      <c r="AH17">
        <v>120</v>
      </c>
      <c r="AI17">
        <v>93</v>
      </c>
      <c r="AJ17">
        <v>143</v>
      </c>
      <c r="AK17">
        <v>215</v>
      </c>
      <c r="AL17">
        <v>11</v>
      </c>
      <c r="AM17">
        <v>15</v>
      </c>
      <c r="AN17">
        <v>19</v>
      </c>
      <c r="AO17">
        <v>18</v>
      </c>
      <c r="AP17">
        <v>18</v>
      </c>
      <c r="AQ17">
        <v>20</v>
      </c>
      <c r="AR17">
        <v>27</v>
      </c>
      <c r="AS17">
        <v>18</v>
      </c>
      <c r="AT17">
        <v>25</v>
      </c>
      <c r="AU17">
        <v>29</v>
      </c>
      <c r="AV17">
        <v>28</v>
      </c>
      <c r="AW17">
        <v>33</v>
      </c>
    </row>
    <row r="21" spans="1:49" x14ac:dyDescent="0.25">
      <c r="A21" t="s">
        <v>67</v>
      </c>
    </row>
    <row r="22" spans="1:49" x14ac:dyDescent="0.25">
      <c r="A22" t="s">
        <v>68</v>
      </c>
      <c r="B22">
        <f>SUM(B10:AW17)</f>
        <v>816679</v>
      </c>
    </row>
    <row r="23" spans="1:49" x14ac:dyDescent="0.25">
      <c r="A23" t="s">
        <v>69</v>
      </c>
      <c r="B23" s="6">
        <f>SUM(B14:AW14)/B22</f>
        <v>0.47586628283572863</v>
      </c>
    </row>
    <row r="24" spans="1:49" x14ac:dyDescent="0.25">
      <c r="A24" t="s">
        <v>70</v>
      </c>
      <c r="B24" s="6">
        <f>SUM(B13:AW13)/B22</f>
        <v>0.48884690312840173</v>
      </c>
    </row>
    <row r="25" spans="1:49" x14ac:dyDescent="0.25">
      <c r="A25" t="s">
        <v>71</v>
      </c>
      <c r="B25" s="7">
        <f>1-B23-B24</f>
        <v>3.528681403586964E-2</v>
      </c>
    </row>
    <row r="27" spans="1:49" x14ac:dyDescent="0.25">
      <c r="A27" t="s">
        <v>72</v>
      </c>
      <c r="B27" s="8">
        <f>B22/13</f>
        <v>62821.461538461539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>
      <selection sqref="A1:C1"/>
    </sheetView>
  </sheetViews>
  <sheetFormatPr defaultRowHeight="15" x14ac:dyDescent="0.25"/>
  <cols>
    <col min="1" max="1" width="24.42578125" customWidth="1"/>
  </cols>
  <sheetData>
    <row r="1" spans="1:49" x14ac:dyDescent="0.25">
      <c r="A1" s="13" t="s">
        <v>0</v>
      </c>
      <c r="B1" s="13"/>
      <c r="C1" s="13"/>
    </row>
    <row r="2" spans="1:49" x14ac:dyDescent="0.25">
      <c r="A2" t="s">
        <v>25</v>
      </c>
    </row>
    <row r="3" spans="1:49" x14ac:dyDescent="0.25">
      <c r="A3" t="s">
        <v>2</v>
      </c>
    </row>
    <row r="4" spans="1:49" x14ac:dyDescent="0.25">
      <c r="A4" t="s">
        <v>3</v>
      </c>
    </row>
    <row r="5" spans="1:49" x14ac:dyDescent="0.25">
      <c r="A5" t="s">
        <v>4</v>
      </c>
      <c r="B5" t="s">
        <v>4</v>
      </c>
    </row>
    <row r="6" spans="1:49" x14ac:dyDescent="0.25">
      <c r="A6" t="s">
        <v>5</v>
      </c>
      <c r="B6">
        <v>2001</v>
      </c>
      <c r="C6">
        <f t="shared" ref="C6:C7" si="0">B6</f>
        <v>2001</v>
      </c>
      <c r="D6">
        <f>C6</f>
        <v>2001</v>
      </c>
      <c r="E6">
        <f t="shared" ref="E6:E7" si="1">D6</f>
        <v>2001</v>
      </c>
      <c r="F6">
        <v>2002</v>
      </c>
      <c r="G6">
        <f t="shared" ref="G6:G7" si="2">F6</f>
        <v>2002</v>
      </c>
      <c r="H6">
        <f>G6</f>
        <v>2002</v>
      </c>
      <c r="I6">
        <f t="shared" ref="I6:I7" si="3">H6</f>
        <v>2002</v>
      </c>
      <c r="J6">
        <v>2003</v>
      </c>
      <c r="K6">
        <f t="shared" ref="K6:K7" si="4">J6</f>
        <v>2003</v>
      </c>
      <c r="L6">
        <f>K6</f>
        <v>2003</v>
      </c>
      <c r="M6">
        <f t="shared" ref="M6:M7" si="5">L6</f>
        <v>2003</v>
      </c>
      <c r="N6">
        <v>2004</v>
      </c>
      <c r="O6">
        <f t="shared" ref="O6:O7" si="6">N6</f>
        <v>2004</v>
      </c>
      <c r="P6">
        <f>O6</f>
        <v>2004</v>
      </c>
      <c r="Q6">
        <f t="shared" ref="Q6:Q7" si="7">P6</f>
        <v>2004</v>
      </c>
      <c r="R6">
        <v>2005</v>
      </c>
      <c r="S6">
        <f t="shared" ref="S6:S7" si="8">R6</f>
        <v>2005</v>
      </c>
      <c r="T6">
        <f>S6</f>
        <v>2005</v>
      </c>
      <c r="U6">
        <f t="shared" ref="U6:U7" si="9">T6</f>
        <v>2005</v>
      </c>
      <c r="V6">
        <v>2006</v>
      </c>
      <c r="W6">
        <f t="shared" ref="W6:W7" si="10">V6</f>
        <v>2006</v>
      </c>
      <c r="X6">
        <f>W6</f>
        <v>2006</v>
      </c>
      <c r="Y6">
        <f t="shared" ref="Y6:Y7" si="11">X6</f>
        <v>2006</v>
      </c>
      <c r="Z6">
        <v>2007</v>
      </c>
      <c r="AA6">
        <f t="shared" ref="AA6:AA7" si="12">Z6</f>
        <v>2007</v>
      </c>
      <c r="AB6">
        <f>AA6</f>
        <v>2007</v>
      </c>
      <c r="AC6">
        <f t="shared" ref="AC6:AC7" si="13">AB6</f>
        <v>2007</v>
      </c>
      <c r="AD6">
        <v>2008</v>
      </c>
      <c r="AE6">
        <f t="shared" ref="AE6:AE7" si="14">AD6</f>
        <v>2008</v>
      </c>
      <c r="AF6">
        <f>AE6</f>
        <v>2008</v>
      </c>
      <c r="AG6">
        <f t="shared" ref="AG6:AG7" si="15">AF6</f>
        <v>2008</v>
      </c>
      <c r="AH6">
        <v>2009</v>
      </c>
      <c r="AI6">
        <f t="shared" ref="AI6:AI7" si="16">AH6</f>
        <v>2009</v>
      </c>
      <c r="AJ6">
        <f>AI6</f>
        <v>2009</v>
      </c>
      <c r="AK6">
        <f t="shared" ref="AK6:AK7" si="17">AJ6</f>
        <v>2009</v>
      </c>
      <c r="AL6">
        <v>2010</v>
      </c>
      <c r="AM6">
        <f t="shared" ref="AM6:AM7" si="18">AL6</f>
        <v>2010</v>
      </c>
      <c r="AN6">
        <f>AM6</f>
        <v>2010</v>
      </c>
      <c r="AO6">
        <f t="shared" ref="AO6:AO7" si="19">AN6</f>
        <v>2010</v>
      </c>
      <c r="AP6">
        <v>2011</v>
      </c>
      <c r="AQ6">
        <f t="shared" ref="AQ6:AQ7" si="20">AP6</f>
        <v>2011</v>
      </c>
      <c r="AR6">
        <f>AQ6</f>
        <v>2011</v>
      </c>
      <c r="AS6">
        <f t="shared" ref="AS6:AS7" si="21">AR6</f>
        <v>2011</v>
      </c>
      <c r="AT6">
        <v>2012</v>
      </c>
      <c r="AU6">
        <f t="shared" ref="AU6:AU7" si="22">AT6</f>
        <v>2012</v>
      </c>
      <c r="AV6">
        <f>AU6</f>
        <v>2012</v>
      </c>
      <c r="AW6">
        <f t="shared" ref="AW6:AW7" si="23">AV6</f>
        <v>2012</v>
      </c>
    </row>
    <row r="7" spans="1:49" x14ac:dyDescent="0.25">
      <c r="A7" t="s">
        <v>26</v>
      </c>
      <c r="B7" t="s">
        <v>10</v>
      </c>
      <c r="C7" t="str">
        <f t="shared" si="0"/>
        <v>Under 18</v>
      </c>
      <c r="D7" t="s">
        <v>11</v>
      </c>
      <c r="E7" t="str">
        <f t="shared" si="1"/>
        <v>18 and over</v>
      </c>
      <c r="F7" t="s">
        <v>10</v>
      </c>
      <c r="G7" t="str">
        <f t="shared" si="2"/>
        <v>Under 18</v>
      </c>
      <c r="H7" t="s">
        <v>11</v>
      </c>
      <c r="I7" t="str">
        <f t="shared" si="3"/>
        <v>18 and over</v>
      </c>
      <c r="J7" t="s">
        <v>10</v>
      </c>
      <c r="K7" t="str">
        <f t="shared" si="4"/>
        <v>Under 18</v>
      </c>
      <c r="L7" t="s">
        <v>11</v>
      </c>
      <c r="M7" t="str">
        <f t="shared" si="5"/>
        <v>18 and over</v>
      </c>
      <c r="N7" t="s">
        <v>10</v>
      </c>
      <c r="O7" t="str">
        <f t="shared" si="6"/>
        <v>Under 18</v>
      </c>
      <c r="P7" t="s">
        <v>11</v>
      </c>
      <c r="Q7" t="str">
        <f t="shared" si="7"/>
        <v>18 and over</v>
      </c>
      <c r="R7" t="s">
        <v>10</v>
      </c>
      <c r="S7" t="str">
        <f t="shared" si="8"/>
        <v>Under 18</v>
      </c>
      <c r="T7" t="s">
        <v>11</v>
      </c>
      <c r="U7" t="str">
        <f t="shared" si="9"/>
        <v>18 and over</v>
      </c>
      <c r="V7" t="s">
        <v>10</v>
      </c>
      <c r="W7" t="str">
        <f t="shared" si="10"/>
        <v>Under 18</v>
      </c>
      <c r="X7" t="s">
        <v>11</v>
      </c>
      <c r="Y7" t="str">
        <f t="shared" si="11"/>
        <v>18 and over</v>
      </c>
      <c r="Z7" t="s">
        <v>10</v>
      </c>
      <c r="AA7" t="str">
        <f t="shared" si="12"/>
        <v>Under 18</v>
      </c>
      <c r="AB7" t="s">
        <v>11</v>
      </c>
      <c r="AC7" t="str">
        <f t="shared" si="13"/>
        <v>18 and over</v>
      </c>
      <c r="AD7" t="s">
        <v>10</v>
      </c>
      <c r="AE7" t="str">
        <f t="shared" si="14"/>
        <v>Under 18</v>
      </c>
      <c r="AF7" t="s">
        <v>11</v>
      </c>
      <c r="AG7" t="str">
        <f t="shared" si="15"/>
        <v>18 and over</v>
      </c>
      <c r="AH7" t="s">
        <v>10</v>
      </c>
      <c r="AI7" t="str">
        <f t="shared" si="16"/>
        <v>Under 18</v>
      </c>
      <c r="AJ7" t="s">
        <v>11</v>
      </c>
      <c r="AK7" t="str">
        <f t="shared" si="17"/>
        <v>18 and over</v>
      </c>
      <c r="AL7" t="s">
        <v>10</v>
      </c>
      <c r="AM7" t="str">
        <f t="shared" si="18"/>
        <v>Under 18</v>
      </c>
      <c r="AN7" t="s">
        <v>11</v>
      </c>
      <c r="AO7" t="str">
        <f t="shared" si="19"/>
        <v>18 and over</v>
      </c>
      <c r="AP7" t="s">
        <v>10</v>
      </c>
      <c r="AQ7" t="str">
        <f t="shared" si="20"/>
        <v>Under 18</v>
      </c>
      <c r="AR7" t="s">
        <v>11</v>
      </c>
      <c r="AS7" t="str">
        <f t="shared" si="21"/>
        <v>18 and over</v>
      </c>
      <c r="AT7" t="s">
        <v>10</v>
      </c>
      <c r="AU7" t="str">
        <f t="shared" si="22"/>
        <v>Under 18</v>
      </c>
      <c r="AV7" t="s">
        <v>11</v>
      </c>
      <c r="AW7" t="str">
        <f t="shared" si="23"/>
        <v>18 and over</v>
      </c>
    </row>
    <row r="8" spans="1:49" x14ac:dyDescent="0.25">
      <c r="A8" t="s">
        <v>27</v>
      </c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  <c r="P8" t="s">
        <v>7</v>
      </c>
      <c r="Q8" t="s">
        <v>8</v>
      </c>
      <c r="R8" t="s">
        <v>7</v>
      </c>
      <c r="S8" t="s">
        <v>8</v>
      </c>
      <c r="T8" t="s">
        <v>7</v>
      </c>
      <c r="U8" t="s">
        <v>8</v>
      </c>
      <c r="V8" t="s">
        <v>7</v>
      </c>
      <c r="W8" t="s">
        <v>8</v>
      </c>
      <c r="X8" t="s">
        <v>7</v>
      </c>
      <c r="Y8" t="s">
        <v>8</v>
      </c>
      <c r="Z8" t="s">
        <v>7</v>
      </c>
      <c r="AA8" t="s">
        <v>8</v>
      </c>
      <c r="AB8" t="s">
        <v>7</v>
      </c>
      <c r="AC8" t="s">
        <v>8</v>
      </c>
      <c r="AD8" t="s">
        <v>7</v>
      </c>
      <c r="AE8" t="s">
        <v>8</v>
      </c>
      <c r="AF8" t="s">
        <v>7</v>
      </c>
      <c r="AG8" t="s">
        <v>8</v>
      </c>
      <c r="AH8" t="s">
        <v>7</v>
      </c>
      <c r="AI8" t="s">
        <v>8</v>
      </c>
      <c r="AJ8" t="s">
        <v>7</v>
      </c>
      <c r="AK8" t="s">
        <v>8</v>
      </c>
      <c r="AL8" t="s">
        <v>7</v>
      </c>
      <c r="AM8" t="s">
        <v>8</v>
      </c>
      <c r="AN8" t="s">
        <v>7</v>
      </c>
      <c r="AO8" t="s">
        <v>8</v>
      </c>
      <c r="AP8" t="s">
        <v>7</v>
      </c>
      <c r="AQ8" t="s">
        <v>8</v>
      </c>
      <c r="AR8" t="s">
        <v>7</v>
      </c>
      <c r="AS8" t="s">
        <v>8</v>
      </c>
      <c r="AT8" t="s">
        <v>7</v>
      </c>
      <c r="AU8" t="s">
        <v>8</v>
      </c>
      <c r="AV8" t="s">
        <v>7</v>
      </c>
      <c r="AW8" t="s">
        <v>8</v>
      </c>
    </row>
    <row r="9" spans="1:49" x14ac:dyDescent="0.25">
      <c r="A9" t="s">
        <v>12</v>
      </c>
    </row>
    <row r="10" spans="1:49" x14ac:dyDescent="0.25">
      <c r="A10" t="s">
        <v>13</v>
      </c>
      <c r="B10">
        <v>1</v>
      </c>
      <c r="C10">
        <v>2</v>
      </c>
      <c r="D10">
        <v>19</v>
      </c>
      <c r="E10">
        <v>71</v>
      </c>
      <c r="F10">
        <v>1</v>
      </c>
      <c r="G10">
        <v>4</v>
      </c>
      <c r="H10">
        <v>26</v>
      </c>
      <c r="I10">
        <v>72</v>
      </c>
      <c r="J10">
        <v>1</v>
      </c>
      <c r="L10">
        <v>26</v>
      </c>
      <c r="M10">
        <v>71</v>
      </c>
      <c r="N10">
        <v>2</v>
      </c>
      <c r="O10">
        <v>1</v>
      </c>
      <c r="P10">
        <v>17</v>
      </c>
      <c r="Q10">
        <v>67</v>
      </c>
      <c r="S10">
        <v>2</v>
      </c>
      <c r="T10">
        <v>34</v>
      </c>
      <c r="U10">
        <v>81</v>
      </c>
      <c r="W10">
        <v>2</v>
      </c>
      <c r="X10">
        <v>27</v>
      </c>
      <c r="Y10">
        <v>54</v>
      </c>
      <c r="Z10">
        <v>2</v>
      </c>
      <c r="AA10">
        <v>2</v>
      </c>
      <c r="AB10">
        <v>21</v>
      </c>
      <c r="AC10">
        <v>70</v>
      </c>
      <c r="AE10">
        <v>2</v>
      </c>
      <c r="AF10">
        <v>23</v>
      </c>
      <c r="AG10">
        <v>79</v>
      </c>
      <c r="AI10">
        <v>5</v>
      </c>
      <c r="AJ10">
        <v>25</v>
      </c>
      <c r="AK10">
        <v>88</v>
      </c>
      <c r="AL10">
        <v>1</v>
      </c>
      <c r="AM10">
        <v>1</v>
      </c>
      <c r="AN10">
        <v>21</v>
      </c>
      <c r="AO10">
        <v>73</v>
      </c>
      <c r="AP10">
        <v>1</v>
      </c>
      <c r="AQ10">
        <v>3</v>
      </c>
      <c r="AR10">
        <v>27</v>
      </c>
      <c r="AS10">
        <v>82</v>
      </c>
      <c r="AU10">
        <v>1</v>
      </c>
      <c r="AV10">
        <v>17</v>
      </c>
      <c r="AW10">
        <v>65</v>
      </c>
    </row>
    <row r="11" spans="1:49" x14ac:dyDescent="0.25">
      <c r="A11" t="s">
        <v>14</v>
      </c>
      <c r="B11">
        <v>7</v>
      </c>
      <c r="C11">
        <v>7</v>
      </c>
      <c r="D11">
        <v>132</v>
      </c>
      <c r="E11">
        <v>441</v>
      </c>
      <c r="F11">
        <v>8</v>
      </c>
      <c r="G11">
        <v>9</v>
      </c>
      <c r="H11">
        <v>128</v>
      </c>
      <c r="I11">
        <v>462</v>
      </c>
      <c r="J11">
        <v>4</v>
      </c>
      <c r="K11">
        <v>6</v>
      </c>
      <c r="L11">
        <v>124</v>
      </c>
      <c r="M11">
        <v>458</v>
      </c>
      <c r="N11">
        <v>3</v>
      </c>
      <c r="O11">
        <v>6</v>
      </c>
      <c r="P11">
        <v>157</v>
      </c>
      <c r="Q11">
        <v>538</v>
      </c>
      <c r="R11">
        <v>1</v>
      </c>
      <c r="S11">
        <v>7</v>
      </c>
      <c r="T11">
        <v>174</v>
      </c>
      <c r="U11">
        <v>583</v>
      </c>
      <c r="V11">
        <v>5</v>
      </c>
      <c r="W11">
        <v>5</v>
      </c>
      <c r="X11">
        <v>176</v>
      </c>
      <c r="Y11">
        <v>491</v>
      </c>
      <c r="Z11">
        <v>4</v>
      </c>
      <c r="AA11">
        <v>6</v>
      </c>
      <c r="AB11">
        <v>232</v>
      </c>
      <c r="AC11">
        <v>612</v>
      </c>
      <c r="AD11">
        <v>5</v>
      </c>
      <c r="AE11">
        <v>5</v>
      </c>
      <c r="AF11">
        <v>175</v>
      </c>
      <c r="AG11">
        <v>534</v>
      </c>
      <c r="AH11">
        <v>8</v>
      </c>
      <c r="AI11">
        <v>7</v>
      </c>
      <c r="AJ11">
        <v>173</v>
      </c>
      <c r="AK11">
        <v>525</v>
      </c>
      <c r="AM11">
        <v>5</v>
      </c>
      <c r="AN11">
        <v>171</v>
      </c>
      <c r="AO11">
        <v>567</v>
      </c>
      <c r="AP11">
        <v>2</v>
      </c>
      <c r="AQ11">
        <v>2</v>
      </c>
      <c r="AR11">
        <v>147</v>
      </c>
      <c r="AS11">
        <v>595</v>
      </c>
      <c r="AT11">
        <v>5</v>
      </c>
      <c r="AU11">
        <v>9</v>
      </c>
      <c r="AV11">
        <v>199</v>
      </c>
      <c r="AW11">
        <v>645</v>
      </c>
    </row>
    <row r="12" spans="1:49" x14ac:dyDescent="0.25">
      <c r="A12" t="s">
        <v>15</v>
      </c>
      <c r="B12">
        <v>3</v>
      </c>
      <c r="C12">
        <v>69</v>
      </c>
      <c r="D12">
        <v>6</v>
      </c>
      <c r="E12">
        <v>459</v>
      </c>
      <c r="F12">
        <v>3</v>
      </c>
      <c r="G12">
        <v>97</v>
      </c>
      <c r="H12">
        <v>14</v>
      </c>
      <c r="I12">
        <v>499</v>
      </c>
      <c r="J12">
        <v>4</v>
      </c>
      <c r="K12">
        <v>93</v>
      </c>
      <c r="L12">
        <v>11</v>
      </c>
      <c r="M12">
        <v>509</v>
      </c>
      <c r="N12">
        <v>4</v>
      </c>
      <c r="O12">
        <v>86</v>
      </c>
      <c r="P12">
        <v>17</v>
      </c>
      <c r="Q12">
        <v>520</v>
      </c>
      <c r="R12">
        <v>4</v>
      </c>
      <c r="S12">
        <v>92</v>
      </c>
      <c r="T12">
        <v>14</v>
      </c>
      <c r="U12">
        <v>518</v>
      </c>
      <c r="V12">
        <v>2</v>
      </c>
      <c r="W12">
        <v>95</v>
      </c>
      <c r="X12">
        <v>18</v>
      </c>
      <c r="Y12">
        <v>501</v>
      </c>
      <c r="Z12">
        <v>3</v>
      </c>
      <c r="AA12">
        <v>89</v>
      </c>
      <c r="AB12">
        <v>22</v>
      </c>
      <c r="AC12">
        <v>502</v>
      </c>
      <c r="AD12">
        <v>4</v>
      </c>
      <c r="AE12">
        <v>75</v>
      </c>
      <c r="AF12">
        <v>16</v>
      </c>
      <c r="AG12">
        <v>509</v>
      </c>
      <c r="AH12">
        <v>4</v>
      </c>
      <c r="AI12">
        <v>74</v>
      </c>
      <c r="AJ12">
        <v>6</v>
      </c>
      <c r="AK12">
        <v>483</v>
      </c>
      <c r="AL12">
        <v>4</v>
      </c>
      <c r="AM12">
        <v>85</v>
      </c>
      <c r="AN12">
        <v>18</v>
      </c>
      <c r="AO12">
        <v>562</v>
      </c>
      <c r="AP12">
        <v>1</v>
      </c>
      <c r="AQ12">
        <v>119</v>
      </c>
      <c r="AR12">
        <v>14</v>
      </c>
      <c r="AS12">
        <v>540</v>
      </c>
      <c r="AT12">
        <v>3</v>
      </c>
      <c r="AU12">
        <v>89</v>
      </c>
      <c r="AV12">
        <v>9</v>
      </c>
      <c r="AW12">
        <v>463</v>
      </c>
    </row>
    <row r="13" spans="1:49" x14ac:dyDescent="0.25">
      <c r="A13" t="s">
        <v>16</v>
      </c>
      <c r="B13">
        <v>3</v>
      </c>
      <c r="C13">
        <v>47</v>
      </c>
      <c r="D13">
        <v>3</v>
      </c>
      <c r="E13">
        <v>85</v>
      </c>
      <c r="F13">
        <v>3</v>
      </c>
      <c r="G13">
        <v>54</v>
      </c>
      <c r="H13">
        <v>8</v>
      </c>
      <c r="I13">
        <v>108</v>
      </c>
      <c r="J13">
        <v>1</v>
      </c>
      <c r="K13">
        <v>71</v>
      </c>
      <c r="L13">
        <v>7</v>
      </c>
      <c r="M13">
        <v>79</v>
      </c>
      <c r="N13">
        <v>6</v>
      </c>
      <c r="O13">
        <v>76</v>
      </c>
      <c r="P13">
        <v>7</v>
      </c>
      <c r="Q13">
        <v>102</v>
      </c>
      <c r="R13">
        <v>1</v>
      </c>
      <c r="S13">
        <v>70</v>
      </c>
      <c r="T13">
        <v>5</v>
      </c>
      <c r="U13">
        <v>102</v>
      </c>
      <c r="V13">
        <v>3</v>
      </c>
      <c r="W13">
        <v>70</v>
      </c>
      <c r="X13">
        <v>3</v>
      </c>
      <c r="Y13">
        <v>98</v>
      </c>
      <c r="AA13">
        <v>74</v>
      </c>
      <c r="AB13">
        <v>2</v>
      </c>
      <c r="AC13">
        <v>95</v>
      </c>
      <c r="AD13">
        <v>3</v>
      </c>
      <c r="AE13">
        <v>83</v>
      </c>
      <c r="AF13">
        <v>15</v>
      </c>
      <c r="AG13">
        <v>93</v>
      </c>
      <c r="AH13">
        <v>3</v>
      </c>
      <c r="AI13">
        <v>48</v>
      </c>
      <c r="AJ13">
        <v>3</v>
      </c>
      <c r="AK13">
        <v>95</v>
      </c>
      <c r="AM13">
        <v>59</v>
      </c>
      <c r="AN13">
        <v>15</v>
      </c>
      <c r="AO13">
        <v>99</v>
      </c>
      <c r="AP13">
        <v>4</v>
      </c>
      <c r="AQ13">
        <v>69</v>
      </c>
      <c r="AR13">
        <v>13</v>
      </c>
      <c r="AS13">
        <v>101</v>
      </c>
      <c r="AT13">
        <v>7</v>
      </c>
      <c r="AU13">
        <v>81</v>
      </c>
      <c r="AV13">
        <v>3</v>
      </c>
      <c r="AW13">
        <v>90</v>
      </c>
    </row>
    <row r="14" spans="1:49" x14ac:dyDescent="0.25">
      <c r="A14" t="s">
        <v>17</v>
      </c>
      <c r="B14">
        <v>2</v>
      </c>
      <c r="C14">
        <v>13</v>
      </c>
      <c r="D14">
        <v>3</v>
      </c>
      <c r="E14">
        <v>44</v>
      </c>
      <c r="F14">
        <v>3</v>
      </c>
      <c r="G14">
        <v>11</v>
      </c>
      <c r="H14">
        <v>9</v>
      </c>
      <c r="I14">
        <v>61</v>
      </c>
      <c r="J14">
        <v>2</v>
      </c>
      <c r="K14">
        <v>9</v>
      </c>
      <c r="L14">
        <v>4</v>
      </c>
      <c r="M14">
        <v>51</v>
      </c>
      <c r="N14">
        <v>3</v>
      </c>
      <c r="O14">
        <v>18</v>
      </c>
      <c r="P14">
        <v>9</v>
      </c>
      <c r="Q14">
        <v>70</v>
      </c>
      <c r="R14">
        <v>2</v>
      </c>
      <c r="S14">
        <v>16</v>
      </c>
      <c r="T14">
        <v>6</v>
      </c>
      <c r="U14">
        <v>75</v>
      </c>
      <c r="V14">
        <v>2</v>
      </c>
      <c r="W14">
        <v>18</v>
      </c>
      <c r="X14">
        <v>10</v>
      </c>
      <c r="Y14">
        <v>71</v>
      </c>
      <c r="Z14">
        <v>4</v>
      </c>
      <c r="AA14">
        <v>23</v>
      </c>
      <c r="AB14">
        <v>7</v>
      </c>
      <c r="AC14">
        <v>79</v>
      </c>
      <c r="AD14">
        <v>5</v>
      </c>
      <c r="AE14">
        <v>22</v>
      </c>
      <c r="AF14">
        <v>7</v>
      </c>
      <c r="AG14">
        <v>77</v>
      </c>
      <c r="AH14">
        <v>4</v>
      </c>
      <c r="AI14">
        <v>14</v>
      </c>
      <c r="AJ14">
        <v>7</v>
      </c>
      <c r="AK14">
        <v>69</v>
      </c>
      <c r="AM14">
        <v>15</v>
      </c>
      <c r="AN14">
        <v>5</v>
      </c>
      <c r="AO14">
        <v>65</v>
      </c>
      <c r="AP14">
        <v>3</v>
      </c>
      <c r="AQ14">
        <v>13</v>
      </c>
      <c r="AR14">
        <v>12</v>
      </c>
      <c r="AS14">
        <v>77</v>
      </c>
      <c r="AT14">
        <v>1</v>
      </c>
      <c r="AU14">
        <v>14</v>
      </c>
      <c r="AV14">
        <v>10</v>
      </c>
      <c r="AW14">
        <v>75</v>
      </c>
    </row>
    <row r="15" spans="1:49" x14ac:dyDescent="0.25">
      <c r="A15" t="s">
        <v>18</v>
      </c>
      <c r="B15">
        <v>10</v>
      </c>
      <c r="C15">
        <v>121</v>
      </c>
      <c r="D15">
        <v>27</v>
      </c>
      <c r="E15">
        <v>392</v>
      </c>
      <c r="F15">
        <v>10</v>
      </c>
      <c r="G15">
        <v>107</v>
      </c>
      <c r="H15">
        <v>23</v>
      </c>
      <c r="I15">
        <v>471</v>
      </c>
      <c r="J15">
        <v>14</v>
      </c>
      <c r="K15">
        <v>104</v>
      </c>
      <c r="L15">
        <v>23</v>
      </c>
      <c r="M15">
        <v>441</v>
      </c>
      <c r="N15">
        <v>10</v>
      </c>
      <c r="O15">
        <v>130</v>
      </c>
      <c r="P15">
        <v>29</v>
      </c>
      <c r="Q15">
        <v>447</v>
      </c>
      <c r="R15">
        <v>20</v>
      </c>
      <c r="S15">
        <v>114</v>
      </c>
      <c r="T15">
        <v>23</v>
      </c>
      <c r="U15">
        <v>441</v>
      </c>
      <c r="V15">
        <v>21</v>
      </c>
      <c r="W15">
        <v>147</v>
      </c>
      <c r="X15">
        <v>34</v>
      </c>
      <c r="Y15">
        <v>456</v>
      </c>
      <c r="Z15">
        <v>25</v>
      </c>
      <c r="AA15">
        <v>145</v>
      </c>
      <c r="AB15">
        <v>43</v>
      </c>
      <c r="AC15">
        <v>543</v>
      </c>
      <c r="AD15">
        <v>22</v>
      </c>
      <c r="AE15">
        <v>141</v>
      </c>
      <c r="AF15">
        <v>39</v>
      </c>
      <c r="AG15">
        <v>474</v>
      </c>
      <c r="AH15">
        <v>9</v>
      </c>
      <c r="AI15">
        <v>120</v>
      </c>
      <c r="AJ15">
        <v>34</v>
      </c>
      <c r="AK15">
        <v>480</v>
      </c>
      <c r="AL15">
        <v>15</v>
      </c>
      <c r="AM15">
        <v>151</v>
      </c>
      <c r="AN15">
        <v>39</v>
      </c>
      <c r="AO15">
        <v>496</v>
      </c>
      <c r="AP15">
        <v>11</v>
      </c>
      <c r="AQ15">
        <v>160</v>
      </c>
      <c r="AR15">
        <v>42</v>
      </c>
      <c r="AS15">
        <v>442</v>
      </c>
      <c r="AT15">
        <v>15</v>
      </c>
      <c r="AU15">
        <v>150</v>
      </c>
      <c r="AV15">
        <v>35</v>
      </c>
      <c r="AW15">
        <v>473</v>
      </c>
    </row>
    <row r="16" spans="1:49" x14ac:dyDescent="0.25">
      <c r="A16" t="s">
        <v>19</v>
      </c>
      <c r="C16">
        <v>14</v>
      </c>
      <c r="D16">
        <v>2</v>
      </c>
      <c r="E16">
        <v>41</v>
      </c>
      <c r="F16">
        <v>3</v>
      </c>
      <c r="G16">
        <v>11</v>
      </c>
      <c r="H16">
        <v>3</v>
      </c>
      <c r="I16">
        <v>63</v>
      </c>
      <c r="J16">
        <v>3</v>
      </c>
      <c r="K16">
        <v>16</v>
      </c>
      <c r="L16">
        <v>2</v>
      </c>
      <c r="M16">
        <v>50</v>
      </c>
      <c r="O16">
        <v>21</v>
      </c>
      <c r="P16">
        <v>9</v>
      </c>
      <c r="Q16">
        <v>58</v>
      </c>
      <c r="R16">
        <v>1</v>
      </c>
      <c r="S16">
        <v>11</v>
      </c>
      <c r="T16">
        <v>4</v>
      </c>
      <c r="U16">
        <v>44</v>
      </c>
      <c r="V16">
        <v>3</v>
      </c>
      <c r="W16">
        <v>18</v>
      </c>
      <c r="X16">
        <v>4</v>
      </c>
      <c r="Y16">
        <v>35</v>
      </c>
      <c r="Z16">
        <v>4</v>
      </c>
      <c r="AA16">
        <v>10</v>
      </c>
      <c r="AB16">
        <v>1</v>
      </c>
      <c r="AC16">
        <v>49</v>
      </c>
      <c r="AD16">
        <v>3</v>
      </c>
      <c r="AE16">
        <v>14</v>
      </c>
      <c r="AF16">
        <v>1</v>
      </c>
      <c r="AG16">
        <v>30</v>
      </c>
      <c r="AH16">
        <v>3</v>
      </c>
      <c r="AI16">
        <v>14</v>
      </c>
      <c r="AJ16">
        <v>6</v>
      </c>
      <c r="AK16">
        <v>33</v>
      </c>
      <c r="AM16">
        <v>5</v>
      </c>
      <c r="AN16">
        <v>5</v>
      </c>
      <c r="AO16">
        <v>38</v>
      </c>
      <c r="AQ16">
        <v>3</v>
      </c>
      <c r="AR16">
        <v>1</v>
      </c>
      <c r="AS16">
        <v>24</v>
      </c>
      <c r="AT16">
        <v>1</v>
      </c>
      <c r="AU16">
        <v>10</v>
      </c>
      <c r="AV16">
        <v>4</v>
      </c>
      <c r="AW16">
        <v>40</v>
      </c>
    </row>
    <row r="17" spans="1:49" x14ac:dyDescent="0.25">
      <c r="A17" t="s">
        <v>20</v>
      </c>
      <c r="B17">
        <v>2</v>
      </c>
      <c r="C17">
        <v>9</v>
      </c>
      <c r="D17">
        <v>9</v>
      </c>
      <c r="E17">
        <v>170</v>
      </c>
      <c r="F17">
        <v>1</v>
      </c>
      <c r="G17">
        <v>2</v>
      </c>
      <c r="H17">
        <v>11</v>
      </c>
      <c r="I17">
        <v>201</v>
      </c>
      <c r="K17">
        <v>3</v>
      </c>
      <c r="L17">
        <v>17</v>
      </c>
      <c r="M17">
        <v>217</v>
      </c>
      <c r="O17">
        <v>5</v>
      </c>
      <c r="P17">
        <v>27</v>
      </c>
      <c r="Q17">
        <v>205</v>
      </c>
      <c r="R17">
        <v>3</v>
      </c>
      <c r="S17">
        <v>4</v>
      </c>
      <c r="T17">
        <v>19</v>
      </c>
      <c r="U17">
        <v>243</v>
      </c>
      <c r="W17">
        <v>4</v>
      </c>
      <c r="X17">
        <v>13</v>
      </c>
      <c r="Y17">
        <v>250</v>
      </c>
      <c r="Z17">
        <v>1</v>
      </c>
      <c r="AA17">
        <v>4</v>
      </c>
      <c r="AB17">
        <v>18</v>
      </c>
      <c r="AC17">
        <v>258</v>
      </c>
      <c r="AD17">
        <v>3</v>
      </c>
      <c r="AE17">
        <v>4</v>
      </c>
      <c r="AF17">
        <v>11</v>
      </c>
      <c r="AG17">
        <v>231</v>
      </c>
      <c r="AH17">
        <v>4</v>
      </c>
      <c r="AI17">
        <v>4</v>
      </c>
      <c r="AJ17">
        <v>15</v>
      </c>
      <c r="AK17">
        <v>246</v>
      </c>
      <c r="AM17">
        <v>2</v>
      </c>
      <c r="AN17">
        <v>14</v>
      </c>
      <c r="AO17">
        <v>258</v>
      </c>
      <c r="AP17">
        <v>2</v>
      </c>
      <c r="AR17">
        <v>17</v>
      </c>
      <c r="AS17">
        <v>224</v>
      </c>
      <c r="AT17">
        <v>1</v>
      </c>
      <c r="AU17">
        <v>3</v>
      </c>
      <c r="AV17">
        <v>6</v>
      </c>
      <c r="AW17">
        <v>208</v>
      </c>
    </row>
    <row r="18" spans="1:49" x14ac:dyDescent="0.25">
      <c r="A18" t="s">
        <v>21</v>
      </c>
      <c r="B18">
        <v>253</v>
      </c>
      <c r="C18">
        <v>461</v>
      </c>
      <c r="D18" s="1">
        <v>2907</v>
      </c>
      <c r="E18" s="1">
        <v>7449</v>
      </c>
      <c r="F18">
        <v>249</v>
      </c>
      <c r="G18">
        <v>479</v>
      </c>
      <c r="H18" s="1">
        <v>3035</v>
      </c>
      <c r="I18" s="1">
        <v>7400</v>
      </c>
      <c r="J18">
        <v>256</v>
      </c>
      <c r="K18">
        <v>427</v>
      </c>
      <c r="L18" s="1">
        <v>3004</v>
      </c>
      <c r="M18" s="1">
        <v>7246</v>
      </c>
      <c r="N18">
        <v>261</v>
      </c>
      <c r="O18">
        <v>441</v>
      </c>
      <c r="P18" s="1">
        <v>3277</v>
      </c>
      <c r="Q18" s="1">
        <v>7417</v>
      </c>
      <c r="R18">
        <v>320</v>
      </c>
      <c r="S18">
        <v>574</v>
      </c>
      <c r="T18" s="1">
        <v>3338</v>
      </c>
      <c r="U18" s="1">
        <v>7994</v>
      </c>
      <c r="V18">
        <v>301</v>
      </c>
      <c r="W18">
        <v>547</v>
      </c>
      <c r="X18" s="1">
        <v>3401</v>
      </c>
      <c r="Y18" s="1">
        <v>7662</v>
      </c>
      <c r="Z18">
        <v>320</v>
      </c>
      <c r="AA18">
        <v>598</v>
      </c>
      <c r="AB18" s="1">
        <v>3540</v>
      </c>
      <c r="AC18" s="1">
        <v>8177</v>
      </c>
      <c r="AD18">
        <v>311</v>
      </c>
      <c r="AE18">
        <v>560</v>
      </c>
      <c r="AF18" s="1">
        <v>3301</v>
      </c>
      <c r="AG18" s="1">
        <v>8005</v>
      </c>
      <c r="AH18">
        <v>257</v>
      </c>
      <c r="AI18">
        <v>504</v>
      </c>
      <c r="AJ18" s="1">
        <v>3407</v>
      </c>
      <c r="AK18" s="1">
        <v>7642</v>
      </c>
      <c r="AL18">
        <v>289</v>
      </c>
      <c r="AM18">
        <v>428</v>
      </c>
      <c r="AN18" s="1">
        <v>3587</v>
      </c>
      <c r="AO18" s="1">
        <v>7342</v>
      </c>
      <c r="AP18">
        <v>244</v>
      </c>
      <c r="AQ18">
        <v>456</v>
      </c>
      <c r="AR18" s="1">
        <v>3473</v>
      </c>
      <c r="AS18" s="1">
        <v>7611</v>
      </c>
      <c r="AT18">
        <v>242</v>
      </c>
      <c r="AU18">
        <v>508</v>
      </c>
      <c r="AV18" s="1">
        <v>3626</v>
      </c>
      <c r="AW18" s="1">
        <v>8484</v>
      </c>
    </row>
    <row r="19" spans="1:49" x14ac:dyDescent="0.25">
      <c r="A19" t="s">
        <v>22</v>
      </c>
      <c r="B19" s="1">
        <v>1174</v>
      </c>
      <c r="C19" s="1">
        <v>1783</v>
      </c>
      <c r="D19" s="1">
        <v>12679</v>
      </c>
      <c r="E19" s="1">
        <v>38539</v>
      </c>
      <c r="F19" s="1">
        <v>1278</v>
      </c>
      <c r="G19" s="1">
        <v>1914</v>
      </c>
      <c r="H19" s="1">
        <v>13750</v>
      </c>
      <c r="I19" s="1">
        <v>40311</v>
      </c>
      <c r="J19" s="1">
        <v>1444</v>
      </c>
      <c r="K19" s="1">
        <v>2263</v>
      </c>
      <c r="L19" s="1">
        <v>13955</v>
      </c>
      <c r="M19" s="1">
        <v>41047</v>
      </c>
      <c r="N19" s="1">
        <v>1630</v>
      </c>
      <c r="O19" s="1">
        <v>2280</v>
      </c>
      <c r="P19" s="1">
        <v>14901</v>
      </c>
      <c r="Q19" s="1">
        <v>41825</v>
      </c>
      <c r="R19" s="1">
        <v>1912</v>
      </c>
      <c r="S19" s="1">
        <v>2741</v>
      </c>
      <c r="T19" s="1">
        <v>15563</v>
      </c>
      <c r="U19" s="1">
        <v>42951</v>
      </c>
      <c r="V19" s="1">
        <v>2080</v>
      </c>
      <c r="W19" s="1">
        <v>2836</v>
      </c>
      <c r="X19" s="1">
        <v>16064</v>
      </c>
      <c r="Y19" s="1">
        <v>42241</v>
      </c>
      <c r="Z19" s="1">
        <v>2132</v>
      </c>
      <c r="AA19" s="1">
        <v>2986</v>
      </c>
      <c r="AB19" s="1">
        <v>16722</v>
      </c>
      <c r="AC19" s="1">
        <v>43676</v>
      </c>
      <c r="AD19" s="1">
        <v>2209</v>
      </c>
      <c r="AE19" s="1">
        <v>3125</v>
      </c>
      <c r="AF19" s="1">
        <v>17097</v>
      </c>
      <c r="AG19" s="1">
        <v>43026</v>
      </c>
      <c r="AH19" s="1">
        <v>2339</v>
      </c>
      <c r="AI19" s="1">
        <v>3274</v>
      </c>
      <c r="AJ19" s="1">
        <v>18113</v>
      </c>
      <c r="AK19" s="1">
        <v>44309</v>
      </c>
      <c r="AL19" s="1">
        <v>2344</v>
      </c>
      <c r="AM19" s="1">
        <v>3263</v>
      </c>
      <c r="AN19" s="1">
        <v>18956</v>
      </c>
      <c r="AO19" s="1">
        <v>44270</v>
      </c>
      <c r="AP19" s="1">
        <v>2349</v>
      </c>
      <c r="AQ19" s="1">
        <v>3047</v>
      </c>
      <c r="AR19" s="1">
        <v>19197</v>
      </c>
      <c r="AS19" s="1">
        <v>43962</v>
      </c>
      <c r="AT19" s="1">
        <v>2248</v>
      </c>
      <c r="AU19" s="1">
        <v>2824</v>
      </c>
      <c r="AV19" s="1">
        <v>18824</v>
      </c>
      <c r="AW19" s="1">
        <v>41243</v>
      </c>
    </row>
    <row r="20" spans="1:49" x14ac:dyDescent="0.25">
      <c r="A20" t="s">
        <v>23</v>
      </c>
      <c r="B20">
        <v>110</v>
      </c>
      <c r="C20">
        <v>287</v>
      </c>
      <c r="D20" s="1">
        <v>1787</v>
      </c>
      <c r="E20" s="1">
        <v>6621</v>
      </c>
      <c r="F20">
        <v>120</v>
      </c>
      <c r="G20">
        <v>259</v>
      </c>
      <c r="H20" s="1">
        <v>2074</v>
      </c>
      <c r="I20" s="1">
        <v>7200</v>
      </c>
      <c r="J20">
        <v>138</v>
      </c>
      <c r="K20">
        <v>279</v>
      </c>
      <c r="L20" s="1">
        <v>2185</v>
      </c>
      <c r="M20" s="1">
        <v>7643</v>
      </c>
      <c r="N20">
        <v>127</v>
      </c>
      <c r="O20">
        <v>273</v>
      </c>
      <c r="P20" s="1">
        <v>2410</v>
      </c>
      <c r="Q20" s="1">
        <v>8226</v>
      </c>
      <c r="R20">
        <v>119</v>
      </c>
      <c r="S20">
        <v>333</v>
      </c>
      <c r="T20" s="1">
        <v>2692</v>
      </c>
      <c r="U20" s="1">
        <v>9048</v>
      </c>
      <c r="V20">
        <v>151</v>
      </c>
      <c r="W20">
        <v>315</v>
      </c>
      <c r="X20" s="1">
        <v>2646</v>
      </c>
      <c r="Y20" s="1">
        <v>8765</v>
      </c>
      <c r="Z20">
        <v>210</v>
      </c>
      <c r="AA20">
        <v>363</v>
      </c>
      <c r="AB20" s="1">
        <v>2881</v>
      </c>
      <c r="AC20" s="1">
        <v>9248</v>
      </c>
      <c r="AD20">
        <v>146</v>
      </c>
      <c r="AE20">
        <v>368</v>
      </c>
      <c r="AF20" s="1">
        <v>2802</v>
      </c>
      <c r="AG20" s="1">
        <v>9018</v>
      </c>
      <c r="AH20">
        <v>163</v>
      </c>
      <c r="AI20">
        <v>389</v>
      </c>
      <c r="AJ20" s="1">
        <v>3111</v>
      </c>
      <c r="AK20" s="1">
        <v>9398</v>
      </c>
      <c r="AL20">
        <v>164</v>
      </c>
      <c r="AM20">
        <v>403</v>
      </c>
      <c r="AN20" s="1">
        <v>2924</v>
      </c>
      <c r="AO20" s="1">
        <v>9111</v>
      </c>
      <c r="AP20">
        <v>186</v>
      </c>
      <c r="AQ20">
        <v>409</v>
      </c>
      <c r="AR20" s="1">
        <v>2932</v>
      </c>
      <c r="AS20" s="1">
        <v>8737</v>
      </c>
      <c r="AT20">
        <v>148</v>
      </c>
      <c r="AU20">
        <v>345</v>
      </c>
      <c r="AV20" s="1">
        <v>2921</v>
      </c>
      <c r="AW20" s="1">
        <v>8591</v>
      </c>
    </row>
    <row r="21" spans="1:49" x14ac:dyDescent="0.25">
      <c r="A21" t="s">
        <v>24</v>
      </c>
      <c r="B21">
        <v>2</v>
      </c>
      <c r="C21">
        <v>11</v>
      </c>
      <c r="D21">
        <v>107</v>
      </c>
      <c r="E21">
        <v>600</v>
      </c>
      <c r="F21">
        <v>3</v>
      </c>
      <c r="G21">
        <v>7</v>
      </c>
      <c r="H21">
        <v>93</v>
      </c>
      <c r="I21">
        <v>626</v>
      </c>
      <c r="K21">
        <v>7</v>
      </c>
      <c r="L21">
        <v>110</v>
      </c>
      <c r="M21">
        <v>666</v>
      </c>
      <c r="N21">
        <v>1</v>
      </c>
      <c r="O21">
        <v>11</v>
      </c>
      <c r="P21">
        <v>124</v>
      </c>
      <c r="Q21">
        <v>669</v>
      </c>
      <c r="R21">
        <v>1</v>
      </c>
      <c r="S21">
        <v>9</v>
      </c>
      <c r="T21">
        <v>117</v>
      </c>
      <c r="U21">
        <v>700</v>
      </c>
      <c r="V21">
        <v>4</v>
      </c>
      <c r="W21">
        <v>8</v>
      </c>
      <c r="X21">
        <v>102</v>
      </c>
      <c r="Y21">
        <v>663</v>
      </c>
      <c r="Z21">
        <v>3</v>
      </c>
      <c r="AA21">
        <v>10</v>
      </c>
      <c r="AB21">
        <v>136</v>
      </c>
      <c r="AC21">
        <v>701</v>
      </c>
      <c r="AD21">
        <v>3</v>
      </c>
      <c r="AE21">
        <v>7</v>
      </c>
      <c r="AF21">
        <v>121</v>
      </c>
      <c r="AG21">
        <v>619</v>
      </c>
      <c r="AH21">
        <v>1</v>
      </c>
      <c r="AI21">
        <v>8</v>
      </c>
      <c r="AJ21">
        <v>121</v>
      </c>
      <c r="AK21">
        <v>657</v>
      </c>
      <c r="AM21">
        <v>10</v>
      </c>
      <c r="AN21">
        <v>113</v>
      </c>
      <c r="AO21">
        <v>621</v>
      </c>
      <c r="AP21">
        <v>2</v>
      </c>
      <c r="AQ21">
        <v>3</v>
      </c>
      <c r="AR21">
        <v>127</v>
      </c>
      <c r="AS21">
        <v>627</v>
      </c>
      <c r="AU21">
        <v>5</v>
      </c>
      <c r="AV21">
        <v>130</v>
      </c>
      <c r="AW21">
        <v>674</v>
      </c>
    </row>
    <row r="23" spans="1:49" x14ac:dyDescent="0.25">
      <c r="A23" t="s">
        <v>49</v>
      </c>
      <c r="B23">
        <f>SUM(B10:B21)</f>
        <v>1567</v>
      </c>
      <c r="C23">
        <f t="shared" ref="C23:AW23" si="24">SUM(C10:C21)</f>
        <v>2824</v>
      </c>
      <c r="D23">
        <f t="shared" si="24"/>
        <v>17681</v>
      </c>
      <c r="E23">
        <f t="shared" si="24"/>
        <v>54912</v>
      </c>
      <c r="F23">
        <f t="shared" si="24"/>
        <v>1682</v>
      </c>
      <c r="G23">
        <f t="shared" si="24"/>
        <v>2954</v>
      </c>
      <c r="H23">
        <f t="shared" si="24"/>
        <v>19174</v>
      </c>
      <c r="I23">
        <f t="shared" si="24"/>
        <v>57474</v>
      </c>
      <c r="J23">
        <f t="shared" si="24"/>
        <v>1867</v>
      </c>
      <c r="K23">
        <f t="shared" si="24"/>
        <v>3278</v>
      </c>
      <c r="L23">
        <f t="shared" si="24"/>
        <v>19468</v>
      </c>
      <c r="M23">
        <f t="shared" si="24"/>
        <v>58478</v>
      </c>
      <c r="N23">
        <f t="shared" si="24"/>
        <v>2047</v>
      </c>
      <c r="O23">
        <f t="shared" si="24"/>
        <v>3348</v>
      </c>
      <c r="P23">
        <f t="shared" si="24"/>
        <v>20984</v>
      </c>
      <c r="Q23">
        <f t="shared" si="24"/>
        <v>60144</v>
      </c>
      <c r="R23">
        <f t="shared" si="24"/>
        <v>2384</v>
      </c>
      <c r="S23">
        <f t="shared" si="24"/>
        <v>3973</v>
      </c>
      <c r="T23">
        <f t="shared" si="24"/>
        <v>21989</v>
      </c>
      <c r="U23">
        <f t="shared" si="24"/>
        <v>62780</v>
      </c>
      <c r="V23">
        <f t="shared" si="24"/>
        <v>2572</v>
      </c>
      <c r="W23">
        <f t="shared" si="24"/>
        <v>4065</v>
      </c>
      <c r="X23">
        <f t="shared" si="24"/>
        <v>22498</v>
      </c>
      <c r="Y23">
        <f t="shared" si="24"/>
        <v>61287</v>
      </c>
      <c r="Z23">
        <f t="shared" si="24"/>
        <v>2708</v>
      </c>
      <c r="AA23">
        <f t="shared" si="24"/>
        <v>4310</v>
      </c>
      <c r="AB23">
        <f t="shared" si="24"/>
        <v>23625</v>
      </c>
      <c r="AC23">
        <f t="shared" si="24"/>
        <v>64010</v>
      </c>
      <c r="AD23">
        <f t="shared" si="24"/>
        <v>2714</v>
      </c>
      <c r="AE23">
        <f t="shared" si="24"/>
        <v>4406</v>
      </c>
      <c r="AF23">
        <f t="shared" si="24"/>
        <v>23608</v>
      </c>
      <c r="AG23">
        <f t="shared" si="24"/>
        <v>62695</v>
      </c>
      <c r="AH23">
        <f t="shared" si="24"/>
        <v>2795</v>
      </c>
      <c r="AI23">
        <f t="shared" si="24"/>
        <v>4461</v>
      </c>
      <c r="AJ23">
        <f t="shared" si="24"/>
        <v>25021</v>
      </c>
      <c r="AK23">
        <f t="shared" si="24"/>
        <v>64025</v>
      </c>
      <c r="AL23">
        <f t="shared" si="24"/>
        <v>2817</v>
      </c>
      <c r="AM23">
        <f t="shared" si="24"/>
        <v>4427</v>
      </c>
      <c r="AN23">
        <f t="shared" si="24"/>
        <v>25868</v>
      </c>
      <c r="AO23">
        <f t="shared" si="24"/>
        <v>63502</v>
      </c>
      <c r="AP23">
        <f t="shared" si="24"/>
        <v>2805</v>
      </c>
      <c r="AQ23">
        <f t="shared" si="24"/>
        <v>4284</v>
      </c>
      <c r="AR23">
        <f t="shared" si="24"/>
        <v>26002</v>
      </c>
      <c r="AS23">
        <f t="shared" si="24"/>
        <v>63022</v>
      </c>
      <c r="AT23">
        <f t="shared" si="24"/>
        <v>2671</v>
      </c>
      <c r="AU23">
        <f t="shared" si="24"/>
        <v>4039</v>
      </c>
      <c r="AV23">
        <f t="shared" si="24"/>
        <v>25784</v>
      </c>
      <c r="AW23">
        <f t="shared" si="24"/>
        <v>61051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H1" workbookViewId="0">
      <selection activeCell="O5" sqref="O5"/>
    </sheetView>
  </sheetViews>
  <sheetFormatPr defaultRowHeight="15" x14ac:dyDescent="0.25"/>
  <cols>
    <col min="14" max="14" width="2.85546875" customWidth="1"/>
    <col min="15" max="15" width="92.140625" customWidth="1"/>
  </cols>
  <sheetData>
    <row r="1" spans="1:15" x14ac:dyDescent="0.25">
      <c r="A1" s="14" t="s">
        <v>74</v>
      </c>
      <c r="B1" s="14"/>
      <c r="C1" s="14"/>
      <c r="D1" s="14"/>
      <c r="E1" s="14"/>
      <c r="F1" s="14"/>
      <c r="G1" s="14"/>
      <c r="O1" t="s">
        <v>122</v>
      </c>
    </row>
    <row r="2" spans="1:15" x14ac:dyDescent="0.25">
      <c r="A2" s="2"/>
      <c r="O2" t="s">
        <v>123</v>
      </c>
    </row>
    <row r="3" spans="1:15" s="2" customFormat="1" ht="12.75" x14ac:dyDescent="0.2">
      <c r="B3" s="2" t="s">
        <v>58</v>
      </c>
      <c r="O3" s="2" t="s">
        <v>124</v>
      </c>
    </row>
    <row r="4" spans="1:15" s="2" customFormat="1" ht="12.75" x14ac:dyDescent="0.2">
      <c r="B4" s="2">
        <v>2012</v>
      </c>
      <c r="C4" s="2">
        <v>2011</v>
      </c>
      <c r="D4" s="2">
        <v>2010</v>
      </c>
      <c r="E4" s="2">
        <v>2009</v>
      </c>
      <c r="F4" s="2">
        <v>2008</v>
      </c>
      <c r="G4" s="2">
        <v>2007</v>
      </c>
      <c r="H4" s="2">
        <v>2006</v>
      </c>
      <c r="I4" s="2">
        <v>2005</v>
      </c>
      <c r="J4" s="2">
        <v>2004</v>
      </c>
      <c r="K4" s="2">
        <v>2003</v>
      </c>
      <c r="L4" s="2">
        <v>2002</v>
      </c>
      <c r="M4" s="2">
        <v>2001</v>
      </c>
    </row>
    <row r="5" spans="1:15" s="2" customFormat="1" ht="12.75" x14ac:dyDescent="0.2">
      <c r="A5" s="2" t="s">
        <v>48</v>
      </c>
      <c r="I5" s="3">
        <v>87106</v>
      </c>
      <c r="O5" s="2" t="s">
        <v>47</v>
      </c>
    </row>
    <row r="6" spans="1:15" s="2" customFormat="1" ht="12.75" x14ac:dyDescent="0.2">
      <c r="A6" s="2" t="s">
        <v>46</v>
      </c>
      <c r="D6" s="2">
        <v>85070</v>
      </c>
      <c r="E6" s="2">
        <v>85389</v>
      </c>
      <c r="I6" s="3"/>
      <c r="M6" s="2">
        <v>72389</v>
      </c>
    </row>
    <row r="7" spans="1:15" s="2" customFormat="1" ht="12.75" x14ac:dyDescent="0.2">
      <c r="A7" s="2" t="s">
        <v>45</v>
      </c>
      <c r="O7" s="2" t="s">
        <v>44</v>
      </c>
    </row>
    <row r="8" spans="1:15" s="2" customFormat="1" ht="12.75" x14ac:dyDescent="0.2">
      <c r="A8" s="2" t="s">
        <v>43</v>
      </c>
      <c r="I8" s="3">
        <v>62758</v>
      </c>
      <c r="J8" s="3">
        <v>60299</v>
      </c>
      <c r="K8" s="3">
        <v>58343</v>
      </c>
      <c r="O8" s="2" t="s">
        <v>42</v>
      </c>
    </row>
    <row r="9" spans="1:15" s="2" customFormat="1" ht="12.75" x14ac:dyDescent="0.2">
      <c r="A9" s="2" t="s">
        <v>41</v>
      </c>
      <c r="I9" s="3">
        <v>24216</v>
      </c>
      <c r="J9" s="3">
        <v>23055</v>
      </c>
      <c r="K9" s="3">
        <v>21489</v>
      </c>
      <c r="O9" s="2" t="s">
        <v>40</v>
      </c>
    </row>
    <row r="10" spans="1:15" s="2" customFormat="1" ht="12.75" x14ac:dyDescent="0.2">
      <c r="A10" s="2" t="s">
        <v>39</v>
      </c>
      <c r="I10" s="3">
        <f>I8+I9</f>
        <v>86974</v>
      </c>
      <c r="J10" s="3">
        <f>J8+J9</f>
        <v>83354</v>
      </c>
      <c r="K10" s="3">
        <f>K8+K9</f>
        <v>79832</v>
      </c>
    </row>
    <row r="11" spans="1:15" s="2" customFormat="1" ht="12.75" x14ac:dyDescent="0.2"/>
    <row r="12" spans="1:15" s="2" customFormat="1" ht="12.75" x14ac:dyDescent="0.2"/>
    <row r="13" spans="1:15" s="2" customFormat="1" ht="12.75" x14ac:dyDescent="0.2"/>
    <row r="14" spans="1:15" s="2" customFormat="1" ht="12.75" x14ac:dyDescent="0.2"/>
    <row r="15" spans="1:15" s="2" customFormat="1" ht="12.75" x14ac:dyDescent="0.2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D1"/>
    </sheetView>
  </sheetViews>
  <sheetFormatPr defaultRowHeight="15" x14ac:dyDescent="0.25"/>
  <cols>
    <col min="1" max="1" width="54.42578125" customWidth="1"/>
    <col min="5" max="5" width="2.85546875" customWidth="1"/>
    <col min="6" max="6" width="68.7109375" customWidth="1"/>
  </cols>
  <sheetData>
    <row r="1" spans="1:6" x14ac:dyDescent="0.25">
      <c r="A1" s="13" t="s">
        <v>77</v>
      </c>
      <c r="B1" s="13"/>
      <c r="C1" s="13"/>
      <c r="D1" s="13"/>
      <c r="F1" t="s">
        <v>122</v>
      </c>
    </row>
    <row r="2" spans="1:6" x14ac:dyDescent="0.25">
      <c r="F2" t="s">
        <v>123</v>
      </c>
    </row>
    <row r="3" spans="1:6" x14ac:dyDescent="0.25">
      <c r="F3" t="s">
        <v>124</v>
      </c>
    </row>
    <row r="4" spans="1:6" x14ac:dyDescent="0.25">
      <c r="F4" t="s">
        <v>120</v>
      </c>
    </row>
    <row r="5" spans="1:6" x14ac:dyDescent="0.25">
      <c r="A5" t="s">
        <v>81</v>
      </c>
      <c r="B5">
        <v>5461</v>
      </c>
      <c r="F5" t="s">
        <v>101</v>
      </c>
    </row>
    <row r="6" spans="1:6" x14ac:dyDescent="0.25">
      <c r="A6" t="s">
        <v>82</v>
      </c>
      <c r="B6">
        <v>4873</v>
      </c>
      <c r="F6" t="s">
        <v>100</v>
      </c>
    </row>
    <row r="7" spans="1:6" x14ac:dyDescent="0.25">
      <c r="A7" t="s">
        <v>83</v>
      </c>
      <c r="B7">
        <v>692</v>
      </c>
      <c r="F7" t="s">
        <v>78</v>
      </c>
    </row>
    <row r="8" spans="1:6" x14ac:dyDescent="0.25">
      <c r="A8" t="s">
        <v>84</v>
      </c>
      <c r="B8">
        <v>3</v>
      </c>
      <c r="F8" t="s">
        <v>79</v>
      </c>
    </row>
    <row r="9" spans="1:6" x14ac:dyDescent="0.25">
      <c r="A9" t="s">
        <v>85</v>
      </c>
      <c r="B9">
        <v>4178</v>
      </c>
      <c r="C9">
        <f>B6-B7-B8</f>
        <v>4178</v>
      </c>
      <c r="D9" t="s">
        <v>86</v>
      </c>
      <c r="F9" t="s">
        <v>80</v>
      </c>
    </row>
    <row r="11" spans="1:6" x14ac:dyDescent="0.25">
      <c r="A11" t="s">
        <v>87</v>
      </c>
    </row>
    <row r="12" spans="1:6" x14ac:dyDescent="0.25">
      <c r="A12" t="s">
        <v>88</v>
      </c>
      <c r="B12" s="10">
        <v>0.20499999999999999</v>
      </c>
      <c r="F12" t="s">
        <v>99</v>
      </c>
    </row>
    <row r="13" spans="1:6" x14ac:dyDescent="0.25">
      <c r="A13" t="s">
        <v>89</v>
      </c>
      <c r="B13" s="10">
        <v>0.84</v>
      </c>
    </row>
    <row r="14" spans="1:6" x14ac:dyDescent="0.25">
      <c r="A14" t="s">
        <v>90</v>
      </c>
      <c r="B14" s="10">
        <v>0.83399999999999996</v>
      </c>
      <c r="F14" t="s">
        <v>106</v>
      </c>
    </row>
    <row r="15" spans="1:6" x14ac:dyDescent="0.25">
      <c r="B15" s="10"/>
      <c r="F15" t="s">
        <v>102</v>
      </c>
    </row>
    <row r="16" spans="1:6" x14ac:dyDescent="0.25">
      <c r="A16" t="s">
        <v>92</v>
      </c>
      <c r="B16" s="10"/>
      <c r="F16" t="s">
        <v>103</v>
      </c>
    </row>
    <row r="17" spans="1:6" x14ac:dyDescent="0.25">
      <c r="A17" t="s">
        <v>91</v>
      </c>
      <c r="B17" s="10">
        <v>0.122</v>
      </c>
      <c r="F17" t="s">
        <v>104</v>
      </c>
    </row>
    <row r="18" spans="1:6" x14ac:dyDescent="0.25">
      <c r="A18" t="s">
        <v>93</v>
      </c>
      <c r="B18" s="10">
        <v>8.3000000000000004E-2</v>
      </c>
      <c r="F18" t="s">
        <v>105</v>
      </c>
    </row>
    <row r="20" spans="1:6" x14ac:dyDescent="0.25">
      <c r="A20" t="s">
        <v>94</v>
      </c>
      <c r="F20" t="s">
        <v>107</v>
      </c>
    </row>
    <row r="21" spans="1:6" x14ac:dyDescent="0.25">
      <c r="A21" t="s">
        <v>95</v>
      </c>
      <c r="B21" s="10">
        <v>0.79400000000000004</v>
      </c>
      <c r="F21" t="s">
        <v>108</v>
      </c>
    </row>
    <row r="22" spans="1:6" x14ac:dyDescent="0.25">
      <c r="F22" t="s">
        <v>109</v>
      </c>
    </row>
    <row r="23" spans="1:6" x14ac:dyDescent="0.25">
      <c r="A23" t="s">
        <v>97</v>
      </c>
      <c r="F23" t="s">
        <v>110</v>
      </c>
    </row>
    <row r="24" spans="1:6" x14ac:dyDescent="0.25">
      <c r="A24" t="s">
        <v>96</v>
      </c>
      <c r="B24" s="10">
        <v>0.70499999999999996</v>
      </c>
      <c r="F24" t="s">
        <v>111</v>
      </c>
    </row>
    <row r="25" spans="1:6" x14ac:dyDescent="0.25">
      <c r="A25" t="s">
        <v>98</v>
      </c>
      <c r="B25" s="10">
        <v>0.51500000000000001</v>
      </c>
      <c r="F25" t="s">
        <v>112</v>
      </c>
    </row>
    <row r="26" spans="1:6" x14ac:dyDescent="0.25">
      <c r="F26" t="s">
        <v>113</v>
      </c>
    </row>
    <row r="27" spans="1:6" x14ac:dyDescent="0.25">
      <c r="F27" t="s">
        <v>114</v>
      </c>
    </row>
    <row r="28" spans="1:6" x14ac:dyDescent="0.25">
      <c r="F28" t="s">
        <v>115</v>
      </c>
    </row>
    <row r="29" spans="1:6" x14ac:dyDescent="0.25">
      <c r="F29" t="s">
        <v>116</v>
      </c>
    </row>
    <row r="31" spans="1:6" x14ac:dyDescent="0.25">
      <c r="F31" t="s">
        <v>117</v>
      </c>
    </row>
    <row r="32" spans="1:6" x14ac:dyDescent="0.25">
      <c r="F32" t="s">
        <v>118</v>
      </c>
    </row>
    <row r="35" spans="6:6" x14ac:dyDescent="0.25">
      <c r="F35" t="s">
        <v>119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restraining orders</vt:lpstr>
      <vt:lpstr>victims by offenses</vt:lpstr>
      <vt:lpstr>victim injuries</vt:lpstr>
      <vt:lpstr>offenders by offenses</vt:lpstr>
      <vt:lpstr>misc TIBRS data</vt:lpstr>
      <vt:lpstr>Shelby County, 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2014-10-19T22:02:37Z</dcterms:created>
  <dcterms:modified xsi:type="dcterms:W3CDTF">2014-10-19T22:02:47Z</dcterms:modified>
</cp:coreProperties>
</file>