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90" windowWidth="11355" windowHeight="12015"/>
  </bookViews>
  <sheets>
    <sheet name="prisoners per cell" sheetId="1" r:id="rId1"/>
  </sheets>
  <calcPr calcId="145621"/>
</workbook>
</file>

<file path=xl/calcChain.xml><?xml version="1.0" encoding="utf-8"?>
<calcChain xmlns="http://schemas.openxmlformats.org/spreadsheetml/2006/main">
  <c r="K34" i="1" l="1"/>
  <c r="L34" i="1"/>
  <c r="L53" i="1"/>
  <c r="H52" i="1"/>
  <c r="I49" i="1"/>
  <c r="I47" i="1"/>
  <c r="I46" i="1"/>
  <c r="I43" i="1"/>
  <c r="I42" i="1"/>
  <c r="I41" i="1"/>
  <c r="I34" i="1"/>
  <c r="I33" i="1"/>
  <c r="I32" i="1"/>
  <c r="I26" i="1"/>
  <c r="I22" i="1"/>
  <c r="I20" i="1"/>
  <c r="I18" i="1"/>
  <c r="I17" i="1"/>
  <c r="I14" i="1"/>
  <c r="I12" i="1"/>
  <c r="I11" i="1"/>
  <c r="I9" i="1"/>
  <c r="I6" i="1"/>
  <c r="I53" i="1"/>
  <c r="L49" i="1"/>
  <c r="L48" i="1"/>
  <c r="L47" i="1"/>
  <c r="L46" i="1"/>
  <c r="L45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1" i="1"/>
  <c r="K52" i="1"/>
  <c r="L57" i="1"/>
  <c r="L62" i="1"/>
  <c r="L56" i="1"/>
  <c r="L58" i="1"/>
  <c r="L59" i="1"/>
  <c r="L61" i="1"/>
  <c r="L60" i="1"/>
  <c r="L55" i="1"/>
  <c r="L70" i="1"/>
  <c r="L68" i="1"/>
  <c r="K69" i="1"/>
  <c r="J69" i="1"/>
  <c r="L69" i="1"/>
  <c r="I51" i="1"/>
  <c r="G52" i="1"/>
  <c r="I52" i="1"/>
  <c r="I57" i="1"/>
  <c r="J34" i="1"/>
  <c r="J52" i="1"/>
  <c r="L52" i="1"/>
</calcChain>
</file>

<file path=xl/sharedStrings.xml><?xml version="1.0" encoding="utf-8"?>
<sst xmlns="http://schemas.openxmlformats.org/spreadsheetml/2006/main" count="256" uniqueCount="150">
  <si>
    <t>lid</t>
  </si>
  <si>
    <t>type</t>
  </si>
  <si>
    <t>state</t>
  </si>
  <si>
    <t>city</t>
  </si>
  <si>
    <t>cells</t>
  </si>
  <si>
    <t>ave. prisoners</t>
  </si>
  <si>
    <t>sp</t>
  </si>
  <si>
    <t>Alabama</t>
  </si>
  <si>
    <t>Wetumpka</t>
  </si>
  <si>
    <t>State Prison</t>
  </si>
  <si>
    <t>Arkansas</t>
  </si>
  <si>
    <t>Little Rock</t>
  </si>
  <si>
    <t>State Penitentiary</t>
  </si>
  <si>
    <t>California</t>
  </si>
  <si>
    <t>San Quentin</t>
  </si>
  <si>
    <t>Connecticut</t>
  </si>
  <si>
    <t>Wethersfield</t>
  </si>
  <si>
    <t>Florida</t>
  </si>
  <si>
    <t>Chattahoochee</t>
  </si>
  <si>
    <t>Georgia</t>
  </si>
  <si>
    <t>Illinois</t>
  </si>
  <si>
    <t>Joliet</t>
  </si>
  <si>
    <t>State Penitentiary (north)</t>
  </si>
  <si>
    <t>Indiana</t>
  </si>
  <si>
    <t>Indianapolis</t>
  </si>
  <si>
    <t>Reformatory Institution for Women and Girls</t>
  </si>
  <si>
    <t>Jeffersonville</t>
  </si>
  <si>
    <t>State Prison, (South)</t>
  </si>
  <si>
    <t>Michigan City</t>
  </si>
  <si>
    <t>State Prison (North)</t>
  </si>
  <si>
    <t>Iowa</t>
  </si>
  <si>
    <t>Fort Madison</t>
  </si>
  <si>
    <t>Kansas</t>
  </si>
  <si>
    <t>Leavenworth</t>
  </si>
  <si>
    <t>Kentucky</t>
  </si>
  <si>
    <t>Frankfort</t>
  </si>
  <si>
    <t>Louisiana</t>
  </si>
  <si>
    <t>Baton Rouge</t>
  </si>
  <si>
    <t>Maine</t>
  </si>
  <si>
    <t>Thomaston</t>
  </si>
  <si>
    <t>Maryland</t>
  </si>
  <si>
    <t>Baltimore</t>
  </si>
  <si>
    <t>Massachusetts</t>
  </si>
  <si>
    <t>Charlestown</t>
  </si>
  <si>
    <t>Michigan</t>
  </si>
  <si>
    <t>Jackson</t>
  </si>
  <si>
    <t>Minnesota</t>
  </si>
  <si>
    <t>Stillwater</t>
  </si>
  <si>
    <t>Mississippi</t>
  </si>
  <si>
    <t>Missouri</t>
  </si>
  <si>
    <t>Jefferson City</t>
  </si>
  <si>
    <t>Montana</t>
  </si>
  <si>
    <t>Deer Lodge</t>
  </si>
  <si>
    <t>State Prison (territory)</t>
  </si>
  <si>
    <t>Nebraska</t>
  </si>
  <si>
    <t>Lincoln</t>
  </si>
  <si>
    <t>State Penitentiary (no state prison, 1868)</t>
  </si>
  <si>
    <t>Nevada</t>
  </si>
  <si>
    <t>Carson City</t>
  </si>
  <si>
    <t>New Hampshire</t>
  </si>
  <si>
    <t>Concord</t>
  </si>
  <si>
    <t>New Jersey</t>
  </si>
  <si>
    <t>Trenton</t>
  </si>
  <si>
    <t>New York</t>
  </si>
  <si>
    <t>Auburn</t>
  </si>
  <si>
    <t>Dannemora</t>
  </si>
  <si>
    <t>Ossining</t>
  </si>
  <si>
    <t>Women's prison, Sing Sing</t>
  </si>
  <si>
    <t>North Carolina</t>
  </si>
  <si>
    <t>Raleigh</t>
  </si>
  <si>
    <t>State Penitentiary (under constrution, 1868)</t>
  </si>
  <si>
    <t>Ohio</t>
  </si>
  <si>
    <t>Columbus</t>
  </si>
  <si>
    <t>Oregon</t>
  </si>
  <si>
    <t>Salem</t>
  </si>
  <si>
    <t>Pennsylvania</t>
  </si>
  <si>
    <t>Philadelphia</t>
  </si>
  <si>
    <t>State Penitentiary (eastern)</t>
  </si>
  <si>
    <t>Pittsburgh</t>
  </si>
  <si>
    <t>State Penitentiary (western), Allegheny</t>
  </si>
  <si>
    <t>Rhode Island</t>
  </si>
  <si>
    <t>Providence</t>
  </si>
  <si>
    <t>South Carolina</t>
  </si>
  <si>
    <t>Columbia</t>
  </si>
  <si>
    <t>Tennessee</t>
  </si>
  <si>
    <t>Nashville</t>
  </si>
  <si>
    <t>Texas</t>
  </si>
  <si>
    <t>Huntsville</t>
  </si>
  <si>
    <t>Utah</t>
  </si>
  <si>
    <t>Salt Lake City</t>
  </si>
  <si>
    <t>U.S. Penitentiary (territory)</t>
  </si>
  <si>
    <t>Vermont</t>
  </si>
  <si>
    <t>Windsor</t>
  </si>
  <si>
    <t>Virginia</t>
  </si>
  <si>
    <t>Richmond</t>
  </si>
  <si>
    <t>West Virginia</t>
  </si>
  <si>
    <t>Moundsville</t>
  </si>
  <si>
    <t>Wisconsin</t>
  </si>
  <si>
    <t>Waupun</t>
  </si>
  <si>
    <t>cp</t>
  </si>
  <si>
    <t>Albany</t>
  </si>
  <si>
    <t>County Penitentiary (U.S. penitentiary for District of Columbia)</t>
  </si>
  <si>
    <t>Rochester</t>
  </si>
  <si>
    <t>Monroe County Penitentiary</t>
  </si>
  <si>
    <t>Syracuse</t>
  </si>
  <si>
    <t>Onondaga County Penitentiary</t>
  </si>
  <si>
    <t>hc-w</t>
  </si>
  <si>
    <t>Chicago</t>
  </si>
  <si>
    <t>Boston</t>
  </si>
  <si>
    <t>Suffolk County House of Correction</t>
  </si>
  <si>
    <t>counties ex. Boston</t>
  </si>
  <si>
    <t>multiple houses</t>
  </si>
  <si>
    <t>Cinncinnati</t>
  </si>
  <si>
    <t>Workhouse</t>
  </si>
  <si>
    <t>Hoboken</t>
  </si>
  <si>
    <t>Alleghany County Workhouse</t>
  </si>
  <si>
    <t>Howard</t>
  </si>
  <si>
    <t>Rhode Island Workhouse</t>
  </si>
  <si>
    <t>Brooklyn</t>
  </si>
  <si>
    <t>Kings County Penitentiary</t>
  </si>
  <si>
    <t>Detroit</t>
  </si>
  <si>
    <t>House of Correction (state prison for certain purposes)</t>
  </si>
  <si>
    <t>listed total</t>
  </si>
  <si>
    <t>summed total</t>
  </si>
  <si>
    <t>sources and notes</t>
  </si>
  <si>
    <t>Wisconsin: cells for 1868 via Wines (1867) p. 101 (280 male, 36 female in 1866)</t>
  </si>
  <si>
    <t>West Virginia: no state prison in 1866</t>
  </si>
  <si>
    <t>House of Correction</t>
  </si>
  <si>
    <t>1868: Prison Assocation of New York, 25th Annual Report (1870), pp. 184-193.</t>
  </si>
  <si>
    <t>http://books.google.com/books?id=OtwJAAAAIAAJ&amp;pg=PA184</t>
  </si>
  <si>
    <t>1873: Transactions of the 3rd National Penal Reform Congress (1874) , pp. 375-389, 415-418</t>
  </si>
  <si>
    <t>http://books.google.com/books?id=-MwWkNbh1UoC&amp;pg=PA375</t>
  </si>
  <si>
    <t>in 1868</t>
  </si>
  <si>
    <t>in 1873</t>
  </si>
  <si>
    <t>Cell counts/populations may not consistently include chain gangs and work camps (particularly for southern states)</t>
  </si>
  <si>
    <t>1873, Florida: large dormitory</t>
  </si>
  <si>
    <t>1873, Nebraska: "prisoners at present all in one large room."</t>
  </si>
  <si>
    <t>prisoners per cell</t>
  </si>
  <si>
    <t>median</t>
  </si>
  <si>
    <t>U.S. state prisons about 1870: number of cells and prisoners</t>
  </si>
  <si>
    <t>type: sp=state prison, hc-w=house of correction or workhouse</t>
  </si>
  <si>
    <t>description</t>
  </si>
  <si>
    <t>State Prison, Sing Sing (total of male and female)</t>
  </si>
  <si>
    <t>State Prison, Clinton</t>
  </si>
  <si>
    <t>fic</t>
  </si>
  <si>
    <t>Note that Sing Sing's women prison counts should be excluded from total (fic=2)</t>
  </si>
  <si>
    <t>Milledgeville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</si>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</sst>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5" fillId="0" borderId="0" xfId="2" applyFont="1"/>
    <xf numFmtId="0" fontId="5" fillId="0" borderId="0" xfId="2" applyFont="1" applyAlignment="1">
      <alignment wrapText="1"/>
    </xf>
    <xf numFmtId="0" fontId="5" fillId="0" borderId="0" xfId="2" quotePrefix="1" applyNumberFormat="1" applyFont="1" applyAlignment="1">
      <alignment wrapText="1"/>
    </xf>
    <xf numFmtId="0" fontId="5" fillId="0" borderId="0" xfId="2" applyNumberFormat="1" applyFont="1" applyAlignment="1">
      <alignment wrapText="1"/>
    </xf>
    <xf numFmtId="0" fontId="5" fillId="0" borderId="0" xfId="2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2" quotePrefix="1" applyNumberFormat="1" applyFont="1"/>
    <xf numFmtId="0" fontId="5" fillId="0" borderId="0" xfId="2" quotePrefix="1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1" applyFont="1" applyAlignment="1" applyProtection="1"/>
    <xf numFmtId="0" fontId="5" fillId="0" borderId="0" xfId="2" applyFont="1" applyAlignment="1">
      <alignment horizontal="center"/>
    </xf>
    <xf numFmtId="9" fontId="5" fillId="0" borderId="0" xfId="3" applyFont="1"/>
    <xf numFmtId="0" fontId="5" fillId="0" borderId="0" xfId="2" applyNumberFormat="1" applyFont="1"/>
    <xf numFmtId="2" fontId="5" fillId="0" borderId="0" xfId="0" applyNumberFormat="1" applyFont="1"/>
    <xf numFmtId="0" fontId="5" fillId="0" borderId="0" xfId="2" applyFont="1" applyAlignment="1">
      <alignment horizontal="center"/>
    </xf>
    <xf numFmtId="0" fontId="5" fillId="0" borderId="0" xfId="0" applyFont="1" applyAlignment="1">
      <alignment horizontal="left"/>
    </xf>
  </cellXfs>
  <cellStyles count="4">
    <cellStyle name="Hyperlink" xfId="1" builtinId="8"/>
    <cellStyle name="Normal" xfId="0" builtinId="0"/>
    <cellStyle name="Normal_survey187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ooks.google.com/books?id=OtwJAAAAIAAJ&amp;pg=PA184" TargetMode="External"/><Relationship Id="rId1" Type="http://schemas.openxmlformats.org/officeDocument/2006/relationships/hyperlink" Target="http://books.google.com/books?id=-MwWkNbh1UoC&amp;pg=PA3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sqref="A1:F1"/>
    </sheetView>
  </sheetViews>
  <sheetFormatPr defaultRowHeight="15" x14ac:dyDescent="0.25"/>
  <cols>
    <col min="1" max="1" width="5" style="1" customWidth="1"/>
    <col min="2" max="2" width="6.140625" style="1" customWidth="1"/>
    <col min="3" max="3" width="15.85546875" style="1" customWidth="1"/>
    <col min="4" max="4" width="19.140625" style="1" customWidth="1"/>
    <col min="5" max="5" width="4.7109375" style="1" customWidth="1"/>
    <col min="6" max="6" width="43.140625" style="1" customWidth="1"/>
    <col min="7" max="12" width="9.140625" style="1"/>
    <col min="13" max="13" width="97.140625" style="1" customWidth="1"/>
    <col min="14" max="16384" width="9.140625" style="1"/>
  </cols>
  <sheetData>
    <row r="1" spans="1:13" x14ac:dyDescent="0.25">
      <c r="A1" s="19" t="s">
        <v>139</v>
      </c>
      <c r="B1" s="19"/>
      <c r="C1" s="19"/>
      <c r="D1" s="19"/>
      <c r="E1" s="19"/>
      <c r="F1" s="19"/>
      <c r="M1" s="1" t="s">
        <v>147</v>
      </c>
    </row>
    <row r="2" spans="1:13" x14ac:dyDescent="0.25">
      <c r="M2" s="1" t="s">
        <v>148</v>
      </c>
    </row>
    <row r="3" spans="1:13" x14ac:dyDescent="0.25">
      <c r="M3" s="1" t="s">
        <v>149</v>
      </c>
    </row>
    <row r="4" spans="1:13" x14ac:dyDescent="0.25">
      <c r="A4" s="2"/>
      <c r="B4" s="2"/>
      <c r="C4" s="2"/>
      <c r="D4" s="2"/>
      <c r="E4" s="2"/>
      <c r="F4" s="2"/>
      <c r="G4" s="18" t="s">
        <v>132</v>
      </c>
      <c r="H4" s="18"/>
      <c r="I4" s="18"/>
      <c r="J4" s="18" t="s">
        <v>133</v>
      </c>
      <c r="K4" s="18"/>
      <c r="L4" s="18"/>
    </row>
    <row r="5" spans="1:13" s="8" customFormat="1" ht="45" x14ac:dyDescent="0.25">
      <c r="A5" s="3" t="s">
        <v>0</v>
      </c>
      <c r="B5" s="4" t="s">
        <v>1</v>
      </c>
      <c r="C5" s="4" t="s">
        <v>2</v>
      </c>
      <c r="D5" s="4" t="s">
        <v>3</v>
      </c>
      <c r="E5" s="5" t="s">
        <v>144</v>
      </c>
      <c r="F5" s="5" t="s">
        <v>141</v>
      </c>
      <c r="G5" s="6" t="s">
        <v>4</v>
      </c>
      <c r="H5" s="7" t="s">
        <v>5</v>
      </c>
      <c r="I5" s="7" t="s">
        <v>137</v>
      </c>
      <c r="J5" s="6" t="s">
        <v>4</v>
      </c>
      <c r="K5" s="7" t="s">
        <v>5</v>
      </c>
      <c r="L5" s="7" t="s">
        <v>137</v>
      </c>
      <c r="M5" s="8" t="s">
        <v>124</v>
      </c>
    </row>
    <row r="6" spans="1:13" x14ac:dyDescent="0.25">
      <c r="A6" s="2">
        <v>1</v>
      </c>
      <c r="B6" s="9" t="s">
        <v>6</v>
      </c>
      <c r="C6" s="9" t="s">
        <v>7</v>
      </c>
      <c r="D6" s="9" t="s">
        <v>8</v>
      </c>
      <c r="E6" s="9">
        <v>1</v>
      </c>
      <c r="F6" s="9" t="s">
        <v>9</v>
      </c>
      <c r="G6" s="10">
        <v>208</v>
      </c>
      <c r="H6" s="11">
        <v>263</v>
      </c>
      <c r="I6" s="12">
        <f>H6/G6</f>
        <v>1.2644230769230769</v>
      </c>
      <c r="J6" s="10">
        <v>210</v>
      </c>
      <c r="K6" s="10">
        <v>200</v>
      </c>
      <c r="L6" s="12">
        <f>K6/J6</f>
        <v>0.95238095238095233</v>
      </c>
    </row>
    <row r="7" spans="1:13" x14ac:dyDescent="0.25">
      <c r="A7" s="2">
        <v>2</v>
      </c>
      <c r="B7" s="9" t="s">
        <v>6</v>
      </c>
      <c r="C7" s="9" t="s">
        <v>10</v>
      </c>
      <c r="D7" s="9" t="s">
        <v>11</v>
      </c>
      <c r="E7" s="9">
        <v>1</v>
      </c>
      <c r="F7" s="9" t="s">
        <v>12</v>
      </c>
      <c r="G7" s="10"/>
      <c r="H7" s="11"/>
      <c r="I7" s="12"/>
      <c r="J7" s="10">
        <v>232</v>
      </c>
      <c r="K7" s="10">
        <v>200</v>
      </c>
      <c r="L7" s="12">
        <f>K7/J7</f>
        <v>0.86206896551724133</v>
      </c>
      <c r="M7" s="2" t="s">
        <v>128</v>
      </c>
    </row>
    <row r="8" spans="1:13" x14ac:dyDescent="0.25">
      <c r="A8" s="2">
        <v>3</v>
      </c>
      <c r="B8" s="9" t="s">
        <v>6</v>
      </c>
      <c r="C8" s="9" t="s">
        <v>13</v>
      </c>
      <c r="D8" s="9" t="s">
        <v>14</v>
      </c>
      <c r="E8" s="9">
        <v>1</v>
      </c>
      <c r="F8" s="9" t="s">
        <v>9</v>
      </c>
      <c r="G8" s="10"/>
      <c r="H8" s="11"/>
      <c r="I8" s="12"/>
      <c r="J8" s="10">
        <v>444</v>
      </c>
      <c r="K8" s="10">
        <v>915</v>
      </c>
      <c r="L8" s="12">
        <f>K8/J8</f>
        <v>2.060810810810811</v>
      </c>
      <c r="M8" s="13" t="s">
        <v>129</v>
      </c>
    </row>
    <row r="9" spans="1:13" x14ac:dyDescent="0.25">
      <c r="A9" s="2">
        <v>4</v>
      </c>
      <c r="B9" s="9" t="s">
        <v>6</v>
      </c>
      <c r="C9" s="9" t="s">
        <v>15</v>
      </c>
      <c r="D9" s="9" t="s">
        <v>16</v>
      </c>
      <c r="E9" s="9">
        <v>1</v>
      </c>
      <c r="F9" s="9" t="s">
        <v>9</v>
      </c>
      <c r="G9" s="10">
        <v>248</v>
      </c>
      <c r="H9" s="11">
        <v>181</v>
      </c>
      <c r="I9" s="12">
        <f>H9/G9</f>
        <v>0.72983870967741937</v>
      </c>
      <c r="J9" s="10">
        <v>248</v>
      </c>
      <c r="K9" s="10">
        <v>180</v>
      </c>
      <c r="L9" s="12">
        <f>K9/J9</f>
        <v>0.72580645161290325</v>
      </c>
      <c r="M9" s="2"/>
    </row>
    <row r="10" spans="1:13" x14ac:dyDescent="0.25">
      <c r="A10" s="2">
        <v>5</v>
      </c>
      <c r="B10" s="9" t="s">
        <v>6</v>
      </c>
      <c r="C10" s="9" t="s">
        <v>17</v>
      </c>
      <c r="D10" s="9" t="s">
        <v>18</v>
      </c>
      <c r="E10" s="9">
        <v>1</v>
      </c>
      <c r="F10" s="9" t="s">
        <v>9</v>
      </c>
      <c r="G10" s="10"/>
      <c r="H10" s="11"/>
      <c r="I10" s="12"/>
      <c r="J10" s="10">
        <v>1</v>
      </c>
      <c r="K10" s="10">
        <v>65</v>
      </c>
      <c r="L10" s="12">
        <f>K10/J10</f>
        <v>65</v>
      </c>
      <c r="M10" s="2" t="s">
        <v>130</v>
      </c>
    </row>
    <row r="11" spans="1:13" x14ac:dyDescent="0.25">
      <c r="A11" s="2">
        <v>6</v>
      </c>
      <c r="B11" s="9" t="s">
        <v>6</v>
      </c>
      <c r="C11" s="9" t="s">
        <v>19</v>
      </c>
      <c r="D11" s="9" t="s">
        <v>146</v>
      </c>
      <c r="E11" s="9">
        <v>1</v>
      </c>
      <c r="F11" s="2" t="s">
        <v>12</v>
      </c>
      <c r="G11" s="14">
        <v>500</v>
      </c>
      <c r="H11" s="11">
        <v>300</v>
      </c>
      <c r="I11" s="12">
        <f>H11/G11</f>
        <v>0.6</v>
      </c>
      <c r="J11" s="14"/>
      <c r="K11" s="14">
        <v>476</v>
      </c>
      <c r="L11" s="12"/>
      <c r="M11" s="13" t="s">
        <v>131</v>
      </c>
    </row>
    <row r="12" spans="1:13" x14ac:dyDescent="0.25">
      <c r="A12" s="2">
        <v>7</v>
      </c>
      <c r="B12" s="9" t="s">
        <v>6</v>
      </c>
      <c r="C12" s="9" t="s">
        <v>20</v>
      </c>
      <c r="D12" s="9" t="s">
        <v>21</v>
      </c>
      <c r="E12" s="9">
        <v>1</v>
      </c>
      <c r="F12" s="9" t="s">
        <v>22</v>
      </c>
      <c r="G12" s="10">
        <v>1000</v>
      </c>
      <c r="H12" s="11">
        <v>1110</v>
      </c>
      <c r="I12" s="12">
        <f>H12/G12</f>
        <v>1.1100000000000001</v>
      </c>
      <c r="J12" s="10">
        <v>1000</v>
      </c>
      <c r="K12" s="10">
        <v>1191</v>
      </c>
      <c r="L12" s="12">
        <f t="shared" ref="L12:L25" si="0">K12/J12</f>
        <v>1.1910000000000001</v>
      </c>
    </row>
    <row r="13" spans="1:13" x14ac:dyDescent="0.25">
      <c r="A13" s="2">
        <v>8</v>
      </c>
      <c r="B13" s="9" t="s">
        <v>6</v>
      </c>
      <c r="C13" s="9" t="s">
        <v>23</v>
      </c>
      <c r="D13" s="9" t="s">
        <v>24</v>
      </c>
      <c r="E13" s="9">
        <v>1</v>
      </c>
      <c r="F13" s="9" t="s">
        <v>25</v>
      </c>
      <c r="G13" s="10"/>
      <c r="H13" s="11"/>
      <c r="I13" s="12"/>
      <c r="J13" s="10">
        <v>20</v>
      </c>
      <c r="K13" s="10">
        <v>22</v>
      </c>
      <c r="L13" s="12">
        <f t="shared" si="0"/>
        <v>1.1000000000000001</v>
      </c>
    </row>
    <row r="14" spans="1:13" x14ac:dyDescent="0.25">
      <c r="A14" s="2">
        <v>9</v>
      </c>
      <c r="B14" s="9" t="s">
        <v>6</v>
      </c>
      <c r="C14" s="9" t="s">
        <v>23</v>
      </c>
      <c r="D14" s="9" t="s">
        <v>26</v>
      </c>
      <c r="E14" s="9">
        <v>1</v>
      </c>
      <c r="F14" s="9" t="s">
        <v>27</v>
      </c>
      <c r="G14" s="10">
        <v>360</v>
      </c>
      <c r="H14" s="11">
        <v>404</v>
      </c>
      <c r="I14" s="12">
        <f>H14/G14</f>
        <v>1.1222222222222222</v>
      </c>
      <c r="J14" s="10">
        <v>318</v>
      </c>
      <c r="K14" s="10">
        <v>305</v>
      </c>
      <c r="L14" s="12">
        <f t="shared" si="0"/>
        <v>0.95911949685534592</v>
      </c>
      <c r="M14" s="15" t="s">
        <v>126</v>
      </c>
    </row>
    <row r="15" spans="1:13" x14ac:dyDescent="0.25">
      <c r="A15" s="2">
        <v>10</v>
      </c>
      <c r="B15" s="9" t="s">
        <v>6</v>
      </c>
      <c r="C15" s="9" t="s">
        <v>23</v>
      </c>
      <c r="D15" s="9" t="s">
        <v>28</v>
      </c>
      <c r="E15" s="9">
        <v>1</v>
      </c>
      <c r="F15" s="9" t="s">
        <v>29</v>
      </c>
      <c r="G15" s="10"/>
      <c r="H15" s="11">
        <v>297</v>
      </c>
      <c r="I15" s="12"/>
      <c r="J15" s="10">
        <v>380</v>
      </c>
      <c r="K15" s="10">
        <v>354</v>
      </c>
      <c r="L15" s="12">
        <f t="shared" si="0"/>
        <v>0.93157894736842106</v>
      </c>
      <c r="M15" s="15" t="s">
        <v>125</v>
      </c>
    </row>
    <row r="16" spans="1:13" x14ac:dyDescent="0.25">
      <c r="A16" s="2">
        <v>11</v>
      </c>
      <c r="B16" s="9" t="s">
        <v>6</v>
      </c>
      <c r="C16" s="9" t="s">
        <v>30</v>
      </c>
      <c r="D16" s="9" t="s">
        <v>31</v>
      </c>
      <c r="E16" s="9">
        <v>1</v>
      </c>
      <c r="F16" s="9" t="s">
        <v>12</v>
      </c>
      <c r="G16" s="10"/>
      <c r="H16" s="11">
        <v>186</v>
      </c>
      <c r="I16" s="12"/>
      <c r="J16" s="10">
        <v>318</v>
      </c>
      <c r="K16" s="10">
        <v>270</v>
      </c>
      <c r="L16" s="12">
        <f t="shared" si="0"/>
        <v>0.84905660377358494</v>
      </c>
    </row>
    <row r="17" spans="1:13" x14ac:dyDescent="0.25">
      <c r="A17" s="2">
        <v>12</v>
      </c>
      <c r="B17" s="9" t="s">
        <v>6</v>
      </c>
      <c r="C17" s="9" t="s">
        <v>32</v>
      </c>
      <c r="D17" s="9" t="s">
        <v>33</v>
      </c>
      <c r="E17" s="9">
        <v>1</v>
      </c>
      <c r="F17" s="9" t="s">
        <v>12</v>
      </c>
      <c r="G17" s="10">
        <v>172</v>
      </c>
      <c r="H17" s="11">
        <v>147</v>
      </c>
      <c r="I17" s="12">
        <f>H17/G17</f>
        <v>0.85465116279069764</v>
      </c>
      <c r="J17" s="10">
        <v>344</v>
      </c>
      <c r="K17" s="10">
        <v>331</v>
      </c>
      <c r="L17" s="12">
        <f t="shared" si="0"/>
        <v>0.96220930232558144</v>
      </c>
      <c r="M17" s="1" t="s">
        <v>135</v>
      </c>
    </row>
    <row r="18" spans="1:13" x14ac:dyDescent="0.25">
      <c r="A18" s="2">
        <v>13</v>
      </c>
      <c r="B18" s="9" t="s">
        <v>6</v>
      </c>
      <c r="C18" s="9" t="s">
        <v>34</v>
      </c>
      <c r="D18" s="9" t="s">
        <v>35</v>
      </c>
      <c r="E18" s="9">
        <v>1</v>
      </c>
      <c r="F18" s="9" t="s">
        <v>12</v>
      </c>
      <c r="G18" s="10">
        <v>648</v>
      </c>
      <c r="H18" s="11">
        <v>550</v>
      </c>
      <c r="I18" s="12">
        <f>H18/G18</f>
        <v>0.84876543209876543</v>
      </c>
      <c r="J18" s="10">
        <v>674</v>
      </c>
      <c r="K18" s="10">
        <v>600</v>
      </c>
      <c r="L18" s="12">
        <f t="shared" si="0"/>
        <v>0.89020771513353114</v>
      </c>
      <c r="M18" s="1" t="s">
        <v>136</v>
      </c>
    </row>
    <row r="19" spans="1:13" x14ac:dyDescent="0.25">
      <c r="A19" s="2">
        <v>14</v>
      </c>
      <c r="B19" s="9" t="s">
        <v>6</v>
      </c>
      <c r="C19" s="9" t="s">
        <v>36</v>
      </c>
      <c r="D19" s="9" t="s">
        <v>37</v>
      </c>
      <c r="E19" s="9">
        <v>1</v>
      </c>
      <c r="F19" s="9" t="s">
        <v>12</v>
      </c>
      <c r="G19" s="10"/>
      <c r="H19" s="11"/>
      <c r="I19" s="12"/>
      <c r="J19" s="10">
        <v>498</v>
      </c>
      <c r="K19" s="10">
        <v>409</v>
      </c>
      <c r="L19" s="12">
        <f t="shared" si="0"/>
        <v>0.82128514056224899</v>
      </c>
    </row>
    <row r="20" spans="1:13" x14ac:dyDescent="0.25">
      <c r="A20" s="2">
        <v>15</v>
      </c>
      <c r="B20" s="9" t="s">
        <v>6</v>
      </c>
      <c r="C20" s="9" t="s">
        <v>38</v>
      </c>
      <c r="D20" s="9" t="s">
        <v>39</v>
      </c>
      <c r="E20" s="9">
        <v>1</v>
      </c>
      <c r="F20" s="9" t="s">
        <v>9</v>
      </c>
      <c r="G20" s="10">
        <v>174</v>
      </c>
      <c r="H20" s="11">
        <v>138</v>
      </c>
      <c r="I20" s="12">
        <f>H20/G20</f>
        <v>0.7931034482758621</v>
      </c>
      <c r="J20" s="10">
        <v>174</v>
      </c>
      <c r="K20" s="10">
        <v>146</v>
      </c>
      <c r="L20" s="12">
        <f t="shared" si="0"/>
        <v>0.83908045977011492</v>
      </c>
      <c r="M20" s="1" t="s">
        <v>145</v>
      </c>
    </row>
    <row r="21" spans="1:13" x14ac:dyDescent="0.25">
      <c r="A21" s="2">
        <v>16</v>
      </c>
      <c r="B21" s="9" t="s">
        <v>6</v>
      </c>
      <c r="C21" s="9" t="s">
        <v>40</v>
      </c>
      <c r="D21" s="9" t="s">
        <v>41</v>
      </c>
      <c r="E21" s="9">
        <v>1</v>
      </c>
      <c r="F21" s="9" t="s">
        <v>12</v>
      </c>
      <c r="G21" s="10"/>
      <c r="H21" s="11">
        <v>648</v>
      </c>
      <c r="I21" s="12"/>
      <c r="J21" s="10">
        <v>700</v>
      </c>
      <c r="K21" s="10">
        <v>587</v>
      </c>
      <c r="L21" s="12">
        <f t="shared" si="0"/>
        <v>0.83857142857142852</v>
      </c>
    </row>
    <row r="22" spans="1:13" x14ac:dyDescent="0.25">
      <c r="A22" s="2">
        <v>17</v>
      </c>
      <c r="B22" s="9" t="s">
        <v>6</v>
      </c>
      <c r="C22" s="9" t="s">
        <v>42</v>
      </c>
      <c r="D22" s="9" t="s">
        <v>43</v>
      </c>
      <c r="E22" s="9">
        <v>1</v>
      </c>
      <c r="F22" s="9" t="s">
        <v>9</v>
      </c>
      <c r="G22" s="10">
        <v>680</v>
      </c>
      <c r="H22" s="11">
        <v>546</v>
      </c>
      <c r="I22" s="12">
        <f>H22/G22</f>
        <v>0.80294117647058827</v>
      </c>
      <c r="J22" s="10">
        <v>652</v>
      </c>
      <c r="K22" s="10">
        <v>578</v>
      </c>
      <c r="L22" s="12">
        <f t="shared" si="0"/>
        <v>0.88650306748466257</v>
      </c>
      <c r="M22" s="1" t="s">
        <v>134</v>
      </c>
    </row>
    <row r="23" spans="1:13" x14ac:dyDescent="0.25">
      <c r="A23" s="2">
        <v>18</v>
      </c>
      <c r="B23" s="9" t="s">
        <v>6</v>
      </c>
      <c r="C23" s="9" t="s">
        <v>44</v>
      </c>
      <c r="D23" s="9" t="s">
        <v>45</v>
      </c>
      <c r="E23" s="9">
        <v>1</v>
      </c>
      <c r="F23" s="9" t="s">
        <v>9</v>
      </c>
      <c r="G23" s="10"/>
      <c r="H23" s="11">
        <v>610</v>
      </c>
      <c r="I23" s="12"/>
      <c r="J23" s="10">
        <v>648</v>
      </c>
      <c r="K23" s="10">
        <v>616</v>
      </c>
      <c r="L23" s="12">
        <f t="shared" si="0"/>
        <v>0.95061728395061729</v>
      </c>
    </row>
    <row r="24" spans="1:13" x14ac:dyDescent="0.25">
      <c r="A24" s="2">
        <v>19</v>
      </c>
      <c r="B24" s="9" t="s">
        <v>6</v>
      </c>
      <c r="C24" s="9" t="s">
        <v>46</v>
      </c>
      <c r="D24" s="9" t="s">
        <v>47</v>
      </c>
      <c r="E24" s="9">
        <v>1</v>
      </c>
      <c r="F24" s="9" t="s">
        <v>9</v>
      </c>
      <c r="G24" s="10"/>
      <c r="H24" s="11"/>
      <c r="I24" s="12"/>
      <c r="J24" s="10">
        <v>163</v>
      </c>
      <c r="K24" s="10">
        <v>91</v>
      </c>
      <c r="L24" s="12">
        <f t="shared" si="0"/>
        <v>0.55828220858895705</v>
      </c>
      <c r="M24" s="1" t="s">
        <v>140</v>
      </c>
    </row>
    <row r="25" spans="1:13" x14ac:dyDescent="0.25">
      <c r="A25" s="2">
        <v>20</v>
      </c>
      <c r="B25" s="9" t="s">
        <v>6</v>
      </c>
      <c r="C25" s="9" t="s">
        <v>48</v>
      </c>
      <c r="D25" s="9" t="s">
        <v>45</v>
      </c>
      <c r="E25" s="9">
        <v>1</v>
      </c>
      <c r="F25" s="9" t="s">
        <v>12</v>
      </c>
      <c r="G25" s="10"/>
      <c r="H25" s="11"/>
      <c r="I25" s="12"/>
      <c r="J25" s="10">
        <v>200</v>
      </c>
      <c r="K25" s="10">
        <v>288</v>
      </c>
      <c r="L25" s="12">
        <f t="shared" si="0"/>
        <v>1.44</v>
      </c>
    </row>
    <row r="26" spans="1:13" x14ac:dyDescent="0.25">
      <c r="A26" s="2">
        <v>21</v>
      </c>
      <c r="B26" s="9" t="s">
        <v>6</v>
      </c>
      <c r="C26" s="9" t="s">
        <v>49</v>
      </c>
      <c r="D26" s="9" t="s">
        <v>50</v>
      </c>
      <c r="E26" s="9">
        <v>1</v>
      </c>
      <c r="F26" s="9" t="s">
        <v>12</v>
      </c>
      <c r="G26" s="10">
        <v>356</v>
      </c>
      <c r="H26" s="11">
        <v>691</v>
      </c>
      <c r="I26" s="12">
        <f>H26/G26</f>
        <v>1.9410112359550562</v>
      </c>
      <c r="J26" s="10"/>
      <c r="K26" s="14">
        <v>1062</v>
      </c>
      <c r="L26" s="12"/>
    </row>
    <row r="27" spans="1:13" x14ac:dyDescent="0.25">
      <c r="A27" s="2">
        <v>22</v>
      </c>
      <c r="B27" s="9" t="s">
        <v>6</v>
      </c>
      <c r="C27" s="9" t="s">
        <v>51</v>
      </c>
      <c r="D27" s="9" t="s">
        <v>52</v>
      </c>
      <c r="E27" s="9">
        <v>1</v>
      </c>
      <c r="F27" s="9" t="s">
        <v>53</v>
      </c>
      <c r="G27" s="10"/>
      <c r="H27" s="11"/>
      <c r="I27" s="12"/>
      <c r="J27" s="10">
        <v>12</v>
      </c>
      <c r="K27" s="10">
        <v>20</v>
      </c>
      <c r="L27" s="12">
        <f t="shared" ref="L27:L43" si="1">K27/J27</f>
        <v>1.6666666666666667</v>
      </c>
    </row>
    <row r="28" spans="1:13" x14ac:dyDescent="0.25">
      <c r="A28" s="2">
        <v>23</v>
      </c>
      <c r="B28" s="9" t="s">
        <v>6</v>
      </c>
      <c r="C28" s="9" t="s">
        <v>54</v>
      </c>
      <c r="D28" s="9" t="s">
        <v>55</v>
      </c>
      <c r="E28" s="9">
        <v>1</v>
      </c>
      <c r="F28" s="9" t="s">
        <v>56</v>
      </c>
      <c r="G28" s="10"/>
      <c r="H28" s="11"/>
      <c r="I28" s="12"/>
      <c r="J28" s="10">
        <v>1</v>
      </c>
      <c r="K28" s="10">
        <v>44</v>
      </c>
      <c r="L28" s="12">
        <f t="shared" si="1"/>
        <v>44</v>
      </c>
    </row>
    <row r="29" spans="1:13" x14ac:dyDescent="0.25">
      <c r="A29" s="2">
        <v>24</v>
      </c>
      <c r="B29" s="9" t="s">
        <v>6</v>
      </c>
      <c r="C29" s="9" t="s">
        <v>57</v>
      </c>
      <c r="D29" s="9" t="s">
        <v>58</v>
      </c>
      <c r="E29" s="9">
        <v>1</v>
      </c>
      <c r="F29" s="9" t="s">
        <v>9</v>
      </c>
      <c r="G29" s="10"/>
      <c r="H29" s="11">
        <v>24</v>
      </c>
      <c r="I29" s="12"/>
      <c r="J29" s="10">
        <v>46</v>
      </c>
      <c r="K29" s="10">
        <v>93</v>
      </c>
      <c r="L29" s="12">
        <f t="shared" si="1"/>
        <v>2.0217391304347827</v>
      </c>
    </row>
    <row r="30" spans="1:13" x14ac:dyDescent="0.25">
      <c r="A30" s="2">
        <v>25</v>
      </c>
      <c r="B30" s="9" t="s">
        <v>6</v>
      </c>
      <c r="C30" s="9" t="s">
        <v>59</v>
      </c>
      <c r="D30" s="9" t="s">
        <v>60</v>
      </c>
      <c r="E30" s="9">
        <v>1</v>
      </c>
      <c r="F30" s="9" t="s">
        <v>9</v>
      </c>
      <c r="G30" s="10"/>
      <c r="H30" s="11">
        <v>132</v>
      </c>
      <c r="I30" s="12"/>
      <c r="J30" s="10">
        <v>132</v>
      </c>
      <c r="K30" s="10">
        <v>82</v>
      </c>
      <c r="L30" s="12">
        <f t="shared" si="1"/>
        <v>0.62121212121212122</v>
      </c>
    </row>
    <row r="31" spans="1:13" x14ac:dyDescent="0.25">
      <c r="A31" s="2">
        <v>26</v>
      </c>
      <c r="B31" s="9" t="s">
        <v>6</v>
      </c>
      <c r="C31" s="9" t="s">
        <v>61</v>
      </c>
      <c r="D31" s="9" t="s">
        <v>62</v>
      </c>
      <c r="E31" s="9">
        <v>1</v>
      </c>
      <c r="F31" s="9" t="s">
        <v>9</v>
      </c>
      <c r="G31" s="10"/>
      <c r="H31" s="11">
        <v>564</v>
      </c>
      <c r="I31" s="12"/>
      <c r="J31" s="10">
        <v>536</v>
      </c>
      <c r="K31" s="10">
        <v>545</v>
      </c>
      <c r="L31" s="12">
        <f t="shared" si="1"/>
        <v>1.0167910447761195</v>
      </c>
    </row>
    <row r="32" spans="1:13" x14ac:dyDescent="0.25">
      <c r="A32" s="2">
        <v>27</v>
      </c>
      <c r="B32" s="9" t="s">
        <v>6</v>
      </c>
      <c r="C32" s="9" t="s">
        <v>63</v>
      </c>
      <c r="D32" s="9" t="s">
        <v>64</v>
      </c>
      <c r="E32" s="9">
        <v>1</v>
      </c>
      <c r="F32" s="9" t="s">
        <v>9</v>
      </c>
      <c r="G32" s="10">
        <v>992</v>
      </c>
      <c r="H32" s="11">
        <v>952</v>
      </c>
      <c r="I32" s="12">
        <f>H32/G32</f>
        <v>0.95967741935483875</v>
      </c>
      <c r="J32" s="10">
        <v>1280</v>
      </c>
      <c r="K32" s="10">
        <v>1120</v>
      </c>
      <c r="L32" s="12">
        <f t="shared" si="1"/>
        <v>0.875</v>
      </c>
    </row>
    <row r="33" spans="1:12" x14ac:dyDescent="0.25">
      <c r="A33" s="2">
        <v>28</v>
      </c>
      <c r="B33" s="9" t="s">
        <v>6</v>
      </c>
      <c r="C33" s="9" t="s">
        <v>63</v>
      </c>
      <c r="D33" s="9" t="s">
        <v>65</v>
      </c>
      <c r="E33" s="9">
        <v>1</v>
      </c>
      <c r="F33" s="9" t="s">
        <v>143</v>
      </c>
      <c r="G33" s="10">
        <v>544</v>
      </c>
      <c r="H33" s="11">
        <v>518</v>
      </c>
      <c r="I33" s="12">
        <f>H33/G33</f>
        <v>0.95220588235294112</v>
      </c>
      <c r="J33" s="10">
        <v>538</v>
      </c>
      <c r="K33" s="10">
        <v>540</v>
      </c>
      <c r="L33" s="12">
        <f t="shared" si="1"/>
        <v>1.003717472118959</v>
      </c>
    </row>
    <row r="34" spans="1:12" x14ac:dyDescent="0.25">
      <c r="A34" s="2">
        <v>29</v>
      </c>
      <c r="B34" s="9" t="s">
        <v>6</v>
      </c>
      <c r="C34" s="9" t="s">
        <v>63</v>
      </c>
      <c r="D34" s="9" t="s">
        <v>66</v>
      </c>
      <c r="E34" s="9">
        <v>1</v>
      </c>
      <c r="F34" s="9" t="s">
        <v>142</v>
      </c>
      <c r="G34" s="10">
        <v>1818</v>
      </c>
      <c r="H34" s="11">
        <v>1487</v>
      </c>
      <c r="I34" s="12">
        <f>H34/G34</f>
        <v>0.81793179317931797</v>
      </c>
      <c r="J34" s="10">
        <f>1266+166</f>
        <v>1432</v>
      </c>
      <c r="K34" s="10">
        <f>1163+108</f>
        <v>1271</v>
      </c>
      <c r="L34" s="12">
        <f t="shared" si="1"/>
        <v>0.88756983240223464</v>
      </c>
    </row>
    <row r="35" spans="1:12" x14ac:dyDescent="0.25">
      <c r="A35" s="2">
        <v>30</v>
      </c>
      <c r="B35" s="9" t="s">
        <v>6</v>
      </c>
      <c r="C35" s="9" t="s">
        <v>63</v>
      </c>
      <c r="D35" s="9" t="s">
        <v>66</v>
      </c>
      <c r="E35" s="9">
        <v>2</v>
      </c>
      <c r="F35" s="9" t="s">
        <v>67</v>
      </c>
      <c r="G35" s="10"/>
      <c r="H35" s="11"/>
      <c r="I35" s="12"/>
      <c r="J35" s="10">
        <v>166</v>
      </c>
      <c r="K35" s="10">
        <v>108</v>
      </c>
      <c r="L35" s="12">
        <f t="shared" si="1"/>
        <v>0.6506024096385542</v>
      </c>
    </row>
    <row r="36" spans="1:12" x14ac:dyDescent="0.25">
      <c r="A36" s="2">
        <v>31</v>
      </c>
      <c r="B36" s="9" t="s">
        <v>6</v>
      </c>
      <c r="C36" s="9" t="s">
        <v>68</v>
      </c>
      <c r="D36" s="9" t="s">
        <v>69</v>
      </c>
      <c r="E36" s="9">
        <v>1</v>
      </c>
      <c r="F36" s="9" t="s">
        <v>70</v>
      </c>
      <c r="G36" s="10"/>
      <c r="H36" s="11"/>
      <c r="I36" s="12"/>
      <c r="J36" s="10">
        <v>38</v>
      </c>
      <c r="K36" s="10">
        <v>401</v>
      </c>
      <c r="L36" s="12">
        <f t="shared" si="1"/>
        <v>10.552631578947368</v>
      </c>
    </row>
    <row r="37" spans="1:12" x14ac:dyDescent="0.25">
      <c r="A37" s="2">
        <v>32</v>
      </c>
      <c r="B37" s="9" t="s">
        <v>6</v>
      </c>
      <c r="C37" s="9" t="s">
        <v>71</v>
      </c>
      <c r="D37" s="9" t="s">
        <v>72</v>
      </c>
      <c r="E37" s="9">
        <v>1</v>
      </c>
      <c r="F37" s="9" t="s">
        <v>12</v>
      </c>
      <c r="G37" s="10"/>
      <c r="H37" s="11">
        <v>1053</v>
      </c>
      <c r="I37" s="12"/>
      <c r="J37" s="10">
        <v>1110</v>
      </c>
      <c r="K37" s="14">
        <v>910</v>
      </c>
      <c r="L37" s="12">
        <f t="shared" si="1"/>
        <v>0.81981981981981977</v>
      </c>
    </row>
    <row r="38" spans="1:12" x14ac:dyDescent="0.25">
      <c r="A38" s="2">
        <v>33</v>
      </c>
      <c r="B38" s="9" t="s">
        <v>6</v>
      </c>
      <c r="C38" s="9" t="s">
        <v>73</v>
      </c>
      <c r="D38" s="9" t="s">
        <v>74</v>
      </c>
      <c r="E38" s="9">
        <v>1</v>
      </c>
      <c r="F38" s="9" t="s">
        <v>9</v>
      </c>
      <c r="G38" s="10"/>
      <c r="H38" s="11">
        <v>65</v>
      </c>
      <c r="I38" s="12"/>
      <c r="J38" s="10">
        <v>88</v>
      </c>
      <c r="K38" s="10">
        <v>96</v>
      </c>
      <c r="L38" s="12">
        <f t="shared" si="1"/>
        <v>1.0909090909090908</v>
      </c>
    </row>
    <row r="39" spans="1:12" x14ac:dyDescent="0.25">
      <c r="A39" s="2">
        <v>34</v>
      </c>
      <c r="B39" s="9" t="s">
        <v>6</v>
      </c>
      <c r="C39" s="9" t="s">
        <v>75</v>
      </c>
      <c r="D39" s="9" t="s">
        <v>76</v>
      </c>
      <c r="E39" s="9">
        <v>1</v>
      </c>
      <c r="F39" s="9" t="s">
        <v>77</v>
      </c>
      <c r="G39" s="10"/>
      <c r="H39" s="11">
        <v>622</v>
      </c>
      <c r="I39" s="12"/>
      <c r="J39" s="10">
        <v>560</v>
      </c>
      <c r="K39" s="10">
        <v>625</v>
      </c>
      <c r="L39" s="12">
        <f t="shared" si="1"/>
        <v>1.1160714285714286</v>
      </c>
    </row>
    <row r="40" spans="1:12" x14ac:dyDescent="0.25">
      <c r="A40" s="2">
        <v>35</v>
      </c>
      <c r="B40" s="9" t="s">
        <v>6</v>
      </c>
      <c r="C40" s="9" t="s">
        <v>75</v>
      </c>
      <c r="D40" s="9" t="s">
        <v>78</v>
      </c>
      <c r="E40" s="9">
        <v>1</v>
      </c>
      <c r="F40" s="9" t="s">
        <v>79</v>
      </c>
      <c r="G40" s="10"/>
      <c r="H40" s="11">
        <v>463</v>
      </c>
      <c r="I40" s="12"/>
      <c r="J40" s="10">
        <v>348</v>
      </c>
      <c r="K40" s="10">
        <v>422</v>
      </c>
      <c r="L40" s="12">
        <f t="shared" si="1"/>
        <v>1.2126436781609196</v>
      </c>
    </row>
    <row r="41" spans="1:12" x14ac:dyDescent="0.25">
      <c r="A41" s="2">
        <v>36</v>
      </c>
      <c r="B41" s="9" t="s">
        <v>6</v>
      </c>
      <c r="C41" s="9" t="s">
        <v>80</v>
      </c>
      <c r="D41" s="9" t="s">
        <v>81</v>
      </c>
      <c r="E41" s="9">
        <v>1</v>
      </c>
      <c r="F41" s="9" t="s">
        <v>9</v>
      </c>
      <c r="G41" s="10">
        <v>88</v>
      </c>
      <c r="H41" s="11">
        <v>65</v>
      </c>
      <c r="I41" s="12">
        <f>H41/G41</f>
        <v>0.73863636363636365</v>
      </c>
      <c r="J41" s="10">
        <v>88</v>
      </c>
      <c r="K41" s="10">
        <v>74</v>
      </c>
      <c r="L41" s="12">
        <f t="shared" si="1"/>
        <v>0.84090909090909094</v>
      </c>
    </row>
    <row r="42" spans="1:12" x14ac:dyDescent="0.25">
      <c r="A42" s="2">
        <v>37</v>
      </c>
      <c r="B42" s="9" t="s">
        <v>6</v>
      </c>
      <c r="C42" s="9" t="s">
        <v>82</v>
      </c>
      <c r="D42" s="9" t="s">
        <v>83</v>
      </c>
      <c r="E42" s="9">
        <v>1</v>
      </c>
      <c r="F42" s="9" t="s">
        <v>9</v>
      </c>
      <c r="G42" s="10">
        <v>500</v>
      </c>
      <c r="H42" s="11">
        <v>173</v>
      </c>
      <c r="I42" s="12">
        <f>H42/G42</f>
        <v>0.34599999999999997</v>
      </c>
      <c r="J42" s="10">
        <v>350</v>
      </c>
      <c r="K42" s="10">
        <v>250</v>
      </c>
      <c r="L42" s="12">
        <f t="shared" si="1"/>
        <v>0.7142857142857143</v>
      </c>
    </row>
    <row r="43" spans="1:12" x14ac:dyDescent="0.25">
      <c r="A43" s="2">
        <v>38</v>
      </c>
      <c r="B43" s="9" t="s">
        <v>6</v>
      </c>
      <c r="C43" s="9" t="s">
        <v>84</v>
      </c>
      <c r="D43" s="9" t="s">
        <v>85</v>
      </c>
      <c r="E43" s="9">
        <v>1</v>
      </c>
      <c r="F43" s="9" t="s">
        <v>12</v>
      </c>
      <c r="G43" s="10">
        <v>352</v>
      </c>
      <c r="H43" s="11">
        <v>450</v>
      </c>
      <c r="I43" s="12">
        <f>H43/G43</f>
        <v>1.2784090909090908</v>
      </c>
      <c r="J43" s="10">
        <v>352</v>
      </c>
      <c r="K43" s="10">
        <v>744</v>
      </c>
      <c r="L43" s="12">
        <f t="shared" si="1"/>
        <v>2.1136363636363638</v>
      </c>
    </row>
    <row r="44" spans="1:12" x14ac:dyDescent="0.25">
      <c r="A44" s="2">
        <v>39</v>
      </c>
      <c r="B44" s="9" t="s">
        <v>6</v>
      </c>
      <c r="C44" s="9" t="s">
        <v>86</v>
      </c>
      <c r="D44" s="9" t="s">
        <v>87</v>
      </c>
      <c r="E44" s="9">
        <v>1</v>
      </c>
      <c r="F44" s="9" t="s">
        <v>12</v>
      </c>
      <c r="G44" s="10"/>
      <c r="H44" s="11"/>
      <c r="I44" s="12"/>
      <c r="J44" s="10"/>
      <c r="K44" s="10">
        <v>1150</v>
      </c>
      <c r="L44" s="12"/>
    </row>
    <row r="45" spans="1:12" x14ac:dyDescent="0.25">
      <c r="A45" s="2">
        <v>40</v>
      </c>
      <c r="B45" s="9" t="s">
        <v>6</v>
      </c>
      <c r="C45" s="9" t="s">
        <v>88</v>
      </c>
      <c r="D45" s="9" t="s">
        <v>89</v>
      </c>
      <c r="E45" s="9">
        <v>1</v>
      </c>
      <c r="F45" s="9" t="s">
        <v>90</v>
      </c>
      <c r="G45" s="10"/>
      <c r="H45" s="11"/>
      <c r="I45" s="12"/>
      <c r="J45" s="10">
        <v>6</v>
      </c>
      <c r="K45" s="10">
        <v>18</v>
      </c>
      <c r="L45" s="12">
        <f>K45/J45</f>
        <v>3</v>
      </c>
    </row>
    <row r="46" spans="1:12" x14ac:dyDescent="0.25">
      <c r="A46" s="2">
        <v>41</v>
      </c>
      <c r="B46" s="9" t="s">
        <v>6</v>
      </c>
      <c r="C46" s="9" t="s">
        <v>91</v>
      </c>
      <c r="D46" s="9" t="s">
        <v>92</v>
      </c>
      <c r="E46" s="9">
        <v>1</v>
      </c>
      <c r="F46" s="9" t="s">
        <v>12</v>
      </c>
      <c r="G46" s="10">
        <v>104</v>
      </c>
      <c r="H46" s="11">
        <v>80</v>
      </c>
      <c r="I46" s="12">
        <f>H46/G46</f>
        <v>0.76923076923076927</v>
      </c>
      <c r="J46" s="10">
        <v>104</v>
      </c>
      <c r="K46" s="10">
        <v>80</v>
      </c>
      <c r="L46" s="12">
        <f>K46/J46</f>
        <v>0.76923076923076927</v>
      </c>
    </row>
    <row r="47" spans="1:12" x14ac:dyDescent="0.25">
      <c r="A47" s="2">
        <v>42</v>
      </c>
      <c r="B47" s="9" t="s">
        <v>6</v>
      </c>
      <c r="C47" s="9" t="s">
        <v>93</v>
      </c>
      <c r="D47" s="9" t="s">
        <v>94</v>
      </c>
      <c r="E47" s="9">
        <v>1</v>
      </c>
      <c r="F47" s="9" t="s">
        <v>12</v>
      </c>
      <c r="G47" s="10">
        <v>170</v>
      </c>
      <c r="H47" s="11">
        <v>540</v>
      </c>
      <c r="I47" s="12">
        <f>H47/G47</f>
        <v>3.1764705882352939</v>
      </c>
      <c r="J47" s="10">
        <v>73</v>
      </c>
      <c r="K47" s="10">
        <v>782</v>
      </c>
      <c r="L47" s="12">
        <f>K47/J47</f>
        <v>10.712328767123287</v>
      </c>
    </row>
    <row r="48" spans="1:12" x14ac:dyDescent="0.25">
      <c r="A48" s="2">
        <v>43</v>
      </c>
      <c r="B48" s="9" t="s">
        <v>6</v>
      </c>
      <c r="C48" s="9" t="s">
        <v>95</v>
      </c>
      <c r="D48" s="9" t="s">
        <v>96</v>
      </c>
      <c r="E48" s="9">
        <v>1</v>
      </c>
      <c r="F48" s="9" t="s">
        <v>9</v>
      </c>
      <c r="G48" s="10"/>
      <c r="H48" s="11"/>
      <c r="I48" s="12"/>
      <c r="J48" s="10">
        <v>224</v>
      </c>
      <c r="K48" s="10">
        <v>98</v>
      </c>
      <c r="L48" s="12">
        <f>K48/J48</f>
        <v>0.4375</v>
      </c>
    </row>
    <row r="49" spans="1:12" x14ac:dyDescent="0.25">
      <c r="A49" s="2">
        <v>44</v>
      </c>
      <c r="B49" s="9" t="s">
        <v>6</v>
      </c>
      <c r="C49" s="9" t="s">
        <v>97</v>
      </c>
      <c r="D49" s="9" t="s">
        <v>98</v>
      </c>
      <c r="E49" s="9">
        <v>1</v>
      </c>
      <c r="F49" s="9" t="s">
        <v>12</v>
      </c>
      <c r="G49" s="10">
        <v>316</v>
      </c>
      <c r="H49" s="11">
        <v>195</v>
      </c>
      <c r="I49" s="12">
        <f>H49/G49</f>
        <v>0.61708860759493667</v>
      </c>
      <c r="J49" s="10">
        <v>560</v>
      </c>
      <c r="K49" s="10">
        <v>180</v>
      </c>
      <c r="L49" s="12">
        <f>K49/J49</f>
        <v>0.32142857142857145</v>
      </c>
    </row>
    <row r="50" spans="1:12" x14ac:dyDescent="0.25">
      <c r="A50" s="2"/>
      <c r="B50" s="9"/>
      <c r="C50" s="9"/>
      <c r="D50" s="9"/>
      <c r="E50" s="9"/>
      <c r="F50" s="9"/>
      <c r="G50" s="10"/>
      <c r="H50" s="11"/>
      <c r="I50" s="12"/>
      <c r="J50" s="10"/>
      <c r="K50" s="10"/>
      <c r="L50" s="12"/>
    </row>
    <row r="51" spans="1:12" x14ac:dyDescent="0.25">
      <c r="A51" s="2"/>
      <c r="B51" s="2"/>
      <c r="C51" s="2" t="s">
        <v>122</v>
      </c>
      <c r="D51" s="2"/>
      <c r="E51" s="2"/>
      <c r="F51" s="2"/>
      <c r="G51" s="14">
        <v>8838</v>
      </c>
      <c r="H51" s="11">
        <v>14063</v>
      </c>
      <c r="I51" s="12">
        <f>H51/G51</f>
        <v>1.5911971034170627</v>
      </c>
      <c r="J51" s="14">
        <v>14626</v>
      </c>
      <c r="K51" s="14">
        <v>18520</v>
      </c>
      <c r="L51" s="12">
        <f>K51/J51</f>
        <v>1.2662382059346369</v>
      </c>
    </row>
    <row r="52" spans="1:12" x14ac:dyDescent="0.25">
      <c r="A52" s="2"/>
      <c r="B52" s="2"/>
      <c r="C52" s="2" t="s">
        <v>123</v>
      </c>
      <c r="D52" s="2"/>
      <c r="E52" s="2"/>
      <c r="F52" s="2"/>
      <c r="G52" s="14">
        <f>SUM(G6:G49)-G35</f>
        <v>9230</v>
      </c>
      <c r="H52" s="14">
        <f>SUM(H6:H49)-H35</f>
        <v>13454</v>
      </c>
      <c r="I52" s="12">
        <f>H52/G52</f>
        <v>1.457638136511376</v>
      </c>
      <c r="J52" s="14">
        <f>SUM(J6:J49)-J35</f>
        <v>15102</v>
      </c>
      <c r="K52" s="14">
        <f>SUM(K6:K49)-K35</f>
        <v>18431</v>
      </c>
      <c r="L52" s="12">
        <f>K52/J52</f>
        <v>1.2204343795523771</v>
      </c>
    </row>
    <row r="53" spans="1:12" x14ac:dyDescent="0.25">
      <c r="A53" s="2"/>
      <c r="B53" s="2"/>
      <c r="C53" s="2" t="s">
        <v>138</v>
      </c>
      <c r="D53" s="2"/>
      <c r="E53" s="2"/>
      <c r="F53" s="2"/>
      <c r="G53" s="14"/>
      <c r="H53" s="14"/>
      <c r="I53" s="12">
        <f>MEDIAN(I6:I49)</f>
        <v>0.84876543209876543</v>
      </c>
      <c r="J53" s="14"/>
      <c r="K53" s="14"/>
      <c r="L53" s="12">
        <f>MEDIAN(L6:L49)</f>
        <v>0.95061728395061729</v>
      </c>
    </row>
    <row r="54" spans="1:12" x14ac:dyDescent="0.25">
      <c r="A54" s="2"/>
      <c r="B54" s="9"/>
      <c r="C54" s="9"/>
      <c r="D54" s="9"/>
      <c r="E54" s="9"/>
      <c r="F54" s="9"/>
      <c r="G54" s="10"/>
      <c r="H54" s="11"/>
      <c r="I54" s="12"/>
      <c r="J54" s="10"/>
      <c r="K54" s="10"/>
      <c r="L54" s="12"/>
    </row>
    <row r="55" spans="1:12" x14ac:dyDescent="0.25">
      <c r="A55" s="2">
        <v>53</v>
      </c>
      <c r="B55" s="9" t="s">
        <v>106</v>
      </c>
      <c r="C55" s="9" t="s">
        <v>80</v>
      </c>
      <c r="D55" s="9" t="s">
        <v>116</v>
      </c>
      <c r="E55" s="9">
        <v>1</v>
      </c>
      <c r="F55" s="9" t="s">
        <v>117</v>
      </c>
      <c r="G55" s="10"/>
      <c r="H55" s="11"/>
      <c r="I55" s="12"/>
      <c r="J55" s="10">
        <v>100</v>
      </c>
      <c r="K55" s="10">
        <v>190</v>
      </c>
      <c r="L55" s="12">
        <f t="shared" ref="L55:L62" si="2">K55/J55</f>
        <v>1.9</v>
      </c>
    </row>
    <row r="56" spans="1:12" x14ac:dyDescent="0.25">
      <c r="A56" s="2">
        <v>47</v>
      </c>
      <c r="B56" s="9" t="s">
        <v>99</v>
      </c>
      <c r="C56" s="9" t="s">
        <v>63</v>
      </c>
      <c r="D56" s="9" t="s">
        <v>104</v>
      </c>
      <c r="E56" s="9">
        <v>1</v>
      </c>
      <c r="F56" s="9" t="s">
        <v>105</v>
      </c>
      <c r="G56" s="10"/>
      <c r="H56" s="11"/>
      <c r="I56" s="12"/>
      <c r="J56" s="10">
        <v>132</v>
      </c>
      <c r="K56" s="10">
        <v>181</v>
      </c>
      <c r="L56" s="12">
        <f t="shared" si="2"/>
        <v>1.3712121212121211</v>
      </c>
    </row>
    <row r="57" spans="1:12" x14ac:dyDescent="0.25">
      <c r="A57" s="2">
        <v>45</v>
      </c>
      <c r="B57" s="9" t="s">
        <v>99</v>
      </c>
      <c r="C57" s="9" t="s">
        <v>63</v>
      </c>
      <c r="D57" s="9" t="s">
        <v>100</v>
      </c>
      <c r="E57" s="9">
        <v>1</v>
      </c>
      <c r="F57" s="9" t="s">
        <v>101</v>
      </c>
      <c r="G57" s="10">
        <v>400</v>
      </c>
      <c r="H57" s="11">
        <v>365</v>
      </c>
      <c r="I57" s="12">
        <f>H57/G57</f>
        <v>0.91249999999999998</v>
      </c>
      <c r="J57" s="10">
        <v>464</v>
      </c>
      <c r="K57" s="10">
        <v>603</v>
      </c>
      <c r="L57" s="12">
        <f t="shared" si="2"/>
        <v>1.2995689655172413</v>
      </c>
    </row>
    <row r="58" spans="1:12" x14ac:dyDescent="0.25">
      <c r="A58" s="2">
        <v>48</v>
      </c>
      <c r="B58" s="9" t="s">
        <v>106</v>
      </c>
      <c r="C58" s="9" t="s">
        <v>20</v>
      </c>
      <c r="D58" s="9" t="s">
        <v>107</v>
      </c>
      <c r="E58" s="9">
        <v>1</v>
      </c>
      <c r="F58" s="2" t="s">
        <v>127</v>
      </c>
      <c r="G58" s="14"/>
      <c r="H58" s="11"/>
      <c r="I58" s="12"/>
      <c r="J58" s="14">
        <v>480</v>
      </c>
      <c r="K58" s="14">
        <v>511</v>
      </c>
      <c r="L58" s="12">
        <f t="shared" si="2"/>
        <v>1.0645833333333334</v>
      </c>
    </row>
    <row r="59" spans="1:12" x14ac:dyDescent="0.25">
      <c r="A59" s="2">
        <v>49</v>
      </c>
      <c r="B59" s="9" t="s">
        <v>106</v>
      </c>
      <c r="C59" s="9" t="s">
        <v>42</v>
      </c>
      <c r="D59" s="9" t="s">
        <v>108</v>
      </c>
      <c r="E59" s="9">
        <v>1</v>
      </c>
      <c r="F59" s="9" t="s">
        <v>109</v>
      </c>
      <c r="G59" s="10"/>
      <c r="H59" s="11"/>
      <c r="I59" s="12"/>
      <c r="J59" s="10">
        <v>450</v>
      </c>
      <c r="K59" s="10">
        <v>407</v>
      </c>
      <c r="L59" s="12">
        <f t="shared" si="2"/>
        <v>0.9044444444444445</v>
      </c>
    </row>
    <row r="60" spans="1:12" x14ac:dyDescent="0.25">
      <c r="A60" s="2">
        <v>52</v>
      </c>
      <c r="B60" s="9" t="s">
        <v>106</v>
      </c>
      <c r="C60" s="9" t="s">
        <v>75</v>
      </c>
      <c r="D60" s="9" t="s">
        <v>114</v>
      </c>
      <c r="E60" s="9">
        <v>1</v>
      </c>
      <c r="F60" s="9" t="s">
        <v>115</v>
      </c>
      <c r="G60" s="10"/>
      <c r="H60" s="11"/>
      <c r="I60" s="12"/>
      <c r="J60" s="10">
        <v>420</v>
      </c>
      <c r="K60" s="10">
        <v>350</v>
      </c>
      <c r="L60" s="12">
        <f t="shared" si="2"/>
        <v>0.83333333333333337</v>
      </c>
    </row>
    <row r="61" spans="1:12" x14ac:dyDescent="0.25">
      <c r="A61" s="2">
        <v>51</v>
      </c>
      <c r="B61" s="9" t="s">
        <v>106</v>
      </c>
      <c r="C61" s="9" t="s">
        <v>71</v>
      </c>
      <c r="D61" s="9" t="s">
        <v>112</v>
      </c>
      <c r="E61" s="9">
        <v>1</v>
      </c>
      <c r="F61" s="9" t="s">
        <v>113</v>
      </c>
      <c r="G61" s="10"/>
      <c r="H61" s="11"/>
      <c r="I61" s="12"/>
      <c r="J61" s="10">
        <v>600</v>
      </c>
      <c r="K61" s="10">
        <v>428</v>
      </c>
      <c r="L61" s="12">
        <f t="shared" si="2"/>
        <v>0.71333333333333337</v>
      </c>
    </row>
    <row r="62" spans="1:12" x14ac:dyDescent="0.25">
      <c r="A62" s="2">
        <v>46</v>
      </c>
      <c r="B62" s="9" t="s">
        <v>99</v>
      </c>
      <c r="C62" s="9" t="s">
        <v>63</v>
      </c>
      <c r="D62" s="9" t="s">
        <v>102</v>
      </c>
      <c r="E62" s="9">
        <v>1</v>
      </c>
      <c r="F62" s="9" t="s">
        <v>103</v>
      </c>
      <c r="G62" s="10"/>
      <c r="H62" s="11"/>
      <c r="I62" s="12"/>
      <c r="J62" s="10">
        <v>270</v>
      </c>
      <c r="K62" s="10">
        <v>170</v>
      </c>
      <c r="L62" s="12">
        <f t="shared" si="2"/>
        <v>0.62962962962962965</v>
      </c>
    </row>
    <row r="63" spans="1:12" x14ac:dyDescent="0.25">
      <c r="A63" s="2">
        <v>50</v>
      </c>
      <c r="B63" s="9" t="s">
        <v>106</v>
      </c>
      <c r="C63" s="9" t="s">
        <v>42</v>
      </c>
      <c r="D63" s="9" t="s">
        <v>110</v>
      </c>
      <c r="E63" s="9">
        <v>1</v>
      </c>
      <c r="F63" s="9" t="s">
        <v>111</v>
      </c>
      <c r="G63" s="10"/>
      <c r="H63" s="11"/>
      <c r="I63" s="12"/>
      <c r="J63" s="10"/>
      <c r="K63" s="10">
        <v>1044</v>
      </c>
      <c r="L63" s="12"/>
    </row>
    <row r="64" spans="1:12" x14ac:dyDescent="0.25">
      <c r="A64" s="2">
        <v>54</v>
      </c>
      <c r="B64" s="9" t="s">
        <v>99</v>
      </c>
      <c r="C64" s="9" t="s">
        <v>63</v>
      </c>
      <c r="D64" s="16" t="s">
        <v>118</v>
      </c>
      <c r="E64" s="9">
        <v>1</v>
      </c>
      <c r="F64" s="16" t="s">
        <v>119</v>
      </c>
      <c r="G64" s="10"/>
      <c r="H64" s="11"/>
      <c r="I64" s="12"/>
      <c r="J64" s="10"/>
      <c r="K64" s="10"/>
      <c r="L64" s="12"/>
    </row>
    <row r="65" spans="1:12" x14ac:dyDescent="0.25">
      <c r="A65" s="2">
        <v>55</v>
      </c>
      <c r="B65" s="9" t="s">
        <v>106</v>
      </c>
      <c r="C65" s="2" t="s">
        <v>44</v>
      </c>
      <c r="D65" s="2" t="s">
        <v>120</v>
      </c>
      <c r="E65" s="2">
        <v>1</v>
      </c>
      <c r="F65" s="2" t="s">
        <v>121</v>
      </c>
      <c r="G65" s="14"/>
      <c r="H65" s="11">
        <v>292</v>
      </c>
      <c r="I65" s="12"/>
      <c r="J65" s="14"/>
      <c r="K65" s="14"/>
      <c r="L65" s="12"/>
    </row>
    <row r="66" spans="1:12" x14ac:dyDescent="0.25">
      <c r="A66" s="2"/>
      <c r="B66" s="2"/>
      <c r="C66" s="2"/>
      <c r="D66" s="2"/>
      <c r="E66" s="2"/>
      <c r="F66" s="2"/>
      <c r="G66" s="14"/>
      <c r="H66" s="11"/>
      <c r="I66" s="12"/>
      <c r="J66" s="14"/>
      <c r="K66" s="14"/>
      <c r="L66" s="12"/>
    </row>
    <row r="67" spans="1:12" x14ac:dyDescent="0.25">
      <c r="G67" s="11"/>
      <c r="H67" s="11"/>
      <c r="I67" s="12"/>
      <c r="J67" s="11"/>
      <c r="K67" s="11"/>
      <c r="L67" s="12"/>
    </row>
    <row r="68" spans="1:12" x14ac:dyDescent="0.25">
      <c r="C68" s="2" t="s">
        <v>122</v>
      </c>
      <c r="G68" s="11"/>
      <c r="H68" s="11"/>
      <c r="I68" s="12"/>
      <c r="J68" s="11">
        <v>2916</v>
      </c>
      <c r="K68" s="11">
        <v>3884</v>
      </c>
      <c r="L68" s="12">
        <f>K68/J68</f>
        <v>1.3319615912208504</v>
      </c>
    </row>
    <row r="69" spans="1:12" x14ac:dyDescent="0.25">
      <c r="C69" s="2" t="s">
        <v>123</v>
      </c>
      <c r="G69" s="11"/>
      <c r="H69" s="11"/>
      <c r="I69" s="12"/>
      <c r="J69" s="11">
        <f>SUM(J55:J65)</f>
        <v>2916</v>
      </c>
      <c r="K69" s="11">
        <f>SUM(K55:K65)</f>
        <v>3884</v>
      </c>
      <c r="L69" s="12">
        <f>K69/J69</f>
        <v>1.3319615912208504</v>
      </c>
    </row>
    <row r="70" spans="1:12" x14ac:dyDescent="0.25">
      <c r="C70" s="2" t="s">
        <v>138</v>
      </c>
      <c r="L70" s="17">
        <f>MEDIAN(L55:L65)</f>
        <v>0.98451388888888891</v>
      </c>
    </row>
  </sheetData>
  <mergeCells count="3">
    <mergeCell ref="G4:I4"/>
    <mergeCell ref="J4:L4"/>
    <mergeCell ref="A1:F1"/>
  </mergeCells>
  <phoneticPr fontId="3" type="noConversion"/>
  <hyperlinks>
    <hyperlink ref="M11" r:id="rId1"/>
    <hyperlink ref="M8" r:id="rId2"/>
  </hyperlinks>
  <pageMargins left="0.75" right="0.75" top="1" bottom="1" header="0.5" footer="0.5"/>
  <pageSetup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prisoners per cell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2014-10-19T22:03:15Z</dcterms:created>
  <dcterms:modified xsi:type="dcterms:W3CDTF">2014-10-19T22:03:22Z</dcterms:modified>
</cp:coreProperties>
</file>