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5315" windowHeight="5385" tabRatio="834"/>
  </bookViews>
  <sheets>
    <sheet name="homicide victims" sheetId="10" r:id="rId1"/>
    <sheet name="suicide &amp; IP homicide" sheetId="11" r:id="rId2"/>
    <sheet name="occupational fatalities" sheetId="14" r:id="rId3"/>
    <sheet name="occupational pre-1992" sheetId="16" r:id="rId4"/>
    <sheet name="intimate compare" sheetId="7" r:id="rId5"/>
    <sheet name="intimate homicide BJS07" sheetId="5" r:id="rId6"/>
    <sheet name="victim-offender BJS11" sheetId="6" r:id="rId7"/>
    <sheet name="victim reporting BJS11" sheetId="8" r:id="rId8"/>
    <sheet name="suicide counts" sheetId="13" r:id="rId9"/>
    <sheet name="suicide NCHS table" sheetId="12" r:id="rId10"/>
    <sheet name="suicide pre-1980" sheetId="15" r:id="rId11"/>
  </sheets>
  <calcPr calcId="145621"/>
</workbook>
</file>

<file path=xl/calcChain.xml><?xml version="1.0" encoding="utf-8"?>
<calcChain xmlns="http://schemas.openxmlformats.org/spreadsheetml/2006/main">
  <c r="A49" i="10" l="1"/>
  <c r="H13" i="15" l="1"/>
  <c r="G45" i="10" l="1"/>
  <c r="H45" i="10"/>
  <c r="F45" i="10"/>
  <c r="D54" i="7" l="1"/>
  <c r="E54" i="7" s="1"/>
  <c r="G44" i="11" l="1"/>
  <c r="F44" i="11"/>
  <c r="AE43" i="10"/>
  <c r="AD43" i="10"/>
  <c r="P43" i="10"/>
  <c r="O43" i="10"/>
  <c r="G43" i="11" l="1"/>
  <c r="F43" i="11"/>
  <c r="C27" i="14"/>
  <c r="B27" i="14"/>
  <c r="H14" i="15" l="1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6" i="15"/>
  <c r="H5" i="15"/>
  <c r="D40" i="11"/>
  <c r="D39" i="11"/>
  <c r="C49" i="14" l="1"/>
  <c r="B49" i="14"/>
  <c r="D48" i="14"/>
  <c r="D47" i="14"/>
  <c r="D45" i="14"/>
  <c r="D44" i="14"/>
  <c r="D43" i="14"/>
  <c r="D42" i="14"/>
  <c r="D41" i="14"/>
  <c r="D40" i="14"/>
  <c r="C48" i="14"/>
  <c r="B48" i="14"/>
  <c r="C47" i="14"/>
  <c r="B47" i="14"/>
  <c r="D35" i="14"/>
  <c r="D34" i="14"/>
  <c r="D33" i="14"/>
  <c r="D6" i="14" l="1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5" i="14"/>
  <c r="B18" i="11" l="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J7" i="13"/>
  <c r="J6" i="13"/>
  <c r="G6" i="13"/>
  <c r="K6" i="13" s="1"/>
  <c r="F6" i="13"/>
  <c r="G7" i="13"/>
  <c r="K7" i="13" s="1"/>
  <c r="F7" i="13"/>
  <c r="G8" i="13"/>
  <c r="K8" i="13" s="1"/>
  <c r="F8" i="13"/>
  <c r="J8" i="13" s="1"/>
  <c r="G9" i="13"/>
  <c r="K9" i="13" s="1"/>
  <c r="F9" i="13"/>
  <c r="J9" i="13" s="1"/>
  <c r="G10" i="13"/>
  <c r="K10" i="13" s="1"/>
  <c r="F10" i="13"/>
  <c r="J10" i="13" s="1"/>
  <c r="G11" i="13"/>
  <c r="K11" i="13" s="1"/>
  <c r="F11" i="13"/>
  <c r="J11" i="13" s="1"/>
  <c r="G12" i="13"/>
  <c r="K12" i="13" s="1"/>
  <c r="F12" i="13"/>
  <c r="J12" i="13" s="1"/>
  <c r="G13" i="13"/>
  <c r="K13" i="13" s="1"/>
  <c r="F13" i="13"/>
  <c r="J13" i="13" s="1"/>
  <c r="G14" i="13"/>
  <c r="K14" i="13" s="1"/>
  <c r="F14" i="13"/>
  <c r="J14" i="13" s="1"/>
  <c r="G15" i="13"/>
  <c r="K15" i="13" s="1"/>
  <c r="F15" i="13"/>
  <c r="J15" i="13" s="1"/>
  <c r="G16" i="13"/>
  <c r="K16" i="13" s="1"/>
  <c r="F16" i="13"/>
  <c r="J16" i="13" s="1"/>
  <c r="G17" i="13"/>
  <c r="K17" i="13" s="1"/>
  <c r="F17" i="13"/>
  <c r="J17" i="13" s="1"/>
  <c r="G18" i="13"/>
  <c r="F18" i="13"/>
  <c r="G19" i="13"/>
  <c r="F19" i="13"/>
  <c r="G20" i="13"/>
  <c r="F20" i="13"/>
  <c r="G21" i="13"/>
  <c r="F21" i="13"/>
  <c r="G22" i="13"/>
  <c r="F22" i="13"/>
  <c r="G23" i="13"/>
  <c r="F23" i="13"/>
  <c r="G24" i="13"/>
  <c r="F24" i="13"/>
  <c r="G25" i="13"/>
  <c r="F25" i="13"/>
  <c r="G26" i="13"/>
  <c r="F26" i="13"/>
  <c r="G27" i="13"/>
  <c r="F27" i="13"/>
  <c r="G28" i="13"/>
  <c r="F28" i="13"/>
  <c r="G29" i="13"/>
  <c r="F29" i="13"/>
  <c r="G30" i="13"/>
  <c r="F30" i="13"/>
  <c r="G31" i="13"/>
  <c r="F31" i="13"/>
  <c r="G32" i="13"/>
  <c r="F32" i="13"/>
  <c r="G33" i="13"/>
  <c r="F33" i="13"/>
  <c r="G34" i="13"/>
  <c r="F34" i="13"/>
  <c r="G35" i="13"/>
  <c r="F35" i="13"/>
  <c r="G36" i="13"/>
  <c r="F36" i="13"/>
  <c r="L7" i="11" l="1"/>
  <c r="L8" i="11"/>
  <c r="L9" i="11"/>
  <c r="L10" i="11"/>
  <c r="L11" i="11"/>
  <c r="L12" i="11"/>
  <c r="L13" i="11"/>
  <c r="L14" i="11"/>
  <c r="L15" i="11"/>
  <c r="L16" i="11"/>
  <c r="L17" i="11"/>
  <c r="L6" i="11"/>
  <c r="E9" i="11"/>
  <c r="E10" i="11"/>
  <c r="E11" i="11"/>
  <c r="E12" i="11"/>
  <c r="E13" i="11"/>
  <c r="E14" i="11"/>
  <c r="E15" i="11"/>
  <c r="E16" i="11"/>
  <c r="E17" i="11"/>
  <c r="E8" i="11"/>
  <c r="D7" i="11"/>
  <c r="D8" i="11"/>
  <c r="D9" i="11"/>
  <c r="D10" i="11"/>
  <c r="D11" i="11"/>
  <c r="D12" i="11"/>
  <c r="D13" i="11"/>
  <c r="D14" i="11"/>
  <c r="D15" i="11"/>
  <c r="D16" i="11"/>
  <c r="D17" i="11"/>
  <c r="D6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C8" i="11"/>
  <c r="B8" i="11"/>
  <c r="M10" i="10" l="1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9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D6" i="10"/>
  <c r="C6" i="10"/>
  <c r="H41" i="10"/>
  <c r="H40" i="10"/>
  <c r="H39" i="10"/>
  <c r="H38" i="10"/>
  <c r="N37" i="10"/>
  <c r="H37" i="10"/>
  <c r="K37" i="10"/>
  <c r="E37" i="10"/>
  <c r="L37" i="10"/>
  <c r="F37" i="10"/>
  <c r="B37" i="10"/>
  <c r="N36" i="10"/>
  <c r="H36" i="10"/>
  <c r="K36" i="10"/>
  <c r="E36" i="10"/>
  <c r="L36" i="10"/>
  <c r="F36" i="10"/>
  <c r="B36" i="10"/>
  <c r="N35" i="10"/>
  <c r="H35" i="10"/>
  <c r="K35" i="10"/>
  <c r="E35" i="10"/>
  <c r="L35" i="10"/>
  <c r="F35" i="10"/>
  <c r="B35" i="10"/>
  <c r="N34" i="10"/>
  <c r="H34" i="10"/>
  <c r="K34" i="10"/>
  <c r="E34" i="10"/>
  <c r="L34" i="10"/>
  <c r="F34" i="10"/>
  <c r="B34" i="10"/>
  <c r="N33" i="10"/>
  <c r="H33" i="10"/>
  <c r="K33" i="10"/>
  <c r="E33" i="10"/>
  <c r="L33" i="10"/>
  <c r="F33" i="10"/>
  <c r="B33" i="10"/>
  <c r="N32" i="10"/>
  <c r="H32" i="10"/>
  <c r="K32" i="10"/>
  <c r="E32" i="10"/>
  <c r="L32" i="10"/>
  <c r="F32" i="10"/>
  <c r="B32" i="10"/>
  <c r="N31" i="10"/>
  <c r="H31" i="10"/>
  <c r="K31" i="10"/>
  <c r="E31" i="10"/>
  <c r="L31" i="10"/>
  <c r="F31" i="10"/>
  <c r="B31" i="10"/>
  <c r="N30" i="10"/>
  <c r="H30" i="10"/>
  <c r="K30" i="10"/>
  <c r="E30" i="10"/>
  <c r="L30" i="10"/>
  <c r="F30" i="10"/>
  <c r="B30" i="10"/>
  <c r="N29" i="10"/>
  <c r="H29" i="10"/>
  <c r="K29" i="10"/>
  <c r="E29" i="10"/>
  <c r="L29" i="10"/>
  <c r="F29" i="10"/>
  <c r="B29" i="10"/>
  <c r="N28" i="10"/>
  <c r="H28" i="10"/>
  <c r="K28" i="10"/>
  <c r="E28" i="10"/>
  <c r="L28" i="10"/>
  <c r="F28" i="10"/>
  <c r="B28" i="10"/>
  <c r="N27" i="10"/>
  <c r="H27" i="10"/>
  <c r="K27" i="10"/>
  <c r="E27" i="10"/>
  <c r="L27" i="10"/>
  <c r="F27" i="10"/>
  <c r="B27" i="10"/>
  <c r="N26" i="10"/>
  <c r="H26" i="10"/>
  <c r="K26" i="10"/>
  <c r="E26" i="10"/>
  <c r="L26" i="10"/>
  <c r="F26" i="10"/>
  <c r="B26" i="10"/>
  <c r="N25" i="10"/>
  <c r="H25" i="10"/>
  <c r="K25" i="10"/>
  <c r="E25" i="10"/>
  <c r="L25" i="10"/>
  <c r="F25" i="10"/>
  <c r="B25" i="10"/>
  <c r="N24" i="10"/>
  <c r="H24" i="10"/>
  <c r="K24" i="10"/>
  <c r="E24" i="10"/>
  <c r="L24" i="10"/>
  <c r="F24" i="10"/>
  <c r="B24" i="10"/>
  <c r="N23" i="10"/>
  <c r="H23" i="10"/>
  <c r="K23" i="10"/>
  <c r="E23" i="10"/>
  <c r="L23" i="10"/>
  <c r="F23" i="10"/>
  <c r="B23" i="10"/>
  <c r="N22" i="10"/>
  <c r="H22" i="10"/>
  <c r="K22" i="10"/>
  <c r="E22" i="10"/>
  <c r="L22" i="10"/>
  <c r="F22" i="10"/>
  <c r="B22" i="10"/>
  <c r="N21" i="10"/>
  <c r="H21" i="10"/>
  <c r="K21" i="10"/>
  <c r="E21" i="10"/>
  <c r="L21" i="10"/>
  <c r="F21" i="10"/>
  <c r="B21" i="10"/>
  <c r="N20" i="10"/>
  <c r="H20" i="10"/>
  <c r="K20" i="10"/>
  <c r="E20" i="10"/>
  <c r="L20" i="10"/>
  <c r="F20" i="10"/>
  <c r="B20" i="10"/>
  <c r="N19" i="10"/>
  <c r="H19" i="10"/>
  <c r="K19" i="10"/>
  <c r="E19" i="10"/>
  <c r="L19" i="10"/>
  <c r="F19" i="10"/>
  <c r="B19" i="10"/>
  <c r="N18" i="10"/>
  <c r="H18" i="10"/>
  <c r="K18" i="10"/>
  <c r="E18" i="10"/>
  <c r="L18" i="10"/>
  <c r="F18" i="10"/>
  <c r="B18" i="10"/>
  <c r="N17" i="10"/>
  <c r="H17" i="10"/>
  <c r="K17" i="10"/>
  <c r="E17" i="10"/>
  <c r="L17" i="10"/>
  <c r="F17" i="10"/>
  <c r="B17" i="10"/>
  <c r="N16" i="10"/>
  <c r="H16" i="10"/>
  <c r="K16" i="10"/>
  <c r="E16" i="10"/>
  <c r="L16" i="10"/>
  <c r="F16" i="10"/>
  <c r="B16" i="10"/>
  <c r="N15" i="10"/>
  <c r="H15" i="10"/>
  <c r="K15" i="10"/>
  <c r="E15" i="10"/>
  <c r="L15" i="10"/>
  <c r="F15" i="10"/>
  <c r="B15" i="10"/>
  <c r="N14" i="10"/>
  <c r="H14" i="10"/>
  <c r="K14" i="10"/>
  <c r="E14" i="10"/>
  <c r="L14" i="10"/>
  <c r="F14" i="10"/>
  <c r="B14" i="10"/>
  <c r="N13" i="10"/>
  <c r="H13" i="10"/>
  <c r="K13" i="10"/>
  <c r="E13" i="10"/>
  <c r="L13" i="10"/>
  <c r="F13" i="10"/>
  <c r="B13" i="10"/>
  <c r="N12" i="10"/>
  <c r="H12" i="10"/>
  <c r="K12" i="10"/>
  <c r="E12" i="10"/>
  <c r="L12" i="10"/>
  <c r="F12" i="10"/>
  <c r="B12" i="10"/>
  <c r="N11" i="10"/>
  <c r="H11" i="10"/>
  <c r="K11" i="10"/>
  <c r="E11" i="10"/>
  <c r="L11" i="10"/>
  <c r="F11" i="10"/>
  <c r="B11" i="10"/>
  <c r="N10" i="10"/>
  <c r="H10" i="10"/>
  <c r="K10" i="10"/>
  <c r="E10" i="10"/>
  <c r="L10" i="10"/>
  <c r="F10" i="10"/>
  <c r="B10" i="10"/>
  <c r="N9" i="10"/>
  <c r="H9" i="10"/>
  <c r="K9" i="10"/>
  <c r="E9" i="10"/>
  <c r="L9" i="10"/>
  <c r="F9" i="10"/>
  <c r="B9" i="10"/>
  <c r="K8" i="10"/>
  <c r="E8" i="10"/>
  <c r="L8" i="10"/>
  <c r="F8" i="10"/>
  <c r="B8" i="10"/>
  <c r="K7" i="10"/>
  <c r="E7" i="10"/>
  <c r="L7" i="10"/>
  <c r="F7" i="10"/>
  <c r="B7" i="10"/>
  <c r="K6" i="10"/>
  <c r="E6" i="10"/>
  <c r="L6" i="10"/>
  <c r="F6" i="10"/>
  <c r="B6" i="10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E10" i="7"/>
  <c r="D10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C6" i="7"/>
  <c r="B6" i="7"/>
  <c r="F10" i="7" l="1"/>
  <c r="G35" i="7"/>
  <c r="G34" i="7"/>
  <c r="G33" i="7"/>
  <c r="G32" i="7"/>
  <c r="G31" i="7"/>
  <c r="G30" i="7"/>
  <c r="C48" i="7" s="1"/>
  <c r="C49" i="7" s="1"/>
  <c r="C44" i="7" s="1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F35" i="7"/>
  <c r="F34" i="7"/>
  <c r="F33" i="7"/>
  <c r="F32" i="7"/>
  <c r="F31" i="7"/>
  <c r="F30" i="7"/>
  <c r="B48" i="7" s="1"/>
  <c r="B49" i="7" s="1"/>
  <c r="B43" i="7" s="1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B42" i="7" l="1"/>
  <c r="B44" i="7"/>
  <c r="C43" i="7"/>
  <c r="C42" i="7"/>
</calcChain>
</file>

<file path=xl/sharedStrings.xml><?xml version="1.0" encoding="utf-8"?>
<sst xmlns="http://schemas.openxmlformats.org/spreadsheetml/2006/main" count="1368" uniqueCount="387">
  <si>
    <t>year</t>
  </si>
  <si>
    <t>male</t>
  </si>
  <si>
    <t>female</t>
  </si>
  <si>
    <t>Data source: Federal Bureau of Investigation. Supplementary Homicide Reports 1980-2011 [machine-readable data files].</t>
  </si>
  <si>
    <t>victim-offender relationship: family</t>
  </si>
  <si>
    <t>Victim-Offender Relationship</t>
  </si>
  <si>
    <t>victim-offender relationship: acquitance</t>
  </si>
  <si>
    <t>all homicide victims</t>
  </si>
  <si>
    <t>Homicide victims in the U.S., 1980-2011: by sex and victim-offender relationship</t>
  </si>
  <si>
    <t>source and notes</t>
  </si>
  <si>
    <t>Sourcebook of Criminal Justice Statistics Online</t>
  </si>
  <si>
    <t>http://www.albany.edu/sourcebook/csv/t31312005.csv</t>
  </si>
  <si>
    <t>Table 3.131.2005</t>
  </si>
  <si>
    <t>Murders and nonnegligent manslaughters by intimates of the victims</t>
  </si>
  <si>
    <t>By sex and race of victim, and victim-offender relationship, United States, 1976-2005</t>
  </si>
  <si>
    <t xml:space="preserve">              Sex and race</t>
  </si>
  <si>
    <t xml:space="preserve">       Victim-offender relationship</t>
  </si>
  <si>
    <t xml:space="preserve">                  Sex</t>
  </si>
  <si>
    <t xml:space="preserve">     Male</t>
  </si>
  <si>
    <t xml:space="preserve">      Female</t>
  </si>
  <si>
    <t>Boyfriend/</t>
  </si>
  <si>
    <t>Male</t>
  </si>
  <si>
    <t>Female</t>
  </si>
  <si>
    <t>White</t>
  </si>
  <si>
    <t>Black</t>
  </si>
  <si>
    <t>Other</t>
  </si>
  <si>
    <t xml:space="preserve">White </t>
  </si>
  <si>
    <t>Spouse</t>
  </si>
  <si>
    <t>Ex-spouse</t>
  </si>
  <si>
    <t>girlfriend</t>
  </si>
  <si>
    <t xml:space="preserve">Note: See Note, table 3.125.2005. "Intimates" include spouses, ex-spouses, </t>
  </si>
  <si>
    <t xml:space="preserve">boyfriends, and girlfriends. Adjustments have been by the Source to account </t>
  </si>
  <si>
    <t xml:space="preserve">for missing data resulting from agency reports that lack information on either </t>
  </si>
  <si>
    <t xml:space="preserve">the incident, victim, or offender. Therefore totals within subcategories may </t>
  </si>
  <si>
    <t xml:space="preserve">vary. Some data have been revised by the Source and may differ from </t>
  </si>
  <si>
    <t>previous editions of SOURCEBOOK.</t>
  </si>
  <si>
    <t xml:space="preserve">Source: U.S. Department of Justice, Bureau of Justice Statistics, "Homicide </t>
  </si>
  <si>
    <t>Trends in the United States" [Online]. Available: http://www.ojp.usdoj.gov/</t>
  </si>
  <si>
    <t xml:space="preserve">bjs/homicide/homtrnd.htm [July 23, 2007]. Table adapted by </t>
  </si>
  <si>
    <t>SOURCEBOOK staff.</t>
  </si>
  <si>
    <t>James Alan Fox and Marianne W. Zawitz. 2007. Homicide trends in the United States, Bureau of Justice Statistics.  See pdf page 90, created from webpages on 1/25/2010.</t>
  </si>
  <si>
    <t>http://www.bjs.gov/index.cfm?ty=pbdetail&amp;iid=966</t>
  </si>
  <si>
    <t>Additional note: the underlying source appears to be</t>
  </si>
  <si>
    <t>victim-offender relationship: intimates</t>
  </si>
  <si>
    <t>Bureau of Justice Statistics</t>
  </si>
  <si>
    <t>Filename: htus8008at24_weighted.csv</t>
  </si>
  <si>
    <t>Report title: Homicide Trends in United States</t>
  </si>
  <si>
    <t>Data source: Supplementary Homicide Report</t>
  </si>
  <si>
    <t>Authors: Erica Smith and Alexia Cooper</t>
  </si>
  <si>
    <t>Refer questions to: askbjs@usdoj.gov (202) 307-0765</t>
  </si>
  <si>
    <t>Date of version: 11/16/11</t>
  </si>
  <si>
    <t>Appendix Table 24_weighted. Relationship of victim to offender, 1980-2008--WEIGHTED</t>
  </si>
  <si>
    <t xml:space="preserve"> </t>
  </si>
  <si>
    <t>Husband</t>
  </si>
  <si>
    <t>Wife</t>
  </si>
  <si>
    <t>Common-law Husband</t>
  </si>
  <si>
    <t>Common-law Wife</t>
  </si>
  <si>
    <t>Mother</t>
  </si>
  <si>
    <t>Father</t>
  </si>
  <si>
    <t>Son</t>
  </si>
  <si>
    <t>Daughter</t>
  </si>
  <si>
    <t>Brother</t>
  </si>
  <si>
    <t>Sister</t>
  </si>
  <si>
    <t>In-law</t>
  </si>
  <si>
    <t>Stepfather</t>
  </si>
  <si>
    <t>Stepmother</t>
  </si>
  <si>
    <t>Stepson</t>
  </si>
  <si>
    <t>Stepdaughter</t>
  </si>
  <si>
    <t>Other Family</t>
  </si>
  <si>
    <t>Neighbor</t>
  </si>
  <si>
    <t>Acquaintance</t>
  </si>
  <si>
    <t>Boyfriend</t>
  </si>
  <si>
    <t>Girlfriend</t>
  </si>
  <si>
    <t>Ex-husband</t>
  </si>
  <si>
    <t>Ex-wife</t>
  </si>
  <si>
    <t>Employee</t>
  </si>
  <si>
    <t>Employer</t>
  </si>
  <si>
    <t>Friend</t>
  </si>
  <si>
    <t>Homosexual Relation</t>
  </si>
  <si>
    <t>Other Known</t>
  </si>
  <si>
    <t>Stranger</t>
  </si>
  <si>
    <t>Unknown Relationship</t>
  </si>
  <si>
    <t>Source: FBI, Supplementary Homicide Reports, 1980-2008</t>
  </si>
  <si>
    <t>See also Additional Information About the Data for details about weighting and imputation.</t>
  </si>
  <si>
    <t>Filename: htus8008f26.csv</t>
  </si>
  <si>
    <t>Figure 26. Homicides of intimates, by sex of victim, 1980-2008</t>
  </si>
  <si>
    <t>Percent of victims</t>
  </si>
  <si>
    <t>Year</t>
  </si>
  <si>
    <t>Note: Percentages are based on the 63.1% of homicides between 1980 and 2008 for which the victim/offender relationships were known.</t>
  </si>
  <si>
    <t>Intimate includes spouses, ex-spouses, boyfriends, girlfriends, and same-sex relationships. Friend/acquaintance includes neighbor, employee, employer, and other known persons.</t>
  </si>
  <si>
    <t>In 2011, homicide offender characteristics were missing for</t>
  </si>
  <si>
    <t>35.8% of male homicide victims, and</t>
  </si>
  <si>
    <t>15.7% of female homicide victims</t>
  </si>
  <si>
    <t>reverse adj.</t>
  </si>
  <si>
    <t>median diff</t>
  </si>
  <si>
    <t>BJS11 aggregate</t>
  </si>
  <si>
    <t>BJS11/BJS07 change</t>
  </si>
  <si>
    <t>BJS07</t>
  </si>
  <si>
    <t>BJS07 consistent estimates</t>
  </si>
  <si>
    <t>sources and notes</t>
  </si>
  <si>
    <t>BJS07: see sheet intimate homicide BJS07</t>
  </si>
  <si>
    <t>BJS11 aggregate: summed from sheet victim-offender BJS11; cf. sheet victim reporting BJS11</t>
  </si>
  <si>
    <t>BJS13: Erica L. Smith and Alexia Cooper, Bureau of Justice Statistics. 2013.  Homicide in the U.S. Known to Law Enforcement, 2011</t>
  </si>
  <si>
    <t>U.S. Bureau of Justice Statistics reporting of intimate-partner homicides, 1976-2008, by sex</t>
  </si>
  <si>
    <t>all</t>
  </si>
  <si>
    <t>acquitance</t>
  </si>
  <si>
    <t>family</t>
  </si>
  <si>
    <t>intimate</t>
  </si>
  <si>
    <r>
      <t>Family</t>
    </r>
    <r>
      <rPr>
        <sz val="11"/>
        <color theme="1"/>
        <rFont val="Calibri"/>
        <family val="2"/>
        <scheme val="minor"/>
      </rPr>
      <t xml:space="preserve"> - Husband, Wife, Common-law husband, Common-law wife, Mother, Father, Son, Daughter, Brother, Sister, In-law, Stepfather, Stepmother, Stepson, Stepdaughter, and Other family member.</t>
    </r>
  </si>
  <si>
    <r>
      <t>Acquaintance</t>
    </r>
    <r>
      <rPr>
        <sz val="11"/>
        <color theme="1"/>
        <rFont val="Calibri"/>
        <family val="2"/>
        <scheme val="minor"/>
      </rPr>
      <t xml:space="preserve"> - Acquaintance, Boyfriend, Girlfriend, Ex-husband, Ex-wife, Employee, Employer, Friend, Homosexual relation, Neighbor, and Other known individual.</t>
    </r>
  </si>
  <si>
    <r>
      <t>Stranger</t>
    </r>
    <r>
      <rPr>
        <sz val="11"/>
        <color theme="1"/>
        <rFont val="Calibri"/>
        <family val="2"/>
        <scheme val="minor"/>
      </rPr>
      <t xml:space="preserve"> - Stranger.</t>
    </r>
  </si>
  <si>
    <r>
      <t>Unknown</t>
    </r>
    <r>
      <rPr>
        <sz val="11"/>
        <color theme="1"/>
        <rFont val="Calibri"/>
        <family val="2"/>
        <scheme val="minor"/>
      </rPr>
      <t xml:space="preserve"> - Relationship unknown.</t>
    </r>
  </si>
  <si>
    <t>Puzzanchera, C., Chamberlin, G., and Kang, W. (2013). "Easy Access to the FBI's Supplementary Homicide Reports: 1980-2011." Online. Available: http://www.ojjdp.gov/ojstatbb/ezashr/</t>
  </si>
  <si>
    <t>For data other than intimate homicides:</t>
  </si>
  <si>
    <t>For intimate homicides, see sheet "intimate compare"</t>
  </si>
  <si>
    <t>additional category</t>
  </si>
  <si>
    <t>victim-offender relationship: stranger</t>
  </si>
  <si>
    <t>victim-offender relationship: relationship not known</t>
  </si>
  <si>
    <t>sex unknown</t>
  </si>
  <si>
    <t>partition of victims by relationship to offender</t>
  </si>
  <si>
    <t>stranger</t>
  </si>
  <si>
    <t>relationship unknown</t>
  </si>
  <si>
    <t>male/female sex ratio of homicide victims by relationship to offender</t>
  </si>
  <si>
    <t>share of all homicide victims by relationship to offender</t>
  </si>
  <si>
    <t>Note: a large share of homicide victims don't have associated data on relationship to offender (who may not be known).</t>
  </si>
  <si>
    <t>BJS13 reports victim shares for victims missing offender data for "all three primary demographic characteristics (i.e. sex, race, and age)"</t>
  </si>
  <si>
    <t>See "relationship unknown" share in "homicide victims" sheet</t>
  </si>
  <si>
    <t>About 36% of homicides don't have offender demographic characteristics. See BJS13 Fig. 8</t>
  </si>
  <si>
    <t>Homicides victims without known offender relationship are a superset victims missing offender demographic characteristics,</t>
  </si>
  <si>
    <t>which are a superset of homicides not cleared by arrest or exceptional means.</t>
  </si>
  <si>
    <t>BJS07 used imputation to address data with unknown offender:</t>
  </si>
  <si>
    <t>To adjust for unsolved homicides, a method for offender imputation has been devised, using</t>
  </si>
  <si>
    <t>available information about the victims murdered in both solved and unsolved homicides. Through</t>
  </si>
  <si>
    <t>this imputation algorithm, the demographic characteristics of unidentified offenders are inferred on</t>
  </si>
  <si>
    <t>the basis of similar homicide cases -- similar in terms of the victim's demographic profile,</t>
  </si>
  <si>
    <t>circumstances of the homicide such as felony or argument, location of the homicide (region and</t>
  </si>
  <si>
    <t>urbaness), gun involvement, and year of the offense -- that had been solved. In other words,</t>
  </si>
  <si>
    <t>offender profiles for unsolved crimes are estimated based on the offender profiles in solved cases</t>
  </si>
  <si>
    <t>matched on victim age, sex, and race; circumstances of the homicide; location of the homicide;</t>
  </si>
  <si>
    <t>and gun involvement; as well as year. All offender-based estimates were imputed using this</t>
  </si>
  <si>
    <t>procedure.</t>
  </si>
  <si>
    <t>See BJS07, pdf page 182</t>
  </si>
  <si>
    <t>BJS07: intimate defined as Spouse, Ex-spouse, Boyfriend/Girlfriend</t>
  </si>
  <si>
    <t>record for which the relationship was known.</t>
  </si>
  <si>
    <t>based on the attributes of the first offender in the incident</t>
  </si>
  <si>
    <t>BJS11 aggregate doesn't include homicide victims for which offender relationship is unknown.</t>
  </si>
  <si>
    <t>BJS11: Intimate includes spouses, ex-spouses, boyfriends, girlfriends, as specified in sheet "victim-offender BJS11"</t>
  </si>
  <si>
    <t>BJS11: Homicide victim/offender relationships were calculated</t>
  </si>
  <si>
    <t>See BJS13 p. 7.  BJS13 eliminated BJS11's reporting of data on family and intimate homicide.</t>
  </si>
  <si>
    <t>not intimate</t>
  </si>
  <si>
    <t>men</t>
  </si>
  <si>
    <t>women</t>
  </si>
  <si>
    <t>suicide victims</t>
  </si>
  <si>
    <t>suicides per IP homicide</t>
  </si>
  <si>
    <t>male / female sex ratio</t>
  </si>
  <si>
    <t>suicide</t>
  </si>
  <si>
    <t>IP homicide</t>
  </si>
  <si>
    <t>persons ages 15 and older</t>
  </si>
  <si>
    <t>men per woman</t>
  </si>
  <si>
    <t>intimate-partner (IP) homicide victims</t>
  </si>
  <si>
    <t>Fatalies from suicide much larger than fatalities from intimate-partner (IP) homicide</t>
  </si>
  <si>
    <t>intimate-partner homicide victims from augmented BJS07 data.</t>
  </si>
  <si>
    <t>See sheet "intimate compare"</t>
  </si>
  <si>
    <t>Intimate-partner homicides is for all ages, but number for males and</t>
  </si>
  <si>
    <t>females below age 15 is very small.</t>
  </si>
  <si>
    <t>http://webappa.cdc.gov/sasweb/ncipc/mortrate10_us.html</t>
  </si>
  <si>
    <t>from National Vital Statistics System</t>
  </si>
  <si>
    <t xml:space="preserve"> intimate defined as Spouse, Ex-spouse, Boyfriend/Girlfriend</t>
  </si>
  <si>
    <t>Table 35. Death rates for suicide, by sex, race, Hispanic origin, and age: United States, selected years 1950-2010</t>
  </si>
  <si>
    <t>(Data are based on death certificates)</t>
  </si>
  <si>
    <t>Sex, race, Hispanic origin,</t>
  </si>
  <si>
    <t>and age</t>
  </si>
  <si>
    <r>
      <t>1950</t>
    </r>
    <r>
      <rPr>
        <vertAlign val="superscript"/>
        <sz val="12"/>
        <color indexed="8"/>
        <rFont val="Courier New"/>
        <family val="3"/>
      </rPr>
      <t>1,2</t>
    </r>
  </si>
  <si>
    <r>
      <t>1960</t>
    </r>
    <r>
      <rPr>
        <vertAlign val="superscript"/>
        <sz val="12"/>
        <color indexed="8"/>
        <rFont val="Courier New"/>
        <family val="3"/>
      </rPr>
      <t>1,2</t>
    </r>
  </si>
  <si>
    <r>
      <t>1970</t>
    </r>
    <r>
      <rPr>
        <vertAlign val="superscript"/>
        <sz val="12"/>
        <color indexed="8"/>
        <rFont val="Courier New"/>
        <family val="3"/>
      </rPr>
      <t>2</t>
    </r>
  </si>
  <si>
    <r>
      <t>1980</t>
    </r>
    <r>
      <rPr>
        <vertAlign val="superscript"/>
        <sz val="12"/>
        <color indexed="8"/>
        <rFont val="Courier New"/>
        <family val="3"/>
      </rPr>
      <t>2</t>
    </r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</si>
  <si>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</si>
  <si>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</si>
  <si>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</si>
  <si>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</si>
  <si>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</si>
  <si>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</si>
  <si>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</si>
  <si>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</si>
  <si>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</si>
  <si>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r>
      <t>1990</t>
    </r>
    <r>
      <rPr>
        <vertAlign val="superscript"/>
        <sz val="12"/>
        <color indexed="8"/>
        <rFont val="Courier New"/>
        <family val="3"/>
      </rPr>
      <t>2</t>
    </r>
  </si>
  <si>
    <t>1991</t>
  </si>
  <si>
    <t>1992</t>
  </si>
  <si>
    <t>1993</t>
  </si>
  <si>
    <t>1994</t>
  </si>
  <si>
    <t>1995</t>
  </si>
  <si>
    <t>1996</t>
  </si>
  <si>
    <t>1997</t>
  </si>
  <si>
    <t>1998</t>
  </si>
  <si>
    <r>
      <t>1999</t>
    </r>
    <r>
      <rPr>
        <vertAlign val="superscript"/>
        <sz val="12"/>
        <color indexed="8"/>
        <rFont val="Courier New"/>
        <family val="3"/>
      </rPr>
      <t>3</t>
    </r>
  </si>
  <si>
    <r>
      <t>2000</t>
    </r>
    <r>
      <rPr>
        <vertAlign val="superscript"/>
        <sz val="12"/>
        <color indexed="8"/>
        <rFont val="Courier New"/>
        <family val="3"/>
      </rPr>
      <t>3</t>
    </r>
  </si>
  <si>
    <r>
      <t>2001</t>
    </r>
    <r>
      <rPr>
        <vertAlign val="superscript"/>
        <sz val="12"/>
        <rFont val="Courier New"/>
        <family val="3"/>
      </rPr>
      <t>3</t>
    </r>
  </si>
  <si>
    <r>
      <t>2002</t>
    </r>
    <r>
      <rPr>
        <vertAlign val="superscript"/>
        <sz val="12"/>
        <rFont val="Courier New"/>
        <family val="3"/>
      </rPr>
      <t>3</t>
    </r>
  </si>
  <si>
    <r>
      <t>2003</t>
    </r>
    <r>
      <rPr>
        <vertAlign val="superscript"/>
        <sz val="12"/>
        <rFont val="Courier New"/>
        <family val="3"/>
      </rPr>
      <t>3</t>
    </r>
  </si>
  <si>
    <r>
      <t>2004</t>
    </r>
    <r>
      <rPr>
        <vertAlign val="superscript"/>
        <sz val="12"/>
        <rFont val="Courier New"/>
        <family val="3"/>
      </rPr>
      <t>3</t>
    </r>
  </si>
  <si>
    <r>
      <t>2005</t>
    </r>
    <r>
      <rPr>
        <vertAlign val="superscript"/>
        <sz val="12"/>
        <rFont val="Courier New"/>
        <family val="3"/>
      </rPr>
      <t>3</t>
    </r>
  </si>
  <si>
    <r>
      <t>2006</t>
    </r>
    <r>
      <rPr>
        <vertAlign val="superscript"/>
        <sz val="12"/>
        <rFont val="Courier New"/>
        <family val="3"/>
      </rPr>
      <t>3</t>
    </r>
  </si>
  <si>
    <r>
      <t>2007</t>
    </r>
    <r>
      <rPr>
        <vertAlign val="superscript"/>
        <sz val="12"/>
        <rFont val="Courier New"/>
        <family val="3"/>
      </rPr>
      <t>3</t>
    </r>
  </si>
  <si>
    <r>
      <t>2008</t>
    </r>
    <r>
      <rPr>
        <vertAlign val="superscript"/>
        <sz val="12"/>
        <rFont val="Courier New"/>
        <family val="3"/>
      </rPr>
      <t>3</t>
    </r>
  </si>
  <si>
    <r>
      <t>2009</t>
    </r>
    <r>
      <rPr>
        <vertAlign val="superscript"/>
        <sz val="12"/>
        <rFont val="Courier New"/>
        <family val="3"/>
      </rPr>
      <t>3</t>
    </r>
  </si>
  <si>
    <r>
      <t>2010</t>
    </r>
    <r>
      <rPr>
        <vertAlign val="superscript"/>
        <sz val="12"/>
        <rFont val="Courier New"/>
        <family val="3"/>
      </rPr>
      <t>3</t>
    </r>
  </si>
  <si>
    <t xml:space="preserve">  Deaths per 100,000 resident population</t>
  </si>
  <si>
    <t>All persons</t>
  </si>
  <si>
    <r>
      <t>All ages, age-adjusted</t>
    </r>
    <r>
      <rPr>
        <vertAlign val="superscript"/>
        <sz val="12"/>
        <color indexed="8"/>
        <rFont val="Courier New"/>
        <family val="3"/>
      </rPr>
      <t>4</t>
    </r>
    <r>
      <rPr>
        <sz val="12"/>
        <color indexed="8"/>
        <rFont val="Courier New"/>
        <family val="3"/>
      </rPr>
      <t>...............</t>
    </r>
  </si>
  <si>
    <t>All ages, crude.......................</t>
  </si>
  <si>
    <t>Under 1 year..........................</t>
  </si>
  <si>
    <t>...</t>
  </si>
  <si>
    <t>1-4 years.............................</t>
  </si>
  <si>
    <t>5-14 years............................</t>
  </si>
  <si>
    <t>15-24 years...........................</t>
  </si>
  <si>
    <t xml:space="preserve">  15-19 years.........................</t>
  </si>
  <si>
    <t xml:space="preserve">  20-24 years.........................</t>
  </si>
  <si>
    <t>25-44 years...........................</t>
  </si>
  <si>
    <t xml:space="preserve">  25-34 years.........................</t>
  </si>
  <si>
    <t xml:space="preserve">  35-44 years.........................</t>
  </si>
  <si>
    <t>45-64 years...........................</t>
  </si>
  <si>
    <t xml:space="preserve">  45-54 years.........................</t>
  </si>
  <si>
    <t xml:space="preserve">  55-64 years.........................</t>
  </si>
  <si>
    <t>65 years and over.....................</t>
  </si>
  <si>
    <t xml:space="preserve">  65-74 years.........................</t>
  </si>
  <si>
    <t xml:space="preserve">  75-84 years.........................</t>
  </si>
  <si>
    <t xml:space="preserve">  85 years and over...................</t>
  </si>
  <si>
    <r>
      <t>White male</t>
    </r>
    <r>
      <rPr>
        <vertAlign val="superscript"/>
        <sz val="12"/>
        <color indexed="8"/>
        <rFont val="Courier New"/>
        <family val="3"/>
      </rPr>
      <t>5</t>
    </r>
  </si>
  <si>
    <r>
      <t>Black or African American male</t>
    </r>
    <r>
      <rPr>
        <vertAlign val="superscript"/>
        <sz val="12"/>
        <color indexed="8"/>
        <rFont val="Courier New"/>
        <family val="3"/>
      </rPr>
      <t>5</t>
    </r>
  </si>
  <si>
    <r>
      <t xml:space="preserve">  75-84 years</t>
    </r>
    <r>
      <rPr>
        <vertAlign val="superscript"/>
        <sz val="12"/>
        <color indexed="8"/>
        <rFont val="Courier New"/>
        <family val="3"/>
      </rPr>
      <t>6</t>
    </r>
    <r>
      <rPr>
        <sz val="12"/>
        <color indexed="8"/>
        <rFont val="Courier New"/>
        <family val="3"/>
      </rPr>
      <t>........................</t>
    </r>
  </si>
  <si>
    <t>*</t>
  </si>
  <si>
    <t>---</t>
  </si>
  <si>
    <t>American Indian or</t>
  </si>
  <si>
    <r>
      <t>Alaska Native male</t>
    </r>
    <r>
      <rPr>
        <vertAlign val="superscript"/>
        <sz val="12"/>
        <color indexed="8"/>
        <rFont val="Courier New"/>
        <family val="3"/>
      </rPr>
      <t>5</t>
    </r>
  </si>
  <si>
    <t>Asian or</t>
  </si>
  <si>
    <r>
      <t>Pacific Islander male</t>
    </r>
    <r>
      <rPr>
        <vertAlign val="superscript"/>
        <sz val="12"/>
        <color indexed="8"/>
        <rFont val="Courier New"/>
        <family val="3"/>
      </rPr>
      <t>5</t>
    </r>
  </si>
  <si>
    <r>
      <t xml:space="preserve">     Hispanic or Latino male</t>
    </r>
    <r>
      <rPr>
        <vertAlign val="superscript"/>
        <sz val="12"/>
        <color indexed="8"/>
        <rFont val="Courier New"/>
        <family val="3"/>
      </rPr>
      <t>5,7</t>
    </r>
  </si>
  <si>
    <t xml:space="preserve">        White, not Hispanic</t>
  </si>
  <si>
    <r>
      <t xml:space="preserve">        or Latino male</t>
    </r>
    <r>
      <rPr>
        <vertAlign val="superscript"/>
        <sz val="12"/>
        <color indexed="8"/>
        <rFont val="Courier New"/>
        <family val="3"/>
      </rPr>
      <t>7</t>
    </r>
  </si>
  <si>
    <r>
      <t>White female</t>
    </r>
    <r>
      <rPr>
        <vertAlign val="superscript"/>
        <sz val="12"/>
        <color indexed="8"/>
        <rFont val="Courier New"/>
        <family val="3"/>
      </rPr>
      <t>5</t>
    </r>
  </si>
  <si>
    <r>
      <t>Black or African American female</t>
    </r>
    <r>
      <rPr>
        <vertAlign val="superscript"/>
        <sz val="12"/>
        <color indexed="8"/>
        <rFont val="Courier New"/>
        <family val="3"/>
      </rPr>
      <t>5</t>
    </r>
  </si>
  <si>
    <r>
      <t>Alaska Native female</t>
    </r>
    <r>
      <rPr>
        <vertAlign val="superscript"/>
        <sz val="12"/>
        <color indexed="8"/>
        <rFont val="Courier New"/>
        <family val="3"/>
      </rPr>
      <t>5</t>
    </r>
  </si>
  <si>
    <r>
      <t>Pacific Islander female</t>
    </r>
    <r>
      <rPr>
        <vertAlign val="superscript"/>
        <sz val="12"/>
        <color indexed="8"/>
        <rFont val="Courier New"/>
        <family val="3"/>
      </rPr>
      <t>5</t>
    </r>
  </si>
  <si>
    <r>
      <t xml:space="preserve">     Hispanic or Latina female</t>
    </r>
    <r>
      <rPr>
        <vertAlign val="superscript"/>
        <sz val="12"/>
        <color indexed="8"/>
        <rFont val="Courier New"/>
        <family val="3"/>
      </rPr>
      <t>5,7</t>
    </r>
  </si>
  <si>
    <r>
      <t xml:space="preserve">        or Latina female</t>
    </r>
    <r>
      <rPr>
        <vertAlign val="superscript"/>
        <sz val="12"/>
        <color indexed="8"/>
        <rFont val="Courier New"/>
        <family val="3"/>
      </rPr>
      <t>7</t>
    </r>
  </si>
  <si>
    <t>...Category not applicable.</t>
  </si>
  <si>
    <t>*Rates based on fewer than 20 deaths are considered unreliable and are not shown.</t>
  </si>
  <si>
    <t>---Data not available.</t>
  </si>
  <si>
    <r>
      <t>1</t>
    </r>
    <r>
      <rPr>
        <sz val="12"/>
        <color indexed="8"/>
        <rFont val="Courier New"/>
        <family val="3"/>
      </rPr>
      <t>Includes deaths of persons who were not residents of the 50 states</t>
    </r>
  </si>
  <si>
    <t>and the District of Columbia (D.C.).</t>
  </si>
  <si>
    <r>
      <t>2</t>
    </r>
    <r>
      <rPr>
        <sz val="12"/>
        <color indexed="8"/>
        <rFont val="Courier New"/>
        <family val="3"/>
      </rPr>
      <t>Underlying cause of death was coded according to the 6th Revision of the International</t>
    </r>
  </si>
  <si>
    <r>
      <rPr>
        <i/>
        <sz val="12"/>
        <color indexed="8"/>
        <rFont val="Courier New"/>
        <family val="3"/>
      </rPr>
      <t>Classification of Diseases</t>
    </r>
    <r>
      <rPr>
        <sz val="12"/>
        <color indexed="8"/>
        <rFont val="Courier New"/>
        <family val="3"/>
      </rPr>
      <t xml:space="preserve"> (ICD) in 1950, 7th Revision in 1960, 8th Revision in 1970,</t>
    </r>
  </si>
  <si>
    <t>and 9th Revision in 1980-1998. See Appendix II, Cause of death; Table III; Table IV.</t>
  </si>
  <si>
    <r>
      <t>3</t>
    </r>
    <r>
      <rPr>
        <sz val="12"/>
        <color indexed="8"/>
        <rFont val="Courier New"/>
        <family val="3"/>
      </rPr>
      <t>Starting with 1999 data, cause of death is coded according to ICD-10.</t>
    </r>
  </si>
  <si>
    <t>See Appendix II, Cause of death; Comparability ratio; Table IV; Table V.</t>
  </si>
  <si>
    <r>
      <t>4</t>
    </r>
    <r>
      <rPr>
        <sz val="12"/>
        <rFont val="Courier New"/>
        <family val="3"/>
      </rPr>
      <t>Age-adjusted rates are calculated using the year 2000</t>
    </r>
  </si>
  <si>
    <t>standard population.</t>
  </si>
  <si>
    <t>Prior to 2001, age-adjusted rates were calculated using standard million proportions based on rounded population numbers.</t>
  </si>
  <si>
    <t>Starting with 2001 data, unrounded population numbers are used to calculate age-adjusted rates.</t>
  </si>
  <si>
    <t>See Appendix II, Age adjustment.</t>
  </si>
  <si>
    <r>
      <t>5</t>
    </r>
    <r>
      <rPr>
        <sz val="12"/>
        <rFont val="Courier New"/>
        <family val="3"/>
      </rPr>
      <t>The race groups, white, black, Asian or Pacific Islander, and American Indian or</t>
    </r>
  </si>
  <si>
    <t>Alaska Native, include persons of Hispanic and non-Hispanic origin.</t>
  </si>
  <si>
    <t>Persons of Hispanic origin may be of any race. Death rates for the American</t>
  </si>
  <si>
    <t>Indian or Alaska Native, Asian or Pacific Islander, and Hispanic populations are known to be</t>
  </si>
  <si>
    <t>underestimated. See Appendix II,</t>
  </si>
  <si>
    <t>Race, for a discussion of sources of bias in death rates by race and Hispanic origin.</t>
  </si>
  <si>
    <r>
      <t>6</t>
    </r>
    <r>
      <rPr>
        <sz val="12"/>
        <color indexed="8"/>
        <rFont val="Courier New"/>
        <family val="3"/>
      </rPr>
      <t>In 1950, rate is for the age group 75 years and over.</t>
    </r>
  </si>
  <si>
    <r>
      <t>7</t>
    </r>
    <r>
      <rPr>
        <sz val="12"/>
        <color indexed="8"/>
        <rFont val="Courier New"/>
        <family val="3"/>
      </rPr>
      <t>Prior to 1997, data from states that did not report Hispanic origin on the death certificate were excluded.</t>
    </r>
  </si>
  <si>
    <t>See Appendix II, Hispanic origin.</t>
  </si>
  <si>
    <r>
      <t xml:space="preserve">NOTES: Starting with </t>
    </r>
    <r>
      <rPr>
        <i/>
        <sz val="12"/>
        <rFont val="Courier New"/>
        <family val="3"/>
      </rPr>
      <t>Health, United States, 2003,</t>
    </r>
    <r>
      <rPr>
        <sz val="12"/>
        <rFont val="Courier New"/>
        <family val="3"/>
      </rPr>
      <t xml:space="preserve"> rates for 1991-1999 were </t>
    </r>
  </si>
  <si>
    <t>revised using intercensal population estimates based on the 1990 and 2000 censuses. For 2000, population estimates</t>
  </si>
  <si>
    <t>are bridged-race April 1 census counts.</t>
  </si>
  <si>
    <r>
      <t xml:space="preserve">Starting with </t>
    </r>
    <r>
      <rPr>
        <i/>
        <sz val="12"/>
        <color indexed="8"/>
        <rFont val="Courier New"/>
        <family val="3"/>
      </rPr>
      <t>Health, United States, 2012</t>
    </r>
    <r>
      <rPr>
        <sz val="12"/>
        <color indexed="8"/>
        <rFont val="Courier New"/>
        <family val="3"/>
      </rPr>
      <t>, rates for 2001-2009 were</t>
    </r>
  </si>
  <si>
    <t>revised using intercensal population estimates based on the 2000 and 2010 censuses. For 2010, population estimates</t>
  </si>
  <si>
    <t>See Appendix I, Population Census and Population Estimates.</t>
  </si>
  <si>
    <t>Figures for 2001 include September 11-related deaths for which death certificates</t>
  </si>
  <si>
    <t>were filed as of October 24, 2002.</t>
  </si>
  <si>
    <t>See Appendix II, Cause of death; Table IV for terrorism-related ICD-10 codes.</t>
  </si>
  <si>
    <t>Age groups were selected to minimize the presentation of unstable age-specific</t>
  </si>
  <si>
    <t>death rates based on small numbers of deaths and for consistency among comparison groups.</t>
  </si>
  <si>
    <t>For additional injury-related statistics, see Web-based Injury Statistics Query and Reporting System (WISQARS),</t>
  </si>
  <si>
    <t>available from: http://www.cdc.gov/injury/wisqars/index.html.</t>
  </si>
  <si>
    <t>Starting with 2003 data, some states allowed the reporting of more than one race on the death certificate.</t>
  </si>
  <si>
    <t>The multiple-race data for these states were bridged to the single-race categories of the 1977 Office of Management</t>
  </si>
  <si>
    <t>and Budget standards, for comparability with other states. See Appendix II, Race.</t>
  </si>
  <si>
    <t>Data for additional years are available. See Appendix III.</t>
  </si>
  <si>
    <t>SOURCE: CDC/NCHS,</t>
  </si>
  <si>
    <t>National Vital Statistics System; Grove RD, Hetzel AM. Vital statistics</t>
  </si>
  <si>
    <t>rates in the United States, 1940-1960. Washington, DC: U.S. Government Printing Office, 1968;</t>
  </si>
  <si>
    <t>numerator data from National Vital Statistics System, annual public-use Mortality Files;</t>
  </si>
  <si>
    <t>denominator data from national population estimates for race groups from Table 1</t>
  </si>
  <si>
    <t>and unpublished Hispanic population estimates for 1985-1996 prepared by the Housing and Household Economic</t>
  </si>
  <si>
    <t>Statistics Division, U.S. Census Bureau;</t>
  </si>
  <si>
    <t>Murphy SL, Xu JQ, Kochanek KD. Deaths: Final data for 2010. National vital statistics reports;</t>
  </si>
  <si>
    <t>vol 61 no 4. Hyattsville, MD: NCHS; 2012. Available from: http://www.cdc.gov/nchs/data/nvsr/nvsr61/nvsr61_04.pdf.</t>
  </si>
  <si>
    <t>See Appendix I, National Vital Statistics System (NVSS).</t>
  </si>
  <si>
    <t>Health, United States, 2012</t>
  </si>
  <si>
    <t>resident population</t>
  </si>
  <si>
    <t>males</t>
  </si>
  <si>
    <t>females</t>
  </si>
  <si>
    <t>est. suicide counts</t>
  </si>
  <si>
    <t>NCHS data</t>
  </si>
  <si>
    <t>difference</t>
  </si>
  <si>
    <t>Suicides by sex and year, US 1980-2010</t>
  </si>
  <si>
    <t>Suicide data: 1999-2010 from U.S. Centers for Disease Control (CDC), Fatal Injury Reports (WISQARS)</t>
  </si>
  <si>
    <t>Suicide data: 1980-2010, estimated from Table 35 in Health, United States, 2012</t>
  </si>
  <si>
    <t>see sheets "suicide NCHS" and "suicide counts"</t>
  </si>
  <si>
    <t xml:space="preserve">NCSH data from Health, United States, Tables 1 &amp; 35 </t>
  </si>
  <si>
    <t>http://www.cdc.gov/nchs/hus/contents2012.htm#trendtables</t>
  </si>
  <si>
    <t>suicides per 100,000 resident</t>
  </si>
  <si>
    <t>suicides from WISQARS</t>
  </si>
  <si>
    <t>suicides from WISQARS:</t>
  </si>
  <si>
    <t>U.S. Centers for Disease Control (CDC), Fatal Injury Reports (WISQARS)</t>
  </si>
  <si>
    <t>Fatal occupational injuries by selected characteristics, 2003-2012</t>
  </si>
  <si>
    <t>U.S. Department of Labor, Bureau of Labor Statistics, in cooperation with State,</t>
  </si>
  <si>
    <t>All Workers characteristics table (revised), 1992-2002</t>
  </si>
  <si>
    <t>men / women</t>
  </si>
  <si>
    <t>occupational fatalies</t>
  </si>
  <si>
    <t>1997-2010</t>
  </si>
  <si>
    <t>by assailant categories, for 1997-2010</t>
  </si>
  <si>
    <t xml:space="preserve">fatalities among </t>
  </si>
  <si>
    <t>robbers and other assailants</t>
  </si>
  <si>
    <t>work associates</t>
  </si>
  <si>
    <t>spouse</t>
  </si>
  <si>
    <t>other relative</t>
  </si>
  <si>
    <t>boyfriend or girlfriend, inc. ex's</t>
  </si>
  <si>
    <t>other acquitance</t>
  </si>
  <si>
    <t>total fatalities</t>
  </si>
  <si>
    <t>intimate-partner fatalities</t>
  </si>
  <si>
    <t>share intimate-partner</t>
  </si>
  <si>
    <t>Occupational homicides by selected characteristics, 1997-2010</t>
  </si>
  <si>
    <t>Workplace homicides by selected characteristics, 2011-2012</t>
  </si>
  <si>
    <t>All data from 1992 (including below) from:</t>
  </si>
  <si>
    <t>New York City, District of Columbia, and Federal agencies, Census of Fatal Occupational Injuries</t>
  </si>
  <si>
    <t>Suicide data before 1980</t>
  </si>
  <si>
    <t>The age-adjusted rates presented in this</t>
  </si>
  <si>
    <t>report were computed by the direct method, that</t>
  </si>
  <si>
    <t>is, by applying the age-specific death rates for</t>
  </si>
  <si>
    <t>suicide to the standard population distributed by</t>
  </si>
  <si>
    <t>age. The total population as enumerated in 1940</t>
  </si>
  <si>
    <t>Id. p. 10:</t>
  </si>
  <si>
    <t xml:space="preserve">was selected as the standard. </t>
  </si>
  <si>
    <t>Note: the age-adjustment doesn't seem to be sex differentiated.</t>
  </si>
  <si>
    <t xml:space="preserve">data for 1960-1964 from </t>
  </si>
  <si>
    <t>National Center for Health Statistics, Series 20, No. 5</t>
  </si>
  <si>
    <t>Suicide in the United States, 1950-1964</t>
  </si>
  <si>
    <t>http://www.cdc.gov/nchs/data/series/sr_20/sr20_005.pdf</t>
  </si>
  <si>
    <t>National Center for Health Statistics, Series 20, No. 16</t>
  </si>
  <si>
    <t>Mortality Trends for Leading Causes of Death, United Stastes - 1950-69</t>
  </si>
  <si>
    <t>Table R, p. 44,</t>
  </si>
  <si>
    <t>N20TR</t>
  </si>
  <si>
    <t>Table T, p. 47, lists reliable estimates by country</t>
  </si>
  <si>
    <t>with total pop&gt;1 mililon and "complete death counts</t>
  </si>
  <si>
    <t>Suicides/100000 range from 1.8 in Ireland to 21.5 in Sweden and 33.1 in Hungary</t>
  </si>
  <si>
    <t>age-adjusting not specified</t>
  </si>
  <si>
    <t>Tables 1-2, pp. 14-15</t>
  </si>
  <si>
    <t>T1-2</t>
  </si>
  <si>
    <t>not age-adjusted</t>
  </si>
  <si>
    <t>age-adjusted</t>
  </si>
  <si>
    <t>suicides per 100,000 persons</t>
  </si>
  <si>
    <t>Data from the National Vital Statistics System</t>
  </si>
  <si>
    <t>Vital and Health Statistics, Data from the National Vital Statistics System</t>
  </si>
  <si>
    <t>sex ratio</t>
  </si>
  <si>
    <t>National Safety Council, Accidents Facts, 1974 p. 9; 1978, p. 9</t>
  </si>
  <si>
    <t>reporting data from the National Center for Health Statistics</t>
  </si>
  <si>
    <t>suicides</t>
  </si>
  <si>
    <t>deaths</t>
  </si>
  <si>
    <t>National Safety Council, Accident Facts 1978 Edition, p. 28.</t>
  </si>
  <si>
    <t>Data not given by sex.</t>
  </si>
  <si>
    <t>Subtotals for work by motor vehicle, in manufacturing work, and in nonmanufacturing</t>
  </si>
  <si>
    <t>among workplace fatalities are workplace homicides</t>
  </si>
  <si>
    <t>2003-2208</t>
  </si>
  <si>
    <t>2003-2008</t>
  </si>
  <si>
    <t>1999-2008</t>
  </si>
  <si>
    <t>total</t>
  </si>
  <si>
    <t>share of all homicides</t>
  </si>
  <si>
    <t>Catalano, Shannon, Erica L. Smith, Howard Snyder and Michael R. Rand (2009). Female Victims of Violence. Selected Findings. U.S. Bureau of Justice Statistics. Washington, DC.</t>
  </si>
  <si>
    <t>Intimate partner homicide figures as reported in Catalano et al. (2009) p.2.  These figures aren't consistent with the most credible estimates.</t>
  </si>
  <si>
    <t>intimate partner homicide victims</t>
  </si>
  <si>
    <t>2008-2011</t>
  </si>
  <si>
    <t>Repository:</t>
  </si>
  <si>
    <t>http://acrosswalls.org/datasets/</t>
  </si>
  <si>
    <t>Version: 1.0</t>
  </si>
  <si>
    <t>Fatal occupational injuries (workplace fatalities) by sex, US 1992-2012</t>
  </si>
  <si>
    <t>Deaths from all work accidents, annually 1933-1977</t>
  </si>
  <si>
    <t>Suicides in the U.S. annually by sex, 1950-1976</t>
  </si>
  <si>
    <t>family/intimate total ratio, 2004-2008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</si>
</sst>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#,##0.0"/>
    <numFmt numFmtId="168" formatCode="0.0_)"/>
    <numFmt numFmtId="169" formatCode="#,##0.0_);\(#,##0.0\)"/>
    <numFmt numFmtId="170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ourier New"/>
      <family val="3"/>
    </font>
    <font>
      <b/>
      <sz val="12"/>
      <name val="Courier New"/>
      <family val="3"/>
    </font>
    <font>
      <sz val="12"/>
      <color indexed="8"/>
      <name val="Courier New"/>
      <family val="3"/>
    </font>
    <font>
      <sz val="12"/>
      <color indexed="8"/>
      <name val="Courier New"/>
      <family val="2"/>
    </font>
    <font>
      <vertAlign val="superscript"/>
      <sz val="12"/>
      <color indexed="8"/>
      <name val="Courier New"/>
      <family val="3"/>
    </font>
    <font>
      <sz val="12"/>
      <name val="Courier New"/>
      <family val="3"/>
    </font>
    <font>
      <vertAlign val="superscript"/>
      <sz val="12"/>
      <name val="Courier New"/>
      <family val="3"/>
    </font>
    <font>
      <sz val="12"/>
      <name val="Courier New"/>
      <family val="2"/>
    </font>
    <font>
      <i/>
      <sz val="12"/>
      <color indexed="8"/>
      <name val="Courier New"/>
      <family val="3"/>
    </font>
    <font>
      <i/>
      <sz val="12"/>
      <name val="Courier New"/>
      <family val="3"/>
    </font>
    <font>
      <i/>
      <sz val="14"/>
      <name val="Courier New"/>
      <family val="3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Fill="1" applyProtection="1"/>
    <xf numFmtId="0" fontId="3" fillId="0" borderId="0" xfId="0" applyFont="1" applyFill="1"/>
    <xf numFmtId="165" fontId="3" fillId="0" borderId="0" xfId="0" applyNumberFormat="1" applyFont="1" applyFill="1" applyAlignment="1">
      <alignment horizontal="right"/>
    </xf>
    <xf numFmtId="0" fontId="4" fillId="0" borderId="0" xfId="0" applyFont="1" applyFill="1" applyProtection="1"/>
    <xf numFmtId="0" fontId="0" fillId="0" borderId="0" xfId="0" applyFill="1"/>
    <xf numFmtId="165" fontId="0" fillId="0" borderId="0" xfId="0" applyNumberFormat="1" applyFill="1" applyAlignment="1">
      <alignment horizontal="right"/>
    </xf>
    <xf numFmtId="0" fontId="5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4" fillId="0" borderId="0" xfId="0" quotePrefix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7" fillId="0" borderId="0" xfId="0" quotePrefix="1" applyFont="1" applyFill="1" applyAlignment="1" applyProtection="1">
      <alignment horizontal="right"/>
    </xf>
    <xf numFmtId="0" fontId="0" fillId="0" borderId="0" xfId="0" quotePrefix="1" applyNumberFormat="1" applyFill="1" applyAlignment="1">
      <alignment horizontal="right"/>
    </xf>
    <xf numFmtId="165" fontId="0" fillId="0" borderId="0" xfId="0" quotePrefix="1" applyNumberFormat="1" applyFill="1" applyAlignment="1">
      <alignment horizontal="right"/>
    </xf>
    <xf numFmtId="165" fontId="7" fillId="0" borderId="0" xfId="0" quotePrefix="1" applyNumberFormat="1" applyFont="1" applyFill="1" applyAlignment="1">
      <alignment horizontal="right"/>
    </xf>
    <xf numFmtId="0" fontId="4" fillId="0" borderId="0" xfId="0" quotePrefix="1" applyFont="1" applyFill="1" applyProtection="1"/>
    <xf numFmtId="167" fontId="4" fillId="0" borderId="0" xfId="0" applyNumberFormat="1" applyFont="1" applyFill="1" applyProtection="1"/>
    <xf numFmtId="167" fontId="0" fillId="0" borderId="0" xfId="0" applyNumberFormat="1" applyFill="1" applyProtection="1"/>
    <xf numFmtId="167" fontId="0" fillId="0" borderId="0" xfId="0" applyNumberFormat="1" applyFill="1"/>
    <xf numFmtId="167" fontId="0" fillId="0" borderId="0" xfId="0" applyNumberFormat="1" applyFill="1" applyAlignment="1">
      <alignment horizontal="right"/>
    </xf>
    <xf numFmtId="3" fontId="4" fillId="0" borderId="0" xfId="0" applyNumberFormat="1" applyFont="1" applyFill="1" applyProtection="1"/>
    <xf numFmtId="167" fontId="9" fillId="0" borderId="0" xfId="0" applyNumberFormat="1" applyFont="1" applyFill="1" applyProtection="1"/>
    <xf numFmtId="3" fontId="9" fillId="0" borderId="0" xfId="0" applyNumberFormat="1" applyFont="1" applyFill="1" applyProtection="1"/>
    <xf numFmtId="3" fontId="0" fillId="0" borderId="0" xfId="0" applyNumberFormat="1" applyFill="1"/>
    <xf numFmtId="168" fontId="4" fillId="0" borderId="0" xfId="0" applyNumberFormat="1" applyFont="1" applyFill="1" applyAlignment="1" applyProtection="1">
      <alignment horizontal="right"/>
    </xf>
    <xf numFmtId="167" fontId="0" fillId="0" borderId="0" xfId="0" quotePrefix="1" applyNumberFormat="1" applyFill="1" applyAlignment="1">
      <alignment horizontal="right"/>
    </xf>
    <xf numFmtId="167" fontId="4" fillId="0" borderId="0" xfId="0" applyNumberFormat="1" applyFont="1" applyFill="1" applyAlignment="1" applyProtection="1">
      <alignment horizontal="right"/>
    </xf>
    <xf numFmtId="169" fontId="4" fillId="0" borderId="0" xfId="0" applyNumberFormat="1" applyFont="1" applyFill="1" applyAlignment="1" applyProtection="1">
      <alignment horizontal="right"/>
    </xf>
    <xf numFmtId="169" fontId="7" fillId="0" borderId="0" xfId="0" applyNumberFormat="1" applyFont="1" applyFill="1" applyAlignment="1" applyProtection="1">
      <alignment horizontal="right"/>
    </xf>
    <xf numFmtId="3" fontId="2" fillId="0" borderId="0" xfId="0" applyNumberFormat="1" applyFont="1" applyFill="1" applyProtection="1"/>
    <xf numFmtId="167" fontId="7" fillId="0" borderId="0" xfId="0" applyNumberFormat="1" applyFont="1" applyFill="1" applyAlignment="1" applyProtection="1">
      <alignment horizontal="right"/>
    </xf>
    <xf numFmtId="0" fontId="4" fillId="0" borderId="0" xfId="0" quotePrefix="1" applyFont="1" applyFill="1" applyAlignment="1" applyProtection="1">
      <alignment horizontal="center"/>
    </xf>
    <xf numFmtId="169" fontId="0" fillId="0" borderId="0" xfId="0" applyNumberFormat="1" applyFill="1" applyAlignment="1" applyProtection="1">
      <alignment horizontal="right"/>
    </xf>
    <xf numFmtId="167" fontId="7" fillId="0" borderId="0" xfId="0" applyNumberFormat="1" applyFont="1" applyFill="1" applyProtection="1"/>
    <xf numFmtId="0" fontId="7" fillId="0" borderId="0" xfId="0" applyFont="1" applyFill="1" applyAlignment="1" applyProtection="1">
      <alignment horizontal="right"/>
    </xf>
    <xf numFmtId="169" fontId="7" fillId="0" borderId="0" xfId="0" applyNumberFormat="1" applyFont="1" applyFill="1" applyProtection="1"/>
    <xf numFmtId="165" fontId="0" fillId="0" borderId="0" xfId="0" applyNumberFormat="1" applyFill="1"/>
    <xf numFmtId="0" fontId="6" fillId="0" borderId="0" xfId="0" quotePrefix="1" applyFont="1" applyFill="1" applyProtection="1"/>
    <xf numFmtId="0" fontId="0" fillId="0" borderId="0" xfId="0" applyFill="1" applyProtection="1"/>
    <xf numFmtId="0" fontId="8" fillId="0" borderId="0" xfId="0" quotePrefix="1" applyFont="1" applyFill="1" applyProtection="1"/>
    <xf numFmtId="0" fontId="4" fillId="0" borderId="0" xfId="0" applyFont="1" applyFill="1"/>
    <xf numFmtId="0" fontId="7" fillId="0" borderId="0" xfId="0" applyFont="1" applyFill="1" applyProtection="1"/>
    <xf numFmtId="0" fontId="7" fillId="0" borderId="0" xfId="0" applyFont="1" applyFill="1"/>
    <xf numFmtId="0" fontId="7" fillId="0" borderId="0" xfId="0" quotePrefix="1" applyFont="1" applyFill="1"/>
    <xf numFmtId="169" fontId="4" fillId="0" borderId="0" xfId="0" applyNumberFormat="1" applyFont="1" applyFill="1" applyProtection="1"/>
    <xf numFmtId="0" fontId="9" fillId="0" borderId="0" xfId="0" applyFont="1" applyFill="1" applyProtection="1"/>
    <xf numFmtId="0" fontId="7" fillId="0" borderId="0" xfId="0" quotePrefix="1" applyFont="1" applyFill="1" applyAlignment="1">
      <alignment horizontal="left"/>
    </xf>
    <xf numFmtId="0" fontId="12" fillId="0" borderId="0" xfId="0" applyFont="1" applyFill="1"/>
    <xf numFmtId="168" fontId="13" fillId="0" borderId="0" xfId="0" applyNumberFormat="1" applyFont="1" applyFill="1" applyProtection="1"/>
    <xf numFmtId="170" fontId="0" fillId="0" borderId="0" xfId="2" applyNumberFormat="1" applyFont="1"/>
    <xf numFmtId="9" fontId="0" fillId="0" borderId="0" xfId="1" applyFont="1"/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3" fontId="0" fillId="0" borderId="0" xfId="0" applyNumberFormat="1" applyAlignment="1"/>
    <xf numFmtId="0" fontId="0" fillId="0" borderId="0" xfId="0" applyAlignment="1">
      <alignment horizontal="center"/>
    </xf>
    <xf numFmtId="170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0" fontId="0" fillId="0" borderId="0" xfId="2" applyNumberFormat="1" applyFont="1" applyAlignment="1">
      <alignment horizontal="center"/>
    </xf>
    <xf numFmtId="0" fontId="2" fillId="0" borderId="0" xfId="0" applyFont="1" applyFill="1" applyAlignment="1" applyProtection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selection sqref="A1:G1"/>
    </sheetView>
  </sheetViews>
  <sheetFormatPr defaultRowHeight="15" x14ac:dyDescent="0.25"/>
  <cols>
    <col min="2" max="12" width="12.42578125" customWidth="1"/>
    <col min="13" max="13" width="11.5703125" customWidth="1"/>
    <col min="14" max="14" width="12.42578125" customWidth="1"/>
    <col min="30" max="31" width="12.42578125" style="2" customWidth="1"/>
    <col min="32" max="32" width="2.5703125" customWidth="1"/>
    <col min="33" max="33" width="144.42578125" customWidth="1"/>
  </cols>
  <sheetData>
    <row r="1" spans="1:33" x14ac:dyDescent="0.25">
      <c r="A1" s="83" t="s">
        <v>8</v>
      </c>
      <c r="B1" s="83"/>
      <c r="C1" s="83"/>
      <c r="D1" s="83"/>
      <c r="E1" s="83"/>
      <c r="F1" s="83"/>
      <c r="G1" s="83"/>
      <c r="AG1" t="s">
        <v>380</v>
      </c>
    </row>
    <row r="2" spans="1:33" x14ac:dyDescent="0.25">
      <c r="AG2" t="s">
        <v>381</v>
      </c>
    </row>
    <row r="3" spans="1:33" x14ac:dyDescent="0.25">
      <c r="R3" s="84" t="s">
        <v>119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 t="s">
        <v>115</v>
      </c>
      <c r="AE3" s="84"/>
      <c r="AG3" t="s">
        <v>382</v>
      </c>
    </row>
    <row r="4" spans="1:33" s="4" customFormat="1" ht="28.5" customHeight="1" x14ac:dyDescent="0.25">
      <c r="B4" s="85" t="s">
        <v>122</v>
      </c>
      <c r="C4" s="85"/>
      <c r="D4" s="85"/>
      <c r="E4" s="85"/>
      <c r="F4" s="85"/>
      <c r="G4" s="85"/>
      <c r="H4" s="85"/>
      <c r="I4" s="85" t="s">
        <v>123</v>
      </c>
      <c r="J4" s="85"/>
      <c r="K4" s="85"/>
      <c r="L4" s="85"/>
      <c r="M4" s="85"/>
      <c r="N4" s="85"/>
      <c r="O4" s="85" t="s">
        <v>7</v>
      </c>
      <c r="P4" s="85"/>
      <c r="Q4" s="85"/>
      <c r="R4" s="85" t="s">
        <v>4</v>
      </c>
      <c r="S4" s="85"/>
      <c r="T4" s="85"/>
      <c r="U4" s="85" t="s">
        <v>6</v>
      </c>
      <c r="V4" s="85"/>
      <c r="W4" s="85"/>
      <c r="X4" s="85" t="s">
        <v>116</v>
      </c>
      <c r="Y4" s="85"/>
      <c r="Z4" s="85"/>
      <c r="AA4" s="85" t="s">
        <v>117</v>
      </c>
      <c r="AB4" s="85"/>
      <c r="AC4" s="85"/>
      <c r="AD4" s="85" t="s">
        <v>43</v>
      </c>
      <c r="AE4" s="85"/>
    </row>
    <row r="5" spans="1:33" s="4" customFormat="1" ht="30" customHeight="1" x14ac:dyDescent="0.25">
      <c r="A5" s="5" t="s">
        <v>0</v>
      </c>
      <c r="B5" s="9" t="s">
        <v>104</v>
      </c>
      <c r="C5" s="2" t="s">
        <v>120</v>
      </c>
      <c r="D5" s="5" t="s">
        <v>121</v>
      </c>
      <c r="E5" s="9" t="s">
        <v>105</v>
      </c>
      <c r="F5" s="9" t="s">
        <v>106</v>
      </c>
      <c r="G5" s="5" t="s">
        <v>149</v>
      </c>
      <c r="H5" s="9" t="s">
        <v>107</v>
      </c>
      <c r="I5" s="2" t="s">
        <v>120</v>
      </c>
      <c r="J5" s="5" t="s">
        <v>121</v>
      </c>
      <c r="K5" s="9" t="s">
        <v>105</v>
      </c>
      <c r="L5" s="9" t="s">
        <v>106</v>
      </c>
      <c r="M5" s="5" t="s">
        <v>149</v>
      </c>
      <c r="N5" s="9" t="s">
        <v>107</v>
      </c>
      <c r="O5" s="5" t="s">
        <v>1</v>
      </c>
      <c r="P5" s="5" t="s">
        <v>2</v>
      </c>
      <c r="Q5" s="5" t="s">
        <v>118</v>
      </c>
      <c r="R5" s="5" t="s">
        <v>1</v>
      </c>
      <c r="S5" s="5" t="s">
        <v>2</v>
      </c>
      <c r="T5" s="5" t="s">
        <v>118</v>
      </c>
      <c r="U5" s="5" t="s">
        <v>1</v>
      </c>
      <c r="V5" s="5" t="s">
        <v>2</v>
      </c>
      <c r="W5" s="5" t="s">
        <v>118</v>
      </c>
      <c r="X5" s="5" t="s">
        <v>1</v>
      </c>
      <c r="Y5" s="5" t="s">
        <v>2</v>
      </c>
      <c r="Z5" s="5" t="s">
        <v>118</v>
      </c>
      <c r="AA5" s="5" t="s">
        <v>1</v>
      </c>
      <c r="AB5" s="5" t="s">
        <v>2</v>
      </c>
      <c r="AC5" s="5" t="s">
        <v>118</v>
      </c>
      <c r="AD5" s="5" t="s">
        <v>1</v>
      </c>
      <c r="AE5" s="5" t="s">
        <v>2</v>
      </c>
      <c r="AG5" s="4" t="s">
        <v>9</v>
      </c>
    </row>
    <row r="6" spans="1:33" x14ac:dyDescent="0.25">
      <c r="A6" s="2">
        <v>2011</v>
      </c>
      <c r="B6" s="7">
        <f t="shared" ref="B6:B37" si="0">O6/P6</f>
        <v>3.4605504587155962</v>
      </c>
      <c r="C6" s="7">
        <f>X6/Y6</f>
        <v>9.0437499999999993</v>
      </c>
      <c r="D6" s="7">
        <f>AA6/AB6</f>
        <v>6.1221532091097313</v>
      </c>
      <c r="E6" s="7">
        <f t="shared" ref="E6:E37" si="1">U6/V6</f>
        <v>2.7280550774526677</v>
      </c>
      <c r="F6" s="20">
        <f t="shared" ref="F6:F37" si="2">R6/S6</f>
        <v>0.79938900203665986</v>
      </c>
      <c r="G6" s="7"/>
      <c r="H6" s="20"/>
      <c r="I6" s="8">
        <f>SUM(X6:Z6)/SUM(O6:Q6)</f>
        <v>0.10997810019162332</v>
      </c>
      <c r="J6" s="8">
        <f>SUM(AA6:AC6)/SUM(O6:Q6)</f>
        <v>0.47228305502326856</v>
      </c>
      <c r="K6" s="8">
        <f t="shared" ref="K6:K37" si="3">SUM(U6:W6)/SUM(O6:Q6)</f>
        <v>0.29681084040514644</v>
      </c>
      <c r="L6" s="8">
        <f t="shared" ref="L6:L37" si="4">SUM(R6:T6)/SUM(O6:Q6)</f>
        <v>0.12099644128113879</v>
      </c>
      <c r="M6" s="8"/>
      <c r="N6" s="8"/>
      <c r="O6" s="6">
        <v>11316</v>
      </c>
      <c r="P6" s="6">
        <v>3270</v>
      </c>
      <c r="Q6" s="2">
        <v>26</v>
      </c>
      <c r="R6" s="2">
        <v>785</v>
      </c>
      <c r="S6" s="2">
        <v>982</v>
      </c>
      <c r="T6" s="2">
        <v>1</v>
      </c>
      <c r="U6" s="6">
        <v>3170</v>
      </c>
      <c r="V6" s="6">
        <v>1162</v>
      </c>
      <c r="W6" s="2">
        <v>5</v>
      </c>
      <c r="X6" s="18">
        <v>1447</v>
      </c>
      <c r="Y6" s="19">
        <v>160</v>
      </c>
      <c r="Z6" s="19">
        <v>0</v>
      </c>
      <c r="AA6" s="1">
        <v>5914</v>
      </c>
      <c r="AB6">
        <v>966</v>
      </c>
      <c r="AC6">
        <v>21</v>
      </c>
      <c r="AD6" s="6"/>
      <c r="AE6" s="6"/>
      <c r="AF6" s="1"/>
      <c r="AG6" t="s">
        <v>113</v>
      </c>
    </row>
    <row r="7" spans="1:33" x14ac:dyDescent="0.25">
      <c r="A7" s="2">
        <v>2010</v>
      </c>
      <c r="B7" s="7">
        <f t="shared" si="0"/>
        <v>3.4167668269230771</v>
      </c>
      <c r="C7" s="7">
        <f t="shared" ref="C7:C37" si="5">X7/Y7</f>
        <v>8.8700564971751419</v>
      </c>
      <c r="D7" s="7">
        <f t="shared" ref="D7:D37" si="6">AA7/AB7</f>
        <v>5.908817635270541</v>
      </c>
      <c r="E7" s="7">
        <f t="shared" si="1"/>
        <v>2.7539964476021312</v>
      </c>
      <c r="F7" s="20">
        <f t="shared" si="2"/>
        <v>0.78167641325536064</v>
      </c>
      <c r="G7" s="7"/>
      <c r="H7" s="20"/>
      <c r="I7" s="8">
        <f t="shared" ref="I7:I37" si="7">SUM(X7:Z7)/SUM(O7:Q7)</f>
        <v>0.11865788222508999</v>
      </c>
      <c r="J7" s="8">
        <f t="shared" ref="J7:J37" si="8">SUM(AA7:AC7)/SUM(O7:Q7)</f>
        <v>0.46967330027847587</v>
      </c>
      <c r="K7" s="8">
        <f t="shared" si="3"/>
        <v>0.28716973442912452</v>
      </c>
      <c r="L7" s="8">
        <f t="shared" si="4"/>
        <v>0.12429532024723222</v>
      </c>
      <c r="M7" s="8"/>
      <c r="N7" s="8"/>
      <c r="O7" s="6">
        <v>11371</v>
      </c>
      <c r="P7" s="6">
        <v>3328</v>
      </c>
      <c r="Q7" s="2">
        <v>24</v>
      </c>
      <c r="R7" s="2">
        <v>802</v>
      </c>
      <c r="S7" s="6">
        <v>1026</v>
      </c>
      <c r="T7" s="2">
        <v>2</v>
      </c>
      <c r="U7" s="6">
        <v>3101</v>
      </c>
      <c r="V7" s="6">
        <v>1126</v>
      </c>
      <c r="W7" s="2">
        <v>1</v>
      </c>
      <c r="X7" s="18">
        <v>1570</v>
      </c>
      <c r="Y7" s="19">
        <v>177</v>
      </c>
      <c r="Z7" s="19">
        <v>0</v>
      </c>
      <c r="AA7" s="1">
        <v>5897</v>
      </c>
      <c r="AB7">
        <v>998</v>
      </c>
      <c r="AC7">
        <v>20</v>
      </c>
      <c r="AD7" s="6"/>
      <c r="AE7" s="6"/>
      <c r="AF7" s="1"/>
      <c r="AG7" t="s">
        <v>112</v>
      </c>
    </row>
    <row r="8" spans="1:33" x14ac:dyDescent="0.25">
      <c r="A8" s="2">
        <v>2009</v>
      </c>
      <c r="B8" s="7">
        <f t="shared" si="0"/>
        <v>3.351060820367751</v>
      </c>
      <c r="C8" s="7">
        <f t="shared" si="5"/>
        <v>7.660287081339713</v>
      </c>
      <c r="D8" s="7">
        <f t="shared" si="6"/>
        <v>5.3542402826855122</v>
      </c>
      <c r="E8" s="7">
        <f t="shared" si="1"/>
        <v>2.9561403508771931</v>
      </c>
      <c r="F8" s="20">
        <f t="shared" si="2"/>
        <v>0.77251184834123221</v>
      </c>
      <c r="G8" s="7"/>
      <c r="H8" s="20"/>
      <c r="I8" s="8">
        <f t="shared" si="7"/>
        <v>0.11754010000649392</v>
      </c>
      <c r="J8" s="8">
        <f t="shared" si="8"/>
        <v>0.46821222157282938</v>
      </c>
      <c r="K8" s="8">
        <f t="shared" si="3"/>
        <v>0.2929411000714332</v>
      </c>
      <c r="L8" s="8">
        <f t="shared" si="4"/>
        <v>0.12143645691278654</v>
      </c>
      <c r="M8" s="8"/>
      <c r="N8" s="8"/>
      <c r="O8" s="6">
        <v>11846</v>
      </c>
      <c r="P8" s="6">
        <v>3535</v>
      </c>
      <c r="Q8" s="2">
        <v>18</v>
      </c>
      <c r="R8" s="2">
        <v>815</v>
      </c>
      <c r="S8" s="6">
        <v>1055</v>
      </c>
      <c r="T8" s="2">
        <v>0</v>
      </c>
      <c r="U8" s="6">
        <v>3370</v>
      </c>
      <c r="V8" s="6">
        <v>1140</v>
      </c>
      <c r="W8" s="2">
        <v>1</v>
      </c>
      <c r="X8" s="18">
        <v>1601</v>
      </c>
      <c r="Y8" s="19">
        <v>209</v>
      </c>
      <c r="Z8" s="19">
        <v>0</v>
      </c>
      <c r="AA8" s="1">
        <v>6061</v>
      </c>
      <c r="AB8" s="1">
        <v>1132</v>
      </c>
      <c r="AC8">
        <v>17</v>
      </c>
      <c r="AD8" s="6"/>
      <c r="AE8" s="6"/>
      <c r="AF8" s="1"/>
      <c r="AG8" t="s">
        <v>3</v>
      </c>
    </row>
    <row r="9" spans="1:33" x14ac:dyDescent="0.25">
      <c r="A9" s="2">
        <v>2008</v>
      </c>
      <c r="B9" s="7">
        <f t="shared" si="0"/>
        <v>3.5947383151413379</v>
      </c>
      <c r="C9" s="7">
        <f t="shared" si="5"/>
        <v>7.633484162895928</v>
      </c>
      <c r="D9" s="7">
        <f t="shared" si="6"/>
        <v>6.1270718232044201</v>
      </c>
      <c r="E9" s="7">
        <f t="shared" si="1"/>
        <v>2.993431855500821</v>
      </c>
      <c r="F9" s="20">
        <f t="shared" si="2"/>
        <v>0.8177480916030534</v>
      </c>
      <c r="G9" s="7">
        <f>(O9-AD9)/(P9-AE9)</f>
        <v>5.3086658345719373</v>
      </c>
      <c r="H9" s="20">
        <f t="shared" ref="H9:H41" si="9">AD9/AE9</f>
        <v>0.25451408540224746</v>
      </c>
      <c r="I9" s="8">
        <f t="shared" si="7"/>
        <v>0.11600364409353174</v>
      </c>
      <c r="J9" s="8">
        <f t="shared" si="8"/>
        <v>0.47269966595809293</v>
      </c>
      <c r="K9" s="8">
        <f t="shared" si="3"/>
        <v>0.29547525053143031</v>
      </c>
      <c r="L9" s="8">
        <f t="shared" si="4"/>
        <v>0.11582143941694503</v>
      </c>
      <c r="M9" s="8">
        <f>1-N9</f>
        <v>0.90741109785701113</v>
      </c>
      <c r="N9" s="8">
        <f t="shared" ref="N9:N37" si="10">SUM(AD9:AE9)/SUM(O9:P9)</f>
        <v>9.2588902142988885E-2</v>
      </c>
      <c r="O9" s="6">
        <v>12844</v>
      </c>
      <c r="P9" s="6">
        <v>3573</v>
      </c>
      <c r="Q9" s="2">
        <v>48</v>
      </c>
      <c r="R9" s="2">
        <v>857</v>
      </c>
      <c r="S9" s="6">
        <v>1048</v>
      </c>
      <c r="T9" s="2">
        <v>2</v>
      </c>
      <c r="U9" s="6">
        <v>3646</v>
      </c>
      <c r="V9" s="6">
        <v>1218</v>
      </c>
      <c r="W9" s="2">
        <v>1</v>
      </c>
      <c r="X9" s="18">
        <v>1687</v>
      </c>
      <c r="Y9" s="19">
        <v>221</v>
      </c>
      <c r="Z9" s="19">
        <v>2</v>
      </c>
      <c r="AA9" s="1">
        <v>6654</v>
      </c>
      <c r="AB9" s="1">
        <v>1086</v>
      </c>
      <c r="AC9">
        <v>43</v>
      </c>
      <c r="AD9" s="6">
        <v>308.38199460129857</v>
      </c>
      <c r="AE9" s="6">
        <v>1211.6500118801498</v>
      </c>
      <c r="AF9" s="1"/>
      <c r="AG9" s="14" t="s">
        <v>5</v>
      </c>
    </row>
    <row r="10" spans="1:33" x14ac:dyDescent="0.25">
      <c r="A10" s="2">
        <v>2007</v>
      </c>
      <c r="B10" s="7">
        <f t="shared" si="0"/>
        <v>3.6462751495377921</v>
      </c>
      <c r="C10" s="7">
        <f t="shared" si="5"/>
        <v>7.377952755905512</v>
      </c>
      <c r="D10" s="7">
        <f t="shared" si="6"/>
        <v>5.9332777314428693</v>
      </c>
      <c r="E10" s="7">
        <f t="shared" si="1"/>
        <v>2.9601301871440193</v>
      </c>
      <c r="F10" s="20">
        <f t="shared" si="2"/>
        <v>0.78736208625877635</v>
      </c>
      <c r="G10" s="7">
        <f t="shared" ref="G10:G37" si="11">(O10-AD10)/(P10-AE10)</f>
        <v>5.2518279625324711</v>
      </c>
      <c r="H10" s="20">
        <f t="shared" si="9"/>
        <v>0.28344919082250652</v>
      </c>
      <c r="I10" s="8">
        <f t="shared" si="7"/>
        <v>0.12424100887435778</v>
      </c>
      <c r="J10" s="8">
        <f t="shared" si="8"/>
        <v>0.48762260625875758</v>
      </c>
      <c r="K10" s="8">
        <f t="shared" si="3"/>
        <v>0.28415460065390002</v>
      </c>
      <c r="L10" s="8">
        <f t="shared" si="4"/>
        <v>0.10404016814572629</v>
      </c>
      <c r="M10" s="8">
        <f t="shared" ref="M10:M37" si="12">1-N10</f>
        <v>0.91073449753589031</v>
      </c>
      <c r="N10" s="8">
        <f t="shared" si="10"/>
        <v>8.9265502464109664E-2</v>
      </c>
      <c r="O10" s="6">
        <v>13411</v>
      </c>
      <c r="P10" s="6">
        <v>3678</v>
      </c>
      <c r="Q10" s="2">
        <v>39</v>
      </c>
      <c r="R10" s="2">
        <v>785</v>
      </c>
      <c r="S10" s="2">
        <v>997</v>
      </c>
      <c r="T10" s="2">
        <v>0</v>
      </c>
      <c r="U10" s="6">
        <v>3638</v>
      </c>
      <c r="V10" s="6">
        <v>1229</v>
      </c>
      <c r="W10" s="2">
        <v>0</v>
      </c>
      <c r="X10" s="18">
        <v>1874</v>
      </c>
      <c r="Y10" s="19">
        <v>254</v>
      </c>
      <c r="Z10" s="19">
        <v>0</v>
      </c>
      <c r="AA10" s="1">
        <v>7114</v>
      </c>
      <c r="AB10" s="1">
        <v>1199</v>
      </c>
      <c r="AC10">
        <v>39</v>
      </c>
      <c r="AD10" s="6">
        <v>336.89676807470636</v>
      </c>
      <c r="AE10" s="6">
        <v>1188.5614035344636</v>
      </c>
      <c r="AF10" s="1"/>
      <c r="AG10" s="15" t="s">
        <v>108</v>
      </c>
    </row>
    <row r="11" spans="1:33" x14ac:dyDescent="0.25">
      <c r="A11" s="2">
        <v>2006</v>
      </c>
      <c r="B11" s="7">
        <f t="shared" si="0"/>
        <v>3.7161977601748157</v>
      </c>
      <c r="C11" s="7">
        <f t="shared" si="5"/>
        <v>8.4017857142857135</v>
      </c>
      <c r="D11" s="7">
        <f t="shared" si="6"/>
        <v>5.7002437043054428</v>
      </c>
      <c r="E11" s="7">
        <f t="shared" si="1"/>
        <v>3.191860465116279</v>
      </c>
      <c r="F11" s="20">
        <f t="shared" si="2"/>
        <v>0.86027944111776444</v>
      </c>
      <c r="G11" s="7">
        <f t="shared" si="11"/>
        <v>5.2747230467092443</v>
      </c>
      <c r="H11" s="20">
        <f t="shared" si="9"/>
        <v>0.2801151558471825</v>
      </c>
      <c r="I11" s="8">
        <f t="shared" si="7"/>
        <v>0.12177931831311381</v>
      </c>
      <c r="J11" s="8">
        <f t="shared" si="8"/>
        <v>0.47845176198729056</v>
      </c>
      <c r="K11" s="8">
        <f t="shared" si="3"/>
        <v>0.29185441941074525</v>
      </c>
      <c r="L11" s="8">
        <f t="shared" si="4"/>
        <v>0.10779896013864818</v>
      </c>
      <c r="M11" s="8">
        <f t="shared" si="12"/>
        <v>0.91530271566211052</v>
      </c>
      <c r="N11" s="8">
        <f t="shared" si="10"/>
        <v>8.4697284337889492E-2</v>
      </c>
      <c r="O11" s="6">
        <v>13605</v>
      </c>
      <c r="P11" s="6">
        <v>3661</v>
      </c>
      <c r="Q11" s="2">
        <v>44</v>
      </c>
      <c r="R11" s="2">
        <v>862</v>
      </c>
      <c r="S11" s="6">
        <v>1002</v>
      </c>
      <c r="T11" s="2">
        <v>2</v>
      </c>
      <c r="U11" s="6">
        <v>3843</v>
      </c>
      <c r="V11" s="6">
        <v>1204</v>
      </c>
      <c r="W11" s="2">
        <v>5</v>
      </c>
      <c r="X11" s="18">
        <v>1882</v>
      </c>
      <c r="Y11" s="19">
        <v>224</v>
      </c>
      <c r="Z11" s="19">
        <v>2</v>
      </c>
      <c r="AA11" s="1">
        <v>7017</v>
      </c>
      <c r="AB11" s="1">
        <v>1231</v>
      </c>
      <c r="AC11">
        <v>34</v>
      </c>
      <c r="AD11" s="6">
        <v>319.99912453490919</v>
      </c>
      <c r="AE11" s="6">
        <v>1142.3841868430907</v>
      </c>
      <c r="AF11" s="1"/>
      <c r="AG11" s="15" t="s">
        <v>109</v>
      </c>
    </row>
    <row r="12" spans="1:33" x14ac:dyDescent="0.25">
      <c r="A12" s="2">
        <v>2005</v>
      </c>
      <c r="B12" s="7">
        <f t="shared" si="0"/>
        <v>3.6883590462833098</v>
      </c>
      <c r="C12" s="7">
        <f t="shared" si="5"/>
        <v>8.4608695652173918</v>
      </c>
      <c r="D12" s="7">
        <f t="shared" si="6"/>
        <v>6.2619261926192618</v>
      </c>
      <c r="E12" s="7">
        <f t="shared" si="1"/>
        <v>2.9136325148179507</v>
      </c>
      <c r="F12" s="20">
        <f t="shared" si="2"/>
        <v>0.77011494252873558</v>
      </c>
      <c r="G12" s="7">
        <f t="shared" si="11"/>
        <v>5.3775167785234901</v>
      </c>
      <c r="H12" s="20">
        <f t="shared" si="9"/>
        <v>0.27857747671464861</v>
      </c>
      <c r="I12" s="8">
        <f t="shared" si="7"/>
        <v>0.13010752688172042</v>
      </c>
      <c r="J12" s="8">
        <f t="shared" si="8"/>
        <v>0.4831541218637993</v>
      </c>
      <c r="K12" s="8">
        <f t="shared" si="3"/>
        <v>0.27622461170848267</v>
      </c>
      <c r="L12" s="8">
        <f t="shared" si="4"/>
        <v>0.11045400238948626</v>
      </c>
      <c r="M12" s="8">
        <f t="shared" si="12"/>
        <v>0.90965657532607391</v>
      </c>
      <c r="N12" s="8">
        <f t="shared" si="10"/>
        <v>9.0343424673926045E-2</v>
      </c>
      <c r="O12" s="6">
        <v>13149</v>
      </c>
      <c r="P12" s="6">
        <v>3565</v>
      </c>
      <c r="Q12" s="2">
        <v>26</v>
      </c>
      <c r="R12" s="2">
        <v>804</v>
      </c>
      <c r="S12" s="6">
        <v>1044</v>
      </c>
      <c r="T12" s="2">
        <v>1</v>
      </c>
      <c r="U12" s="6">
        <v>3441</v>
      </c>
      <c r="V12" s="6">
        <v>1181</v>
      </c>
      <c r="W12" s="2">
        <v>2</v>
      </c>
      <c r="X12" s="18">
        <v>1946</v>
      </c>
      <c r="Y12" s="19">
        <v>230</v>
      </c>
      <c r="Z12" s="19">
        <v>2</v>
      </c>
      <c r="AA12" s="1">
        <v>6957</v>
      </c>
      <c r="AB12" s="1">
        <v>1111</v>
      </c>
      <c r="AC12">
        <v>20</v>
      </c>
      <c r="AD12" s="6">
        <v>329</v>
      </c>
      <c r="AE12" s="6">
        <v>1181</v>
      </c>
      <c r="AF12" s="1"/>
      <c r="AG12" s="15" t="s">
        <v>110</v>
      </c>
    </row>
    <row r="13" spans="1:33" x14ac:dyDescent="0.25">
      <c r="A13" s="2">
        <v>2004</v>
      </c>
      <c r="B13" s="7">
        <f t="shared" si="0"/>
        <v>3.5310829817158931</v>
      </c>
      <c r="C13" s="7">
        <f t="shared" si="5"/>
        <v>7.7477876106194694</v>
      </c>
      <c r="D13" s="7">
        <f t="shared" si="6"/>
        <v>5.7406749555950265</v>
      </c>
      <c r="E13" s="7">
        <f t="shared" si="1"/>
        <v>3.0085470085470085</v>
      </c>
      <c r="F13" s="20">
        <f t="shared" si="2"/>
        <v>0.79110251450676983</v>
      </c>
      <c r="G13" s="7">
        <f t="shared" si="11"/>
        <v>5.0870833333333332</v>
      </c>
      <c r="H13" s="20">
        <f t="shared" si="9"/>
        <v>0.29783549783549784</v>
      </c>
      <c r="I13" s="8">
        <f t="shared" si="7"/>
        <v>0.12243002229378251</v>
      </c>
      <c r="J13" s="8">
        <f t="shared" si="8"/>
        <v>0.47207084468664851</v>
      </c>
      <c r="K13" s="8">
        <f t="shared" si="3"/>
        <v>0.29043844438939809</v>
      </c>
      <c r="L13" s="8">
        <f t="shared" si="4"/>
        <v>0.11512261580381472</v>
      </c>
      <c r="M13" s="8">
        <f t="shared" si="12"/>
        <v>0.90694065060839335</v>
      </c>
      <c r="N13" s="8">
        <f t="shared" si="10"/>
        <v>9.3059349391606649E-2</v>
      </c>
      <c r="O13" s="6">
        <v>12553</v>
      </c>
      <c r="P13" s="6">
        <v>3555</v>
      </c>
      <c r="Q13" s="2">
        <v>40</v>
      </c>
      <c r="R13" s="2">
        <v>818</v>
      </c>
      <c r="S13" s="6">
        <v>1034</v>
      </c>
      <c r="T13" s="2">
        <v>7</v>
      </c>
      <c r="U13" s="6">
        <v>3520</v>
      </c>
      <c r="V13" s="6">
        <v>1170</v>
      </c>
      <c r="W13" s="2">
        <v>0</v>
      </c>
      <c r="X13" s="18">
        <v>1751</v>
      </c>
      <c r="Y13" s="19">
        <v>226</v>
      </c>
      <c r="Z13" s="19">
        <v>0</v>
      </c>
      <c r="AA13" s="1">
        <v>6464</v>
      </c>
      <c r="AB13" s="1">
        <v>1126</v>
      </c>
      <c r="AC13">
        <v>33</v>
      </c>
      <c r="AD13" s="6">
        <v>344</v>
      </c>
      <c r="AE13" s="6">
        <v>1155</v>
      </c>
      <c r="AF13" s="1"/>
      <c r="AG13" s="15" t="s">
        <v>111</v>
      </c>
    </row>
    <row r="14" spans="1:33" x14ac:dyDescent="0.25">
      <c r="A14" s="2">
        <v>2003</v>
      </c>
      <c r="B14" s="7">
        <f t="shared" si="0"/>
        <v>3.4507688157539791</v>
      </c>
      <c r="C14" s="7">
        <f t="shared" si="5"/>
        <v>7.471111111111111</v>
      </c>
      <c r="D14" s="7">
        <f t="shared" si="6"/>
        <v>5.350200803212851</v>
      </c>
      <c r="E14" s="7">
        <f t="shared" si="1"/>
        <v>2.9695473251028806</v>
      </c>
      <c r="F14" s="20">
        <f t="shared" si="2"/>
        <v>0.82306940371456505</v>
      </c>
      <c r="G14" s="7">
        <f t="shared" si="11"/>
        <v>4.8851430811446495</v>
      </c>
      <c r="H14" s="20">
        <f t="shared" si="9"/>
        <v>0.28546712802768165</v>
      </c>
      <c r="I14" s="8">
        <f t="shared" si="7"/>
        <v>0.11537996127783155</v>
      </c>
      <c r="J14" s="8">
        <f t="shared" si="8"/>
        <v>0.47985237173281703</v>
      </c>
      <c r="K14" s="8">
        <f t="shared" si="3"/>
        <v>0.29192884801548885</v>
      </c>
      <c r="L14" s="8">
        <f t="shared" si="4"/>
        <v>0.11283881897386254</v>
      </c>
      <c r="M14" s="8">
        <f t="shared" si="12"/>
        <v>0.90993393539002365</v>
      </c>
      <c r="N14" s="8">
        <f t="shared" si="10"/>
        <v>9.0066064609976362E-2</v>
      </c>
      <c r="O14" s="6">
        <v>12792</v>
      </c>
      <c r="P14" s="6">
        <v>3707</v>
      </c>
      <c r="Q14" s="2">
        <v>29</v>
      </c>
      <c r="R14" s="2">
        <v>842</v>
      </c>
      <c r="S14" s="6">
        <v>1023</v>
      </c>
      <c r="T14" s="2">
        <v>0</v>
      </c>
      <c r="U14" s="6">
        <v>3608</v>
      </c>
      <c r="V14" s="6">
        <v>1215</v>
      </c>
      <c r="W14" s="2">
        <v>2</v>
      </c>
      <c r="X14" s="18">
        <v>1681</v>
      </c>
      <c r="Y14" s="19">
        <v>225</v>
      </c>
      <c r="Z14" s="19">
        <v>1</v>
      </c>
      <c r="AA14" s="1">
        <v>6661</v>
      </c>
      <c r="AB14" s="1">
        <v>1245</v>
      </c>
      <c r="AC14">
        <v>25</v>
      </c>
      <c r="AD14" s="6">
        <v>330</v>
      </c>
      <c r="AE14" s="6">
        <v>1156</v>
      </c>
      <c r="AF14" s="1"/>
    </row>
    <row r="15" spans="1:33" x14ac:dyDescent="0.25">
      <c r="A15" s="2">
        <v>2002</v>
      </c>
      <c r="B15" s="7">
        <f t="shared" si="0"/>
        <v>3.2968169761273209</v>
      </c>
      <c r="C15" s="7">
        <f t="shared" si="5"/>
        <v>6.1162790697674421</v>
      </c>
      <c r="D15" s="7">
        <f t="shared" si="6"/>
        <v>5.0079936051159075</v>
      </c>
      <c r="E15" s="7">
        <f t="shared" si="1"/>
        <v>3.015397775876818</v>
      </c>
      <c r="F15" s="20">
        <f t="shared" si="2"/>
        <v>0.7616777883698761</v>
      </c>
      <c r="G15" s="7">
        <f t="shared" si="11"/>
        <v>4.6715610510046366</v>
      </c>
      <c r="H15" s="20">
        <f t="shared" si="9"/>
        <v>0.28680203045685282</v>
      </c>
      <c r="I15" s="8">
        <f t="shared" si="7"/>
        <v>0.1319859510752357</v>
      </c>
      <c r="J15" s="8">
        <f t="shared" si="8"/>
        <v>0.4643539343151149</v>
      </c>
      <c r="K15" s="8">
        <f t="shared" si="3"/>
        <v>0.28942017376301682</v>
      </c>
      <c r="L15" s="8">
        <f t="shared" si="4"/>
        <v>0.11423994084663257</v>
      </c>
      <c r="M15" s="8">
        <f t="shared" si="12"/>
        <v>0.90610531514291004</v>
      </c>
      <c r="N15" s="8">
        <f t="shared" si="10"/>
        <v>9.3894684857089947E-2</v>
      </c>
      <c r="O15" s="6">
        <v>12429</v>
      </c>
      <c r="P15" s="6">
        <v>3770</v>
      </c>
      <c r="Q15" s="2">
        <v>30</v>
      </c>
      <c r="R15" s="2">
        <v>799</v>
      </c>
      <c r="S15" s="6">
        <v>1049</v>
      </c>
      <c r="T15" s="2">
        <v>6</v>
      </c>
      <c r="U15" s="6">
        <v>3525</v>
      </c>
      <c r="V15" s="6">
        <v>1169</v>
      </c>
      <c r="W15" s="2">
        <v>3</v>
      </c>
      <c r="X15" s="18">
        <v>1841</v>
      </c>
      <c r="Y15" s="19">
        <v>301</v>
      </c>
      <c r="Z15" s="19">
        <v>0</v>
      </c>
      <c r="AA15" s="1">
        <v>6265</v>
      </c>
      <c r="AB15" s="1">
        <v>1251</v>
      </c>
      <c r="AC15">
        <v>20</v>
      </c>
      <c r="AD15" s="6">
        <v>339</v>
      </c>
      <c r="AE15" s="6">
        <v>1182</v>
      </c>
      <c r="AF15" s="1"/>
      <c r="AG15" s="17" t="s">
        <v>114</v>
      </c>
    </row>
    <row r="16" spans="1:33" x14ac:dyDescent="0.25">
      <c r="A16" s="2">
        <v>2001</v>
      </c>
      <c r="B16" s="7">
        <f t="shared" si="0"/>
        <v>3.2402649006622517</v>
      </c>
      <c r="C16" s="7">
        <f t="shared" si="5"/>
        <v>5.783050847457627</v>
      </c>
      <c r="D16" s="7">
        <f t="shared" si="6"/>
        <v>5.029552715654952</v>
      </c>
      <c r="E16" s="7">
        <f t="shared" si="1"/>
        <v>2.971379011274935</v>
      </c>
      <c r="F16" s="20">
        <f t="shared" si="2"/>
        <v>0.74604651162790703</v>
      </c>
      <c r="G16" s="7">
        <f t="shared" si="11"/>
        <v>4.5935085007727974</v>
      </c>
      <c r="H16" s="20">
        <f t="shared" si="9"/>
        <v>0.2898062342038753</v>
      </c>
      <c r="I16" s="8">
        <f t="shared" si="7"/>
        <v>0.12482853223593965</v>
      </c>
      <c r="J16" s="8">
        <f t="shared" si="8"/>
        <v>0.47219104626512032</v>
      </c>
      <c r="K16" s="8">
        <f t="shared" si="3"/>
        <v>0.28563411896745228</v>
      </c>
      <c r="L16" s="8">
        <f t="shared" si="4"/>
        <v>0.11722159870308019</v>
      </c>
      <c r="M16" s="8">
        <f t="shared" si="12"/>
        <v>0.90435434497407385</v>
      </c>
      <c r="N16" s="8">
        <f t="shared" si="10"/>
        <v>9.564565502592616E-2</v>
      </c>
      <c r="O16" s="6">
        <v>12232</v>
      </c>
      <c r="P16" s="6">
        <v>3775</v>
      </c>
      <c r="Q16" s="2">
        <v>31</v>
      </c>
      <c r="R16" s="2">
        <v>802</v>
      </c>
      <c r="S16" s="6">
        <v>1075</v>
      </c>
      <c r="T16" s="2">
        <v>3</v>
      </c>
      <c r="U16" s="6">
        <v>3426</v>
      </c>
      <c r="V16" s="6">
        <v>1153</v>
      </c>
      <c r="W16" s="2">
        <v>2</v>
      </c>
      <c r="X16" s="18">
        <v>1706</v>
      </c>
      <c r="Y16" s="19">
        <v>295</v>
      </c>
      <c r="Z16" s="19">
        <v>1</v>
      </c>
      <c r="AA16" s="1">
        <v>6297</v>
      </c>
      <c r="AB16" s="1">
        <v>1252</v>
      </c>
      <c r="AC16">
        <v>24</v>
      </c>
      <c r="AD16" s="6">
        <v>344</v>
      </c>
      <c r="AE16" s="6">
        <v>1187</v>
      </c>
      <c r="AF16" s="1"/>
      <c r="AG16" t="s">
        <v>167</v>
      </c>
    </row>
    <row r="17" spans="1:32" x14ac:dyDescent="0.25">
      <c r="A17" s="2">
        <v>2000</v>
      </c>
      <c r="B17" s="7">
        <f t="shared" si="0"/>
        <v>3.1658183766407717</v>
      </c>
      <c r="C17" s="7">
        <f t="shared" si="5"/>
        <v>6.59765625</v>
      </c>
      <c r="D17" s="7">
        <f t="shared" si="6"/>
        <v>4.9651360544217686</v>
      </c>
      <c r="E17" s="7">
        <f t="shared" si="1"/>
        <v>2.7715205148833468</v>
      </c>
      <c r="F17" s="20">
        <f t="shared" si="2"/>
        <v>0.79886685552407932</v>
      </c>
      <c r="G17" s="7">
        <f t="shared" si="11"/>
        <v>4.5725709716113556</v>
      </c>
      <c r="H17" s="20">
        <f t="shared" si="9"/>
        <v>0.31006493506493504</v>
      </c>
      <c r="I17" s="8">
        <f t="shared" si="7"/>
        <v>0.12486365094642284</v>
      </c>
      <c r="J17" s="8">
        <f t="shared" si="8"/>
        <v>0.4519730510105871</v>
      </c>
      <c r="K17" s="8">
        <f t="shared" si="3"/>
        <v>0.30093038177735004</v>
      </c>
      <c r="L17" s="8">
        <f t="shared" si="4"/>
        <v>0.12229708052614693</v>
      </c>
      <c r="M17" s="8">
        <f t="shared" si="12"/>
        <v>0.89621246222107898</v>
      </c>
      <c r="N17" s="8">
        <f t="shared" si="10"/>
        <v>0.10378753777892097</v>
      </c>
      <c r="O17" s="6">
        <v>11818</v>
      </c>
      <c r="P17" s="6">
        <v>3733</v>
      </c>
      <c r="Q17" s="2">
        <v>34</v>
      </c>
      <c r="R17" s="2">
        <v>846</v>
      </c>
      <c r="S17" s="6">
        <v>1059</v>
      </c>
      <c r="T17" s="2">
        <v>1</v>
      </c>
      <c r="U17" s="6">
        <v>3445</v>
      </c>
      <c r="V17" s="6">
        <v>1243</v>
      </c>
      <c r="W17" s="2">
        <v>2</v>
      </c>
      <c r="X17" s="18">
        <v>1689</v>
      </c>
      <c r="Y17" s="19">
        <v>256</v>
      </c>
      <c r="Z17" s="19">
        <v>1</v>
      </c>
      <c r="AA17" s="1">
        <v>5839</v>
      </c>
      <c r="AB17" s="1">
        <v>1176</v>
      </c>
      <c r="AC17">
        <v>29</v>
      </c>
      <c r="AD17" s="6">
        <v>382</v>
      </c>
      <c r="AE17" s="6">
        <v>1232</v>
      </c>
      <c r="AF17" s="1"/>
    </row>
    <row r="18" spans="1:32" x14ac:dyDescent="0.25">
      <c r="A18" s="2">
        <v>1999</v>
      </c>
      <c r="B18" s="7">
        <f t="shared" si="0"/>
        <v>3.08</v>
      </c>
      <c r="C18" s="7">
        <f t="shared" si="5"/>
        <v>6.323404255319149</v>
      </c>
      <c r="D18" s="7">
        <f t="shared" si="6"/>
        <v>4.413987138263666</v>
      </c>
      <c r="E18" s="7">
        <f t="shared" si="1"/>
        <v>3.0740445859872612</v>
      </c>
      <c r="F18" s="20">
        <f t="shared" si="2"/>
        <v>0.81390977443609025</v>
      </c>
      <c r="G18" s="7">
        <f t="shared" si="11"/>
        <v>4.3466410748560458</v>
      </c>
      <c r="H18" s="20">
        <f t="shared" si="9"/>
        <v>0.3188284518828452</v>
      </c>
      <c r="I18" s="8">
        <f t="shared" si="7"/>
        <v>0.11087488725679681</v>
      </c>
      <c r="J18" s="8">
        <f t="shared" si="8"/>
        <v>0.43493106558433192</v>
      </c>
      <c r="K18" s="8">
        <f t="shared" si="3"/>
        <v>0.32978997551861872</v>
      </c>
      <c r="L18" s="8">
        <f t="shared" si="4"/>
        <v>0.12433964695271228</v>
      </c>
      <c r="M18" s="8">
        <f t="shared" si="12"/>
        <v>0.89834881320949433</v>
      </c>
      <c r="N18" s="8">
        <f t="shared" si="10"/>
        <v>0.10165118679050568</v>
      </c>
      <c r="O18" s="6">
        <v>11704</v>
      </c>
      <c r="P18" s="6">
        <v>3800</v>
      </c>
      <c r="Q18" s="2">
        <v>18</v>
      </c>
      <c r="R18" s="2">
        <v>866</v>
      </c>
      <c r="S18" s="6">
        <v>1064</v>
      </c>
      <c r="T18" s="2">
        <v>0</v>
      </c>
      <c r="U18" s="6">
        <v>3861</v>
      </c>
      <c r="V18" s="6">
        <v>1256</v>
      </c>
      <c r="W18" s="2">
        <v>2</v>
      </c>
      <c r="X18" s="18">
        <v>1486</v>
      </c>
      <c r="Y18" s="19">
        <v>235</v>
      </c>
      <c r="Z18" s="19">
        <v>0</v>
      </c>
      <c r="AA18" s="1">
        <v>5491</v>
      </c>
      <c r="AB18" s="1">
        <v>1244</v>
      </c>
      <c r="AC18">
        <v>16</v>
      </c>
      <c r="AD18" s="6">
        <v>381</v>
      </c>
      <c r="AE18" s="6">
        <v>1195</v>
      </c>
      <c r="AF18" s="1"/>
    </row>
    <row r="19" spans="1:32" x14ac:dyDescent="0.25">
      <c r="A19" s="2">
        <v>1998</v>
      </c>
      <c r="B19" s="7">
        <f t="shared" si="0"/>
        <v>3.0811594202898549</v>
      </c>
      <c r="C19" s="7">
        <f t="shared" si="5"/>
        <v>7.24609375</v>
      </c>
      <c r="D19" s="7">
        <f t="shared" si="6"/>
        <v>4.1133186166298747</v>
      </c>
      <c r="E19" s="7">
        <f t="shared" si="1"/>
        <v>3.1953522149600579</v>
      </c>
      <c r="F19" s="20">
        <f t="shared" si="2"/>
        <v>0.79355400696864109</v>
      </c>
      <c r="G19" s="7">
        <f t="shared" si="11"/>
        <v>4.3326286116983788</v>
      </c>
      <c r="H19" s="20">
        <f t="shared" si="9"/>
        <v>0.35330261136712748</v>
      </c>
      <c r="I19" s="8">
        <f t="shared" si="7"/>
        <v>0.12460233297985154</v>
      </c>
      <c r="J19" s="8">
        <f t="shared" si="8"/>
        <v>0.41351478732178626</v>
      </c>
      <c r="K19" s="8">
        <f t="shared" si="3"/>
        <v>0.3404029692470838</v>
      </c>
      <c r="L19" s="8">
        <f t="shared" si="4"/>
        <v>0.12142099681866383</v>
      </c>
      <c r="M19" s="8">
        <f t="shared" si="12"/>
        <v>0.89571496212121215</v>
      </c>
      <c r="N19" s="8">
        <f t="shared" si="10"/>
        <v>0.10428503787878787</v>
      </c>
      <c r="O19" s="6">
        <v>12756</v>
      </c>
      <c r="P19" s="6">
        <v>4140</v>
      </c>
      <c r="Q19" s="2">
        <v>78</v>
      </c>
      <c r="R19" s="2">
        <v>911</v>
      </c>
      <c r="S19" s="6">
        <v>1148</v>
      </c>
      <c r="T19" s="2">
        <v>2</v>
      </c>
      <c r="U19" s="6">
        <v>4400</v>
      </c>
      <c r="V19" s="6">
        <v>1377</v>
      </c>
      <c r="W19" s="2">
        <v>1</v>
      </c>
      <c r="X19" s="18">
        <v>1855</v>
      </c>
      <c r="Y19" s="19">
        <v>256</v>
      </c>
      <c r="Z19" s="19">
        <v>4</v>
      </c>
      <c r="AA19" s="1">
        <v>5590</v>
      </c>
      <c r="AB19" s="1">
        <v>1359</v>
      </c>
      <c r="AC19">
        <v>70</v>
      </c>
      <c r="AD19" s="6">
        <v>460</v>
      </c>
      <c r="AE19" s="6">
        <v>1302</v>
      </c>
      <c r="AF19" s="1"/>
    </row>
    <row r="20" spans="1:32" x14ac:dyDescent="0.25">
      <c r="A20" s="2">
        <v>1997</v>
      </c>
      <c r="B20" s="7">
        <f t="shared" si="0"/>
        <v>3.4080989330746849</v>
      </c>
      <c r="C20" s="7">
        <f t="shared" si="5"/>
        <v>7.666666666666667</v>
      </c>
      <c r="D20" s="7">
        <f t="shared" si="6"/>
        <v>4.5077903682719551</v>
      </c>
      <c r="E20" s="7">
        <f t="shared" si="1"/>
        <v>3.2936170212765958</v>
      </c>
      <c r="F20" s="20">
        <f t="shared" si="2"/>
        <v>0.98458574181117531</v>
      </c>
      <c r="G20" s="7">
        <f t="shared" si="11"/>
        <v>4.6687200547570153</v>
      </c>
      <c r="H20" s="20">
        <f t="shared" si="9"/>
        <v>0.34359400998336104</v>
      </c>
      <c r="I20" s="8">
        <f t="shared" si="7"/>
        <v>0.12565905096660809</v>
      </c>
      <c r="J20" s="8">
        <f t="shared" si="8"/>
        <v>0.42854789103690688</v>
      </c>
      <c r="K20" s="8">
        <f t="shared" si="3"/>
        <v>0.33254613356766255</v>
      </c>
      <c r="L20" s="8">
        <f t="shared" si="4"/>
        <v>0.11319200351493849</v>
      </c>
      <c r="M20" s="8">
        <f t="shared" si="12"/>
        <v>0.91116122999064852</v>
      </c>
      <c r="N20" s="8">
        <f t="shared" si="10"/>
        <v>8.8838770009351448E-2</v>
      </c>
      <c r="O20" s="6">
        <v>14055</v>
      </c>
      <c r="P20" s="6">
        <v>4124</v>
      </c>
      <c r="Q20" s="2">
        <v>29</v>
      </c>
      <c r="R20" s="6">
        <v>1022</v>
      </c>
      <c r="S20" s="6">
        <v>1038</v>
      </c>
      <c r="T20" s="2">
        <v>1</v>
      </c>
      <c r="U20" s="6">
        <v>4644</v>
      </c>
      <c r="V20" s="6">
        <v>1410</v>
      </c>
      <c r="W20" s="2">
        <v>1</v>
      </c>
      <c r="X20" s="18">
        <v>2024</v>
      </c>
      <c r="Y20" s="19">
        <v>264</v>
      </c>
      <c r="Z20" s="19">
        <v>0</v>
      </c>
      <c r="AA20" s="1">
        <v>6365</v>
      </c>
      <c r="AB20" s="1">
        <v>1412</v>
      </c>
      <c r="AC20">
        <v>26</v>
      </c>
      <c r="AD20" s="6">
        <v>413</v>
      </c>
      <c r="AE20" s="6">
        <v>1202</v>
      </c>
      <c r="AF20" s="1"/>
    </row>
    <row r="21" spans="1:32" x14ac:dyDescent="0.25">
      <c r="A21" s="2">
        <v>1996</v>
      </c>
      <c r="B21" s="7">
        <f t="shared" si="0"/>
        <v>3.3905550581915844</v>
      </c>
      <c r="C21" s="7">
        <f t="shared" si="5"/>
        <v>8.1805555555555554</v>
      </c>
      <c r="D21" s="7">
        <f t="shared" si="6"/>
        <v>4.3120376597175518</v>
      </c>
      <c r="E21" s="7">
        <f t="shared" si="1"/>
        <v>3.5013020833333335</v>
      </c>
      <c r="F21" s="20">
        <f t="shared" si="2"/>
        <v>0.86689714779602423</v>
      </c>
      <c r="G21" s="7">
        <f t="shared" si="11"/>
        <v>4.6301672451877565</v>
      </c>
      <c r="H21" s="20">
        <f t="shared" si="9"/>
        <v>0.36643571978444955</v>
      </c>
      <c r="I21" s="8">
        <f t="shared" si="7"/>
        <v>0.13463985747009416</v>
      </c>
      <c r="J21" s="8">
        <f t="shared" si="8"/>
        <v>0.40325782641893609</v>
      </c>
      <c r="K21" s="8">
        <f t="shared" si="3"/>
        <v>0.35204886739628405</v>
      </c>
      <c r="L21" s="8">
        <f t="shared" si="4"/>
        <v>0.11000254517688979</v>
      </c>
      <c r="M21" s="8">
        <f t="shared" si="12"/>
        <v>0.90951725544170869</v>
      </c>
      <c r="N21" s="8">
        <f t="shared" si="10"/>
        <v>9.0482744558291278E-2</v>
      </c>
      <c r="O21" s="6">
        <v>15149</v>
      </c>
      <c r="P21" s="6">
        <v>4468</v>
      </c>
      <c r="Q21" s="2">
        <v>28</v>
      </c>
      <c r="R21" s="6">
        <v>1003</v>
      </c>
      <c r="S21" s="6">
        <v>1157</v>
      </c>
      <c r="T21" s="2">
        <v>1</v>
      </c>
      <c r="U21" s="6">
        <v>5378</v>
      </c>
      <c r="V21" s="6">
        <v>1536</v>
      </c>
      <c r="W21" s="2">
        <v>2</v>
      </c>
      <c r="X21" s="18">
        <v>2356</v>
      </c>
      <c r="Y21" s="19">
        <v>288</v>
      </c>
      <c r="Z21" s="19">
        <v>1</v>
      </c>
      <c r="AA21" s="1">
        <v>6412</v>
      </c>
      <c r="AB21" s="1">
        <v>1487</v>
      </c>
      <c r="AC21">
        <v>23</v>
      </c>
      <c r="AD21" s="6">
        <v>476</v>
      </c>
      <c r="AE21" s="6">
        <v>1299</v>
      </c>
      <c r="AF21" s="1"/>
    </row>
    <row r="22" spans="1:32" x14ac:dyDescent="0.25">
      <c r="A22" s="2">
        <v>1995</v>
      </c>
      <c r="B22" s="7">
        <f t="shared" si="0"/>
        <v>3.2959569806811393</v>
      </c>
      <c r="C22" s="7">
        <f t="shared" si="5"/>
        <v>6.9050131926121372</v>
      </c>
      <c r="D22" s="7">
        <f t="shared" si="6"/>
        <v>3.8365738307934838</v>
      </c>
      <c r="E22" s="7">
        <f t="shared" si="1"/>
        <v>3.601171112556929</v>
      </c>
      <c r="F22" s="20">
        <f t="shared" si="2"/>
        <v>0.91181364392678865</v>
      </c>
      <c r="G22" s="7">
        <f t="shared" si="11"/>
        <v>4.3202156334231807</v>
      </c>
      <c r="H22" s="20">
        <f t="shared" si="9"/>
        <v>0.39740655987795576</v>
      </c>
      <c r="I22" s="8">
        <f t="shared" si="7"/>
        <v>0.13867160379541774</v>
      </c>
      <c r="J22" s="8">
        <f t="shared" si="8"/>
        <v>0.42758620689655175</v>
      </c>
      <c r="K22" s="8">
        <f t="shared" si="3"/>
        <v>0.32733163619532518</v>
      </c>
      <c r="L22" s="8">
        <f t="shared" si="4"/>
        <v>0.10641055311270539</v>
      </c>
      <c r="M22" s="8">
        <f t="shared" si="12"/>
        <v>0.91506722299490029</v>
      </c>
      <c r="N22" s="8">
        <f t="shared" si="10"/>
        <v>8.4932777005099672E-2</v>
      </c>
      <c r="O22" s="6">
        <v>16549</v>
      </c>
      <c r="P22" s="6">
        <v>5021</v>
      </c>
      <c r="Q22" s="2">
        <v>35</v>
      </c>
      <c r="R22" s="6">
        <v>1096</v>
      </c>
      <c r="S22" s="6">
        <v>1202</v>
      </c>
      <c r="T22" s="2">
        <v>1</v>
      </c>
      <c r="U22" s="6">
        <v>5535</v>
      </c>
      <c r="V22" s="6">
        <v>1537</v>
      </c>
      <c r="W22" s="2">
        <v>0</v>
      </c>
      <c r="X22" s="18">
        <v>2617</v>
      </c>
      <c r="Y22" s="19">
        <v>379</v>
      </c>
      <c r="Z22" s="19">
        <v>0</v>
      </c>
      <c r="AA22" s="1">
        <v>7301</v>
      </c>
      <c r="AB22" s="1">
        <v>1903</v>
      </c>
      <c r="AC22">
        <v>34</v>
      </c>
      <c r="AD22" s="6">
        <v>521</v>
      </c>
      <c r="AE22" s="6">
        <v>1311</v>
      </c>
      <c r="AF22" s="1"/>
    </row>
    <row r="23" spans="1:32" x14ac:dyDescent="0.25">
      <c r="A23" s="2">
        <v>1994</v>
      </c>
      <c r="B23" s="7">
        <f t="shared" si="0"/>
        <v>3.653085680047933</v>
      </c>
      <c r="C23" s="7">
        <f t="shared" si="5"/>
        <v>7.1894150417827296</v>
      </c>
      <c r="D23" s="7">
        <f t="shared" si="6"/>
        <v>4.7673469387755105</v>
      </c>
      <c r="E23" s="7">
        <f t="shared" si="1"/>
        <v>3.6738875878220139</v>
      </c>
      <c r="F23" s="20">
        <f t="shared" si="2"/>
        <v>1.0277777777777777</v>
      </c>
      <c r="G23" s="7">
        <f t="shared" si="11"/>
        <v>4.891014975041597</v>
      </c>
      <c r="H23" s="20">
        <f t="shared" si="9"/>
        <v>0.46680942184154178</v>
      </c>
      <c r="I23" s="8">
        <f t="shared" si="7"/>
        <v>0.12607707806404594</v>
      </c>
      <c r="J23" s="8">
        <f t="shared" si="8"/>
        <v>0.42517254683414069</v>
      </c>
      <c r="K23" s="8">
        <f t="shared" si="3"/>
        <v>0.34222146011060145</v>
      </c>
      <c r="L23" s="8">
        <f t="shared" si="4"/>
        <v>0.10640030865520642</v>
      </c>
      <c r="M23" s="8">
        <f t="shared" si="12"/>
        <v>0.9117950038629925</v>
      </c>
      <c r="N23" s="8">
        <f t="shared" si="10"/>
        <v>8.8204996137007469E-2</v>
      </c>
      <c r="O23" s="6">
        <v>18291</v>
      </c>
      <c r="P23" s="6">
        <v>5007</v>
      </c>
      <c r="Q23" s="2">
        <v>29</v>
      </c>
      <c r="R23" s="6">
        <v>1258</v>
      </c>
      <c r="S23" s="6">
        <v>1224</v>
      </c>
      <c r="T23" s="2">
        <v>0</v>
      </c>
      <c r="U23" s="6">
        <v>6275</v>
      </c>
      <c r="V23" s="6">
        <v>1708</v>
      </c>
      <c r="W23" s="2">
        <v>0</v>
      </c>
      <c r="X23" s="18">
        <v>2581</v>
      </c>
      <c r="Y23" s="19">
        <v>359</v>
      </c>
      <c r="Z23" s="19">
        <v>1</v>
      </c>
      <c r="AA23" s="1">
        <v>8176</v>
      </c>
      <c r="AB23" s="1">
        <v>1715</v>
      </c>
      <c r="AC23">
        <v>27</v>
      </c>
      <c r="AD23" s="6">
        <v>654</v>
      </c>
      <c r="AE23" s="6">
        <v>1401</v>
      </c>
      <c r="AF23" s="1"/>
    </row>
    <row r="24" spans="1:32" x14ac:dyDescent="0.25">
      <c r="A24" s="2">
        <v>1993</v>
      </c>
      <c r="B24" s="7">
        <f t="shared" si="0"/>
        <v>3.4115315315315313</v>
      </c>
      <c r="C24" s="7">
        <f t="shared" si="5"/>
        <v>5.9324894514767932</v>
      </c>
      <c r="D24" s="7">
        <f t="shared" si="6"/>
        <v>4.478910838227443</v>
      </c>
      <c r="E24" s="7">
        <f t="shared" si="1"/>
        <v>3.4514407684098187</v>
      </c>
      <c r="F24" s="20">
        <f t="shared" si="2"/>
        <v>0.95109104589917226</v>
      </c>
      <c r="G24" s="7">
        <f t="shared" si="11"/>
        <v>4.5889139704038122</v>
      </c>
      <c r="H24" s="20">
        <f t="shared" si="9"/>
        <v>0.40818937939859246</v>
      </c>
      <c r="I24" s="8">
        <f t="shared" si="7"/>
        <v>0.13398026584033271</v>
      </c>
      <c r="J24" s="8">
        <f t="shared" si="8"/>
        <v>0.42000326184457309</v>
      </c>
      <c r="K24" s="8">
        <f t="shared" si="3"/>
        <v>0.34021038897496536</v>
      </c>
      <c r="L24" s="8">
        <f t="shared" si="4"/>
        <v>0.10576531028296501</v>
      </c>
      <c r="M24" s="8">
        <f t="shared" si="12"/>
        <v>0.91010455807874535</v>
      </c>
      <c r="N24" s="8">
        <f t="shared" si="10"/>
        <v>8.989544192125469E-2</v>
      </c>
      <c r="O24" s="6">
        <v>18934</v>
      </c>
      <c r="P24" s="6">
        <v>5550</v>
      </c>
      <c r="Q24" s="2">
        <v>42</v>
      </c>
      <c r="R24" s="6">
        <v>1264</v>
      </c>
      <c r="S24" s="6">
        <v>1329</v>
      </c>
      <c r="T24" s="2">
        <v>1</v>
      </c>
      <c r="U24" s="6">
        <v>6468</v>
      </c>
      <c r="V24" s="6">
        <v>1874</v>
      </c>
      <c r="W24" s="2">
        <v>2</v>
      </c>
      <c r="X24" s="18">
        <v>2812</v>
      </c>
      <c r="Y24" s="19">
        <v>474</v>
      </c>
      <c r="Z24" s="19">
        <v>0</v>
      </c>
      <c r="AA24" s="1">
        <v>8389</v>
      </c>
      <c r="AB24" s="1">
        <v>1873</v>
      </c>
      <c r="AC24">
        <v>39</v>
      </c>
      <c r="AD24" s="6">
        <v>638</v>
      </c>
      <c r="AE24" s="6">
        <v>1563</v>
      </c>
      <c r="AF24" s="1"/>
    </row>
    <row r="25" spans="1:32" x14ac:dyDescent="0.25">
      <c r="A25" s="2">
        <v>1992</v>
      </c>
      <c r="B25" s="7">
        <f t="shared" si="0"/>
        <v>3.5485911443358251</v>
      </c>
      <c r="C25" s="7">
        <f t="shared" si="5"/>
        <v>6.5170731707317069</v>
      </c>
      <c r="D25" s="7">
        <f t="shared" si="6"/>
        <v>4.2519768054823404</v>
      </c>
      <c r="E25" s="7">
        <f t="shared" si="1"/>
        <v>3.9546012269938648</v>
      </c>
      <c r="F25" s="20">
        <f t="shared" si="2"/>
        <v>1.0375000000000001</v>
      </c>
      <c r="G25" s="7">
        <f t="shared" si="11"/>
        <v>4.7212377677862998</v>
      </c>
      <c r="H25" s="20">
        <f t="shared" si="9"/>
        <v>0.46100278551532031</v>
      </c>
      <c r="I25" s="8">
        <f t="shared" si="7"/>
        <v>0.12980344290584619</v>
      </c>
      <c r="J25" s="8">
        <f t="shared" si="8"/>
        <v>0.42043015278420809</v>
      </c>
      <c r="K25" s="8">
        <f t="shared" si="3"/>
        <v>0.33995538532766528</v>
      </c>
      <c r="L25" s="8">
        <f t="shared" si="4"/>
        <v>0.10976892966875711</v>
      </c>
      <c r="M25" s="8">
        <f t="shared" si="12"/>
        <v>0.91158870627897182</v>
      </c>
      <c r="N25" s="8">
        <f t="shared" si="10"/>
        <v>8.8411293721028239E-2</v>
      </c>
      <c r="O25" s="6">
        <v>18513</v>
      </c>
      <c r="P25" s="6">
        <v>5217</v>
      </c>
      <c r="Q25" s="2">
        <v>29</v>
      </c>
      <c r="R25" s="6">
        <v>1328</v>
      </c>
      <c r="S25" s="6">
        <v>1280</v>
      </c>
      <c r="T25" s="2">
        <v>0</v>
      </c>
      <c r="U25" s="6">
        <v>6446</v>
      </c>
      <c r="V25" s="6">
        <v>1630</v>
      </c>
      <c r="W25" s="2">
        <v>1</v>
      </c>
      <c r="X25" s="18">
        <v>2672</v>
      </c>
      <c r="Y25" s="19">
        <v>410</v>
      </c>
      <c r="Z25" s="19">
        <v>2</v>
      </c>
      <c r="AA25" s="1">
        <v>8066</v>
      </c>
      <c r="AB25" s="1">
        <v>1897</v>
      </c>
      <c r="AC25">
        <v>26</v>
      </c>
      <c r="AD25" s="6">
        <v>662</v>
      </c>
      <c r="AE25" s="6">
        <v>1436</v>
      </c>
      <c r="AF25" s="1"/>
    </row>
    <row r="26" spans="1:32" x14ac:dyDescent="0.25">
      <c r="A26" s="2">
        <v>1991</v>
      </c>
      <c r="B26" s="7">
        <f t="shared" si="0"/>
        <v>3.5723818350324374</v>
      </c>
      <c r="C26" s="7">
        <f t="shared" si="5"/>
        <v>6.4430641821946173</v>
      </c>
      <c r="D26" s="7">
        <f t="shared" si="6"/>
        <v>4.4291915355398803</v>
      </c>
      <c r="E26" s="7">
        <f t="shared" si="1"/>
        <v>3.9106078665077475</v>
      </c>
      <c r="F26" s="20">
        <f t="shared" si="2"/>
        <v>1.0308908045977012</v>
      </c>
      <c r="G26" s="7">
        <f t="shared" si="11"/>
        <v>4.7499359467076605</v>
      </c>
      <c r="H26" s="20">
        <f t="shared" si="9"/>
        <v>0.49195710455764075</v>
      </c>
      <c r="I26" s="8">
        <f t="shared" si="7"/>
        <v>0.14556936404485285</v>
      </c>
      <c r="J26" s="8">
        <f t="shared" si="8"/>
        <v>0.40638788811075577</v>
      </c>
      <c r="K26" s="8">
        <f t="shared" si="3"/>
        <v>0.33356272517507995</v>
      </c>
      <c r="L26" s="8">
        <f t="shared" si="4"/>
        <v>0.11448002266931143</v>
      </c>
      <c r="M26" s="8">
        <f t="shared" si="12"/>
        <v>0.90976163450624292</v>
      </c>
      <c r="N26" s="8">
        <f t="shared" si="10"/>
        <v>9.0238365493757092E-2</v>
      </c>
      <c r="O26" s="6">
        <v>19273</v>
      </c>
      <c r="P26" s="6">
        <v>5395</v>
      </c>
      <c r="Q26" s="2">
        <v>35</v>
      </c>
      <c r="R26" s="6">
        <v>1435</v>
      </c>
      <c r="S26" s="6">
        <v>1392</v>
      </c>
      <c r="T26" s="2">
        <v>1</v>
      </c>
      <c r="U26" s="6">
        <v>6562</v>
      </c>
      <c r="V26" s="6">
        <v>1678</v>
      </c>
      <c r="W26" s="2">
        <v>0</v>
      </c>
      <c r="X26" s="18">
        <v>3112</v>
      </c>
      <c r="Y26" s="19">
        <v>483</v>
      </c>
      <c r="Z26" s="19">
        <v>1</v>
      </c>
      <c r="AA26" s="1">
        <v>8163</v>
      </c>
      <c r="AB26" s="1">
        <v>1843</v>
      </c>
      <c r="AC26">
        <v>33</v>
      </c>
      <c r="AD26" s="6">
        <v>734</v>
      </c>
      <c r="AE26" s="6">
        <v>1492</v>
      </c>
      <c r="AF26" s="1"/>
    </row>
    <row r="27" spans="1:32" x14ac:dyDescent="0.25">
      <c r="A27" s="2">
        <v>1990</v>
      </c>
      <c r="B27" s="7">
        <f t="shared" si="0"/>
        <v>3.5782991202346039</v>
      </c>
      <c r="C27" s="7">
        <f t="shared" si="5"/>
        <v>6.565947242206235</v>
      </c>
      <c r="D27" s="7">
        <f t="shared" si="6"/>
        <v>4.3259569377990434</v>
      </c>
      <c r="E27" s="7">
        <f t="shared" si="1"/>
        <v>4.0462359217545938</v>
      </c>
      <c r="F27" s="20">
        <f t="shared" si="2"/>
        <v>1.1247199402539207</v>
      </c>
      <c r="G27" s="7">
        <f t="shared" si="11"/>
        <v>4.816253443526171</v>
      </c>
      <c r="H27" s="20">
        <f t="shared" si="9"/>
        <v>0.55218855218855223</v>
      </c>
      <c r="I27" s="8">
        <f t="shared" si="7"/>
        <v>0.13464738256751568</v>
      </c>
      <c r="J27" s="8">
        <f t="shared" si="8"/>
        <v>0.38064763855113271</v>
      </c>
      <c r="K27" s="8">
        <f t="shared" si="3"/>
        <v>0.36328341652800888</v>
      </c>
      <c r="L27" s="8">
        <f t="shared" si="4"/>
        <v>0.12137889841716797</v>
      </c>
      <c r="M27" s="8">
        <f t="shared" si="12"/>
        <v>0.90157144077205564</v>
      </c>
      <c r="N27" s="8">
        <f t="shared" si="10"/>
        <v>9.8428559227944315E-2</v>
      </c>
      <c r="O27" s="6">
        <v>18303</v>
      </c>
      <c r="P27" s="6">
        <v>5115</v>
      </c>
      <c r="Q27" s="2">
        <v>21</v>
      </c>
      <c r="R27" s="6">
        <v>1506</v>
      </c>
      <c r="S27" s="6">
        <v>1339</v>
      </c>
      <c r="T27" s="2">
        <v>0</v>
      </c>
      <c r="U27" s="6">
        <v>6826</v>
      </c>
      <c r="V27" s="6">
        <v>1687</v>
      </c>
      <c r="W27" s="2">
        <v>2</v>
      </c>
      <c r="X27" s="18">
        <v>2738</v>
      </c>
      <c r="Y27" s="19">
        <v>417</v>
      </c>
      <c r="Z27" s="19">
        <v>1</v>
      </c>
      <c r="AA27" s="1">
        <v>7233</v>
      </c>
      <c r="AB27" s="1">
        <v>1672</v>
      </c>
      <c r="AC27">
        <v>17</v>
      </c>
      <c r="AD27" s="6">
        <v>820</v>
      </c>
      <c r="AE27" s="6">
        <v>1485</v>
      </c>
      <c r="AF27" s="1"/>
    </row>
    <row r="28" spans="1:32" x14ac:dyDescent="0.25">
      <c r="A28" s="2">
        <v>1989</v>
      </c>
      <c r="B28" s="7">
        <f t="shared" si="0"/>
        <v>3.2265486725663717</v>
      </c>
      <c r="C28" s="7">
        <f t="shared" si="5"/>
        <v>5.8838383838383841</v>
      </c>
      <c r="D28" s="7">
        <f t="shared" si="6"/>
        <v>3.5131195335276968</v>
      </c>
      <c r="E28" s="7">
        <f t="shared" si="1"/>
        <v>3.9078947368421053</v>
      </c>
      <c r="F28" s="20">
        <f t="shared" si="2"/>
        <v>1.1667947732513451</v>
      </c>
      <c r="G28" s="7">
        <f t="shared" si="11"/>
        <v>4.2299319727891156</v>
      </c>
      <c r="H28" s="20">
        <f t="shared" si="9"/>
        <v>0.61134751773049645</v>
      </c>
      <c r="I28" s="8">
        <f t="shared" si="7"/>
        <v>0.12683720930232559</v>
      </c>
      <c r="J28" s="8">
        <f t="shared" si="8"/>
        <v>0.36032558139534882</v>
      </c>
      <c r="K28" s="8">
        <f t="shared" si="3"/>
        <v>0.38167441860465118</v>
      </c>
      <c r="L28" s="8">
        <f t="shared" si="4"/>
        <v>0.13111627906976744</v>
      </c>
      <c r="M28" s="8">
        <f t="shared" si="12"/>
        <v>0.89428624604504003</v>
      </c>
      <c r="N28" s="8">
        <f t="shared" si="10"/>
        <v>0.10571375395495998</v>
      </c>
      <c r="O28" s="6">
        <v>16407</v>
      </c>
      <c r="P28" s="6">
        <v>5085</v>
      </c>
      <c r="Q28" s="2">
        <v>8</v>
      </c>
      <c r="R28" s="6">
        <v>1518</v>
      </c>
      <c r="S28" s="6">
        <v>1301</v>
      </c>
      <c r="T28" s="2">
        <v>0</v>
      </c>
      <c r="U28" s="6">
        <v>6534</v>
      </c>
      <c r="V28" s="6">
        <v>1672</v>
      </c>
      <c r="W28" s="2">
        <v>0</v>
      </c>
      <c r="X28" s="18">
        <v>2330</v>
      </c>
      <c r="Y28" s="19">
        <v>396</v>
      </c>
      <c r="Z28" s="19">
        <v>1</v>
      </c>
      <c r="AA28" s="1">
        <v>6025</v>
      </c>
      <c r="AB28" s="1">
        <v>1715</v>
      </c>
      <c r="AC28">
        <v>7</v>
      </c>
      <c r="AD28" s="6">
        <v>862</v>
      </c>
      <c r="AE28" s="6">
        <v>1410</v>
      </c>
      <c r="AF28" s="1"/>
    </row>
    <row r="29" spans="1:32" x14ac:dyDescent="0.25">
      <c r="A29" s="2">
        <v>1988</v>
      </c>
      <c r="B29" s="7">
        <f t="shared" si="0"/>
        <v>2.942524345999618</v>
      </c>
      <c r="C29" s="7">
        <f t="shared" si="5"/>
        <v>4.9009661835748792</v>
      </c>
      <c r="D29" s="7">
        <f t="shared" si="6"/>
        <v>3.3979406420351301</v>
      </c>
      <c r="E29" s="7">
        <f t="shared" si="1"/>
        <v>3.6691816598955311</v>
      </c>
      <c r="F29" s="20">
        <f t="shared" si="2"/>
        <v>1.0013812154696133</v>
      </c>
      <c r="G29" s="7">
        <f t="shared" si="11"/>
        <v>3.977650585990733</v>
      </c>
      <c r="H29" s="20">
        <f t="shared" si="9"/>
        <v>0.52040816326530615</v>
      </c>
      <c r="I29" s="8">
        <f t="shared" si="7"/>
        <v>0.11825876662636034</v>
      </c>
      <c r="J29" s="8">
        <f t="shared" si="8"/>
        <v>0.35230955259975816</v>
      </c>
      <c r="K29" s="8">
        <f t="shared" si="3"/>
        <v>0.38921402660217652</v>
      </c>
      <c r="L29" s="8">
        <f t="shared" si="4"/>
        <v>0.14016928657799274</v>
      </c>
      <c r="M29" s="8">
        <f t="shared" si="12"/>
        <v>0.88453528357630651</v>
      </c>
      <c r="N29" s="8">
        <f t="shared" si="10"/>
        <v>0.11546471642369352</v>
      </c>
      <c r="O29" s="6">
        <v>15410</v>
      </c>
      <c r="P29" s="6">
        <v>5237</v>
      </c>
      <c r="Q29" s="2">
        <v>28</v>
      </c>
      <c r="R29" s="6">
        <v>1450</v>
      </c>
      <c r="S29" s="6">
        <v>1448</v>
      </c>
      <c r="T29" s="2">
        <v>0</v>
      </c>
      <c r="U29" s="6">
        <v>6322</v>
      </c>
      <c r="V29" s="6">
        <v>1723</v>
      </c>
      <c r="W29" s="2">
        <v>2</v>
      </c>
      <c r="X29" s="18">
        <v>2029</v>
      </c>
      <c r="Y29" s="19">
        <v>414</v>
      </c>
      <c r="Z29" s="19">
        <v>2</v>
      </c>
      <c r="AA29" s="1">
        <v>5610</v>
      </c>
      <c r="AB29" s="1">
        <v>1651</v>
      </c>
      <c r="AC29">
        <v>23</v>
      </c>
      <c r="AD29" s="6">
        <v>816</v>
      </c>
      <c r="AE29" s="6">
        <v>1568</v>
      </c>
      <c r="AF29" s="1"/>
    </row>
    <row r="30" spans="1:32" x14ac:dyDescent="0.25">
      <c r="A30" s="2">
        <v>1987</v>
      </c>
      <c r="B30" s="7">
        <f t="shared" si="0"/>
        <v>2.8114676286310991</v>
      </c>
      <c r="C30" s="7">
        <f t="shared" si="5"/>
        <v>4.8899082568807337</v>
      </c>
      <c r="D30" s="7">
        <f t="shared" si="6"/>
        <v>2.8003472222222223</v>
      </c>
      <c r="E30" s="7">
        <f t="shared" si="1"/>
        <v>3.7881355932203391</v>
      </c>
      <c r="F30" s="20">
        <f t="shared" si="2"/>
        <v>1.0889655172413792</v>
      </c>
      <c r="G30" s="7">
        <f t="shared" si="11"/>
        <v>3.676882430647292</v>
      </c>
      <c r="H30" s="20">
        <f t="shared" si="9"/>
        <v>0.60121457489878538</v>
      </c>
      <c r="I30" s="8">
        <f t="shared" si="7"/>
        <v>0.12778662420382167</v>
      </c>
      <c r="J30" s="8">
        <f t="shared" si="8"/>
        <v>0.32767714968152867</v>
      </c>
      <c r="K30" s="8">
        <f t="shared" si="3"/>
        <v>0.39371019108280253</v>
      </c>
      <c r="L30" s="8">
        <f t="shared" si="4"/>
        <v>0.15077627388535031</v>
      </c>
      <c r="M30" s="8">
        <f t="shared" si="12"/>
        <v>0.88179327521793271</v>
      </c>
      <c r="N30" s="8">
        <f t="shared" si="10"/>
        <v>0.11820672478206724</v>
      </c>
      <c r="O30" s="6">
        <v>14808</v>
      </c>
      <c r="P30" s="6">
        <v>5267</v>
      </c>
      <c r="Q30" s="2">
        <v>21</v>
      </c>
      <c r="R30" s="6">
        <v>1579</v>
      </c>
      <c r="S30" s="6">
        <v>1450</v>
      </c>
      <c r="T30" s="2">
        <v>1</v>
      </c>
      <c r="U30" s="6">
        <v>6258</v>
      </c>
      <c r="V30" s="6">
        <v>1652</v>
      </c>
      <c r="W30" s="2">
        <v>2</v>
      </c>
      <c r="X30" s="18">
        <v>2132</v>
      </c>
      <c r="Y30" s="19">
        <v>436</v>
      </c>
      <c r="Z30" s="19">
        <v>0</v>
      </c>
      <c r="AA30" s="1">
        <v>4839</v>
      </c>
      <c r="AB30" s="1">
        <v>1728</v>
      </c>
      <c r="AC30">
        <v>18</v>
      </c>
      <c r="AD30" s="6">
        <v>891</v>
      </c>
      <c r="AE30" s="6">
        <v>1482</v>
      </c>
      <c r="AF30" s="1"/>
    </row>
    <row r="31" spans="1:32" x14ac:dyDescent="0.25">
      <c r="A31" s="2">
        <v>1986</v>
      </c>
      <c r="B31" s="7">
        <f t="shared" si="0"/>
        <v>3.0279843444227006</v>
      </c>
      <c r="C31" s="7">
        <f t="shared" si="5"/>
        <v>5.4837092731829573</v>
      </c>
      <c r="D31" s="7">
        <f t="shared" si="6"/>
        <v>3.2462025316455696</v>
      </c>
      <c r="E31" s="7">
        <f t="shared" si="1"/>
        <v>3.8444313494401885</v>
      </c>
      <c r="F31" s="20">
        <f t="shared" si="2"/>
        <v>1.1373779637377963</v>
      </c>
      <c r="G31" s="7">
        <f t="shared" si="11"/>
        <v>4.116463587418532</v>
      </c>
      <c r="H31" s="20">
        <f t="shared" si="9"/>
        <v>0.59835547122074639</v>
      </c>
      <c r="I31" s="8">
        <f t="shared" si="7"/>
        <v>0.12550332314558774</v>
      </c>
      <c r="J31" s="8">
        <f t="shared" si="8"/>
        <v>0.32683258138068211</v>
      </c>
      <c r="K31" s="8">
        <f t="shared" si="3"/>
        <v>0.39892300975112793</v>
      </c>
      <c r="L31" s="8">
        <f t="shared" si="4"/>
        <v>0.14869257264832872</v>
      </c>
      <c r="M31" s="8">
        <f t="shared" si="12"/>
        <v>0.87722878103289126</v>
      </c>
      <c r="N31" s="8">
        <f t="shared" si="10"/>
        <v>0.12277121896710878</v>
      </c>
      <c r="O31" s="6">
        <v>15473</v>
      </c>
      <c r="P31" s="6">
        <v>5110</v>
      </c>
      <c r="Q31" s="2">
        <v>30</v>
      </c>
      <c r="R31" s="6">
        <v>1631</v>
      </c>
      <c r="S31" s="6">
        <v>1434</v>
      </c>
      <c r="T31" s="2">
        <v>0</v>
      </c>
      <c r="U31" s="6">
        <v>6524</v>
      </c>
      <c r="V31" s="6">
        <v>1697</v>
      </c>
      <c r="W31" s="2">
        <v>2</v>
      </c>
      <c r="X31" s="18">
        <v>2188</v>
      </c>
      <c r="Y31" s="19">
        <v>399</v>
      </c>
      <c r="Z31" s="19">
        <v>0</v>
      </c>
      <c r="AA31" s="1">
        <v>5129</v>
      </c>
      <c r="AB31" s="1">
        <v>1580</v>
      </c>
      <c r="AC31">
        <v>28</v>
      </c>
      <c r="AD31" s="6">
        <v>946</v>
      </c>
      <c r="AE31" s="6">
        <v>1581</v>
      </c>
      <c r="AF31" s="1"/>
    </row>
    <row r="32" spans="1:32" x14ac:dyDescent="0.25">
      <c r="A32" s="2">
        <v>1985</v>
      </c>
      <c r="B32" s="7">
        <f t="shared" si="0"/>
        <v>2.8852223816355811</v>
      </c>
      <c r="C32" s="7">
        <f t="shared" si="5"/>
        <v>5.3894230769230766</v>
      </c>
      <c r="D32" s="7">
        <f t="shared" si="6"/>
        <v>2.9202200825309492</v>
      </c>
      <c r="E32" s="7">
        <f t="shared" si="1"/>
        <v>3.8581560283687941</v>
      </c>
      <c r="F32" s="20">
        <f t="shared" si="2"/>
        <v>1.1001371742112482</v>
      </c>
      <c r="G32" s="7">
        <f t="shared" si="11"/>
        <v>3.9406652682049743</v>
      </c>
      <c r="H32" s="20">
        <f t="shared" si="9"/>
        <v>0.60116731517509725</v>
      </c>
      <c r="I32" s="8">
        <f t="shared" si="7"/>
        <v>0.14006428834905413</v>
      </c>
      <c r="J32" s="8">
        <f t="shared" si="8"/>
        <v>0.30136481003319809</v>
      </c>
      <c r="K32" s="8">
        <f t="shared" si="3"/>
        <v>0.39711229382937241</v>
      </c>
      <c r="L32" s="8">
        <f t="shared" si="4"/>
        <v>0.16135321705222111</v>
      </c>
      <c r="M32" s="8">
        <f t="shared" si="12"/>
        <v>0.86975100232116476</v>
      </c>
      <c r="N32" s="8">
        <f t="shared" si="10"/>
        <v>0.13024899767883519</v>
      </c>
      <c r="O32" s="6">
        <v>14077</v>
      </c>
      <c r="P32" s="6">
        <v>4879</v>
      </c>
      <c r="Q32" s="2">
        <v>21</v>
      </c>
      <c r="R32" s="6">
        <v>1604</v>
      </c>
      <c r="S32" s="6">
        <v>1458</v>
      </c>
      <c r="T32" s="2">
        <v>0</v>
      </c>
      <c r="U32" s="6">
        <v>5984</v>
      </c>
      <c r="V32" s="6">
        <v>1551</v>
      </c>
      <c r="W32" s="2">
        <v>1</v>
      </c>
      <c r="X32" s="18">
        <v>2242</v>
      </c>
      <c r="Y32" s="19">
        <v>416</v>
      </c>
      <c r="Z32" s="19">
        <v>0</v>
      </c>
      <c r="AA32" s="1">
        <v>4246</v>
      </c>
      <c r="AB32" s="1">
        <v>1454</v>
      </c>
      <c r="AC32">
        <v>19</v>
      </c>
      <c r="AD32" s="6">
        <v>927</v>
      </c>
      <c r="AE32" s="6">
        <v>1542</v>
      </c>
      <c r="AF32" s="1"/>
    </row>
    <row r="33" spans="1:32" x14ac:dyDescent="0.25">
      <c r="A33" s="2">
        <v>1984</v>
      </c>
      <c r="B33" s="7">
        <f t="shared" si="0"/>
        <v>2.9344020248892639</v>
      </c>
      <c r="C33" s="7">
        <f t="shared" si="5"/>
        <v>4.5875000000000004</v>
      </c>
      <c r="D33" s="7">
        <f t="shared" si="6"/>
        <v>3.0755725190839693</v>
      </c>
      <c r="E33" s="7">
        <f t="shared" si="1"/>
        <v>3.8281879194630872</v>
      </c>
      <c r="F33" s="20">
        <f t="shared" si="2"/>
        <v>1.165821868211441</v>
      </c>
      <c r="G33" s="7">
        <f t="shared" si="11"/>
        <v>3.9181021456633425</v>
      </c>
      <c r="H33" s="20">
        <f t="shared" si="9"/>
        <v>0.66131284916201116</v>
      </c>
      <c r="I33" s="8">
        <f t="shared" si="7"/>
        <v>0.16761181254012411</v>
      </c>
      <c r="J33" s="8">
        <f t="shared" si="8"/>
        <v>0.28734217847207361</v>
      </c>
      <c r="K33" s="8">
        <f t="shared" si="3"/>
        <v>0.38492403167130324</v>
      </c>
      <c r="L33" s="8">
        <f t="shared" si="4"/>
        <v>0.16006847849347314</v>
      </c>
      <c r="M33" s="8">
        <f t="shared" si="12"/>
        <v>0.87246019407065889</v>
      </c>
      <c r="N33" s="8">
        <f t="shared" si="10"/>
        <v>0.12753980592934114</v>
      </c>
      <c r="O33" s="6">
        <v>13912</v>
      </c>
      <c r="P33" s="6">
        <v>4741</v>
      </c>
      <c r="Q33" s="2">
        <v>39</v>
      </c>
      <c r="R33" s="6">
        <v>1610</v>
      </c>
      <c r="S33" s="6">
        <v>1381</v>
      </c>
      <c r="T33" s="2">
        <v>1</v>
      </c>
      <c r="U33" s="6">
        <v>5704</v>
      </c>
      <c r="V33" s="6">
        <v>1490</v>
      </c>
      <c r="W33" s="2">
        <v>1</v>
      </c>
      <c r="X33" s="18">
        <v>2569</v>
      </c>
      <c r="Y33" s="19">
        <v>560</v>
      </c>
      <c r="Z33" s="19">
        <v>4</v>
      </c>
      <c r="AA33" s="1">
        <v>4029</v>
      </c>
      <c r="AB33" s="1">
        <v>1310</v>
      </c>
      <c r="AC33">
        <v>32</v>
      </c>
      <c r="AD33" s="6">
        <v>947</v>
      </c>
      <c r="AE33" s="6">
        <v>1432</v>
      </c>
      <c r="AF33" s="1"/>
    </row>
    <row r="34" spans="1:32" x14ac:dyDescent="0.25">
      <c r="A34" s="2">
        <v>1983</v>
      </c>
      <c r="B34" s="7">
        <f t="shared" si="0"/>
        <v>3.1016372528173508</v>
      </c>
      <c r="C34" s="7">
        <f t="shared" si="5"/>
        <v>5.234375</v>
      </c>
      <c r="D34" s="7">
        <f t="shared" si="6"/>
        <v>3.2699210337401294</v>
      </c>
      <c r="E34" s="7">
        <f t="shared" si="1"/>
        <v>4.0345781466113415</v>
      </c>
      <c r="F34" s="20">
        <f t="shared" si="2"/>
        <v>1.3076923076923077</v>
      </c>
      <c r="G34" s="7">
        <f t="shared" si="11"/>
        <v>4.1638435478903606</v>
      </c>
      <c r="H34" s="20">
        <f t="shared" si="9"/>
        <v>0.73282967032967028</v>
      </c>
      <c r="I34" s="8">
        <f t="shared" si="7"/>
        <v>0.14464757367030917</v>
      </c>
      <c r="J34" s="8">
        <f t="shared" si="8"/>
        <v>0.3089750893365788</v>
      </c>
      <c r="K34" s="8">
        <f t="shared" si="3"/>
        <v>0.37707804650681032</v>
      </c>
      <c r="L34" s="8">
        <f t="shared" si="4"/>
        <v>0.16935107980734374</v>
      </c>
      <c r="M34" s="8">
        <f t="shared" si="12"/>
        <v>0.86920684292379469</v>
      </c>
      <c r="N34" s="8">
        <f t="shared" si="10"/>
        <v>0.13079315707620529</v>
      </c>
      <c r="O34" s="6">
        <v>14587</v>
      </c>
      <c r="P34" s="6">
        <v>4703</v>
      </c>
      <c r="Q34" s="2">
        <v>19</v>
      </c>
      <c r="R34" s="6">
        <v>1853</v>
      </c>
      <c r="S34" s="6">
        <v>1417</v>
      </c>
      <c r="T34" s="2">
        <v>0</v>
      </c>
      <c r="U34" s="6">
        <v>5834</v>
      </c>
      <c r="V34" s="6">
        <v>1446</v>
      </c>
      <c r="W34" s="2">
        <v>1</v>
      </c>
      <c r="X34" s="18">
        <v>2345</v>
      </c>
      <c r="Y34" s="19">
        <v>448</v>
      </c>
      <c r="Z34" s="19">
        <v>0</v>
      </c>
      <c r="AA34" s="1">
        <v>4555</v>
      </c>
      <c r="AB34" s="1">
        <v>1393</v>
      </c>
      <c r="AC34">
        <v>18</v>
      </c>
      <c r="AD34" s="6">
        <v>1067</v>
      </c>
      <c r="AE34" s="6">
        <v>1456</v>
      </c>
      <c r="AF34" s="1"/>
    </row>
    <row r="35" spans="1:32" x14ac:dyDescent="0.25">
      <c r="A35" s="2">
        <v>1982</v>
      </c>
      <c r="B35" s="7">
        <f t="shared" si="0"/>
        <v>3.1227174553308461</v>
      </c>
      <c r="C35" s="7">
        <f t="shared" si="5"/>
        <v>5.6873786407766991</v>
      </c>
      <c r="D35" s="7">
        <f t="shared" si="6"/>
        <v>2.9877300613496933</v>
      </c>
      <c r="E35" s="7">
        <f t="shared" si="1"/>
        <v>4.1975642760487144</v>
      </c>
      <c r="F35" s="20">
        <f t="shared" si="2"/>
        <v>1.2940776038121171</v>
      </c>
      <c r="G35" s="7">
        <f t="shared" si="11"/>
        <v>4.0959623893805306</v>
      </c>
      <c r="H35" s="20">
        <f t="shared" si="9"/>
        <v>0.74001354096140826</v>
      </c>
      <c r="I35" s="8">
        <f t="shared" si="7"/>
        <v>0.163906339234723</v>
      </c>
      <c r="J35" s="8">
        <f t="shared" si="8"/>
        <v>0.31001332571863699</v>
      </c>
      <c r="K35" s="8">
        <f t="shared" si="3"/>
        <v>0.36564820102798401</v>
      </c>
      <c r="L35" s="8">
        <f t="shared" si="4"/>
        <v>0.16038454216638112</v>
      </c>
      <c r="M35" s="8">
        <f t="shared" si="12"/>
        <v>0.87760156212792306</v>
      </c>
      <c r="N35" s="8">
        <f t="shared" si="10"/>
        <v>0.12239843787207697</v>
      </c>
      <c r="O35" s="6">
        <v>15904</v>
      </c>
      <c r="P35" s="6">
        <v>5093</v>
      </c>
      <c r="Q35" s="2">
        <v>15</v>
      </c>
      <c r="R35" s="6">
        <v>1901</v>
      </c>
      <c r="S35" s="6">
        <v>1469</v>
      </c>
      <c r="T35" s="2">
        <v>0</v>
      </c>
      <c r="U35" s="6">
        <v>6204</v>
      </c>
      <c r="V35" s="6">
        <v>1478</v>
      </c>
      <c r="W35" s="2">
        <v>1</v>
      </c>
      <c r="X35" s="18">
        <v>2929</v>
      </c>
      <c r="Y35" s="19">
        <v>515</v>
      </c>
      <c r="Z35" s="19">
        <v>0</v>
      </c>
      <c r="AA35" s="1">
        <v>4870</v>
      </c>
      <c r="AB35" s="1">
        <v>1630</v>
      </c>
      <c r="AC35">
        <v>14</v>
      </c>
      <c r="AD35" s="6">
        <v>1093</v>
      </c>
      <c r="AE35" s="6">
        <v>1477</v>
      </c>
      <c r="AF35" s="1"/>
    </row>
    <row r="36" spans="1:32" x14ac:dyDescent="0.25">
      <c r="A36" s="2">
        <v>1981</v>
      </c>
      <c r="B36" s="7">
        <f t="shared" si="0"/>
        <v>3.415505397448479</v>
      </c>
      <c r="C36" s="7">
        <f t="shared" si="5"/>
        <v>5.9070247933884295</v>
      </c>
      <c r="D36" s="7">
        <f t="shared" si="6"/>
        <v>3.540880503144654</v>
      </c>
      <c r="E36" s="7">
        <f t="shared" si="1"/>
        <v>4.5808182427900741</v>
      </c>
      <c r="F36" s="20">
        <f t="shared" si="2"/>
        <v>1.3614379084967321</v>
      </c>
      <c r="G36" s="7">
        <f t="shared" si="11"/>
        <v>4.5716709075487705</v>
      </c>
      <c r="H36" s="20">
        <f t="shared" si="9"/>
        <v>0.79075738125802308</v>
      </c>
      <c r="I36" s="8">
        <f t="shared" si="7"/>
        <v>0.14847219754841001</v>
      </c>
      <c r="J36" s="8">
        <f t="shared" si="8"/>
        <v>0.32141588203943861</v>
      </c>
      <c r="K36" s="8">
        <f t="shared" si="3"/>
        <v>0.3696482501332386</v>
      </c>
      <c r="L36" s="8">
        <f t="shared" si="4"/>
        <v>0.16046367027891278</v>
      </c>
      <c r="M36" s="8">
        <f t="shared" si="12"/>
        <v>0.87598346446192821</v>
      </c>
      <c r="N36" s="8">
        <f t="shared" si="10"/>
        <v>0.12401653553807174</v>
      </c>
      <c r="O36" s="6">
        <v>17402</v>
      </c>
      <c r="P36" s="6">
        <v>5095</v>
      </c>
      <c r="Q36" s="2">
        <v>19</v>
      </c>
      <c r="R36" s="6">
        <v>2083</v>
      </c>
      <c r="S36" s="6">
        <v>1530</v>
      </c>
      <c r="T36" s="2">
        <v>0</v>
      </c>
      <c r="U36" s="6">
        <v>6830</v>
      </c>
      <c r="V36" s="6">
        <v>1491</v>
      </c>
      <c r="W36" s="2">
        <v>2</v>
      </c>
      <c r="X36" s="18">
        <v>2859</v>
      </c>
      <c r="Y36" s="19">
        <v>484</v>
      </c>
      <c r="Z36" s="19">
        <v>0</v>
      </c>
      <c r="AA36" s="1">
        <v>5630</v>
      </c>
      <c r="AB36" s="1">
        <v>1590</v>
      </c>
      <c r="AC36">
        <v>17</v>
      </c>
      <c r="AD36" s="6">
        <v>1232</v>
      </c>
      <c r="AE36" s="6">
        <v>1558</v>
      </c>
      <c r="AF36" s="1"/>
    </row>
    <row r="37" spans="1:32" x14ac:dyDescent="0.25">
      <c r="A37" s="2">
        <v>1980</v>
      </c>
      <c r="B37" s="7">
        <f t="shared" si="0"/>
        <v>3.3997706860309576</v>
      </c>
      <c r="C37" s="7">
        <f t="shared" si="5"/>
        <v>6.4935732647814914</v>
      </c>
      <c r="D37" s="7">
        <f t="shared" si="6"/>
        <v>3.7134440278521694</v>
      </c>
      <c r="E37" s="7">
        <f t="shared" si="1"/>
        <v>4.3187414500683996</v>
      </c>
      <c r="F37" s="20">
        <f t="shared" si="2"/>
        <v>1.332013201320132</v>
      </c>
      <c r="G37" s="7">
        <f t="shared" si="11"/>
        <v>4.5046070460704604</v>
      </c>
      <c r="H37" s="20">
        <f t="shared" si="9"/>
        <v>0.75761503564484767</v>
      </c>
      <c r="I37" s="8">
        <f t="shared" si="7"/>
        <v>0.12658392640166638</v>
      </c>
      <c r="J37" s="8">
        <f t="shared" si="8"/>
        <v>0.38261586530116298</v>
      </c>
      <c r="K37" s="8">
        <f t="shared" si="3"/>
        <v>0.33748481166464156</v>
      </c>
      <c r="L37" s="8">
        <f t="shared" si="4"/>
        <v>0.15331539663252908</v>
      </c>
      <c r="M37" s="8">
        <f t="shared" si="12"/>
        <v>0.8822098679638638</v>
      </c>
      <c r="N37" s="8">
        <f t="shared" si="10"/>
        <v>0.11779013203613621</v>
      </c>
      <c r="O37" s="6">
        <v>17791</v>
      </c>
      <c r="P37" s="6">
        <v>5233</v>
      </c>
      <c r="Q37" s="2">
        <v>20</v>
      </c>
      <c r="R37" s="6">
        <v>2018</v>
      </c>
      <c r="S37" s="6">
        <v>1515</v>
      </c>
      <c r="T37" s="2">
        <v>0</v>
      </c>
      <c r="U37" s="6">
        <v>6314</v>
      </c>
      <c r="V37" s="6">
        <v>1462</v>
      </c>
      <c r="W37" s="2">
        <v>1</v>
      </c>
      <c r="X37" s="18">
        <v>2526</v>
      </c>
      <c r="Y37" s="19">
        <v>389</v>
      </c>
      <c r="Z37" s="19">
        <v>2</v>
      </c>
      <c r="AA37" s="1">
        <v>6933</v>
      </c>
      <c r="AB37" s="1">
        <v>1867</v>
      </c>
      <c r="AC37">
        <v>17</v>
      </c>
      <c r="AD37" s="6">
        <v>1169</v>
      </c>
      <c r="AE37" s="6">
        <v>1543</v>
      </c>
      <c r="AF37" s="1"/>
    </row>
    <row r="38" spans="1:32" x14ac:dyDescent="0.25">
      <c r="A38" s="2">
        <v>1979</v>
      </c>
      <c r="B38" s="7"/>
      <c r="C38" s="7"/>
      <c r="D38" s="7"/>
      <c r="E38" s="7"/>
      <c r="F38" s="20"/>
      <c r="G38" s="7"/>
      <c r="H38" s="20">
        <f t="shared" si="9"/>
        <v>0.82042723631508674</v>
      </c>
      <c r="I38" s="7"/>
      <c r="J38" s="7"/>
      <c r="K38" s="8"/>
      <c r="L38" s="8"/>
      <c r="M38" s="8"/>
      <c r="N38" s="8"/>
      <c r="O38" s="6"/>
      <c r="P38" s="6"/>
      <c r="Q38" s="2"/>
      <c r="R38" s="6"/>
      <c r="S38" s="6"/>
      <c r="T38" s="2"/>
      <c r="U38" s="6"/>
      <c r="V38" s="6"/>
      <c r="W38" s="2"/>
      <c r="X38" s="2"/>
      <c r="Y38" s="2"/>
      <c r="Z38" s="2"/>
      <c r="AA38" s="2"/>
      <c r="AB38" s="2"/>
      <c r="AC38" s="2"/>
      <c r="AD38" s="6">
        <v>1229</v>
      </c>
      <c r="AE38" s="6">
        <v>1498</v>
      </c>
      <c r="AF38" s="1"/>
    </row>
    <row r="39" spans="1:32" x14ac:dyDescent="0.25">
      <c r="A39" s="2">
        <v>1978</v>
      </c>
      <c r="F39" s="24"/>
      <c r="H39" s="20">
        <f t="shared" si="9"/>
        <v>0.78682959945689068</v>
      </c>
      <c r="I39" s="7"/>
      <c r="J39" s="7"/>
      <c r="N39" s="8"/>
      <c r="AD39" s="6">
        <v>1159</v>
      </c>
      <c r="AE39" s="6">
        <v>1473</v>
      </c>
      <c r="AF39" s="1"/>
    </row>
    <row r="40" spans="1:32" x14ac:dyDescent="0.25">
      <c r="A40" s="2">
        <v>1977</v>
      </c>
      <c r="F40" s="24"/>
      <c r="H40" s="20">
        <f t="shared" si="9"/>
        <v>0.87825475017593246</v>
      </c>
      <c r="I40" s="7"/>
      <c r="J40" s="7"/>
      <c r="AD40" s="6">
        <v>1248</v>
      </c>
      <c r="AE40" s="6">
        <v>1421</v>
      </c>
    </row>
    <row r="41" spans="1:32" x14ac:dyDescent="0.25">
      <c r="A41" s="2">
        <v>1976</v>
      </c>
      <c r="F41" s="24"/>
      <c r="H41" s="20">
        <f t="shared" si="9"/>
        <v>0.82167611846250788</v>
      </c>
      <c r="I41" s="7"/>
      <c r="J41" s="7"/>
      <c r="AD41" s="6">
        <v>1304</v>
      </c>
      <c r="AE41" s="6">
        <v>1587</v>
      </c>
    </row>
    <row r="43" spans="1:32" x14ac:dyDescent="0.25">
      <c r="A43" t="s">
        <v>373</v>
      </c>
      <c r="O43" s="1">
        <f>AVERAGE(O9:O18)</f>
        <v>12653.7</v>
      </c>
      <c r="P43" s="1">
        <f>AVERAGE(P9:P18)</f>
        <v>3681.7</v>
      </c>
      <c r="AD43" s="1">
        <f>AVERAGE(AD9:AD18)</f>
        <v>341.42778872109136</v>
      </c>
      <c r="AE43" s="1">
        <f>AVERAGE(AE9:AE18)</f>
        <v>1183.0595602257704</v>
      </c>
    </row>
    <row r="45" spans="1:32" x14ac:dyDescent="0.25">
      <c r="A45" t="s">
        <v>379</v>
      </c>
      <c r="F45" s="24">
        <f>MEDIAN(F6:F9)</f>
        <v>0.79053270764601025</v>
      </c>
      <c r="G45" s="24">
        <f t="shared" ref="G45:H45" si="13">MEDIAN(G6:G9)</f>
        <v>5.3086658345719373</v>
      </c>
      <c r="H45" s="24">
        <f t="shared" si="13"/>
        <v>0.25451408540224746</v>
      </c>
    </row>
    <row r="48" spans="1:32" x14ac:dyDescent="0.25">
      <c r="A48" t="s">
        <v>386</v>
      </c>
    </row>
    <row r="49" spans="1:1" x14ac:dyDescent="0.25">
      <c r="A49" s="24">
        <f>SUM(R9:T13)/SUM(AD9:AE13)</f>
        <v>1.2322942527871144</v>
      </c>
    </row>
  </sheetData>
  <mergeCells count="11">
    <mergeCell ref="A1:G1"/>
    <mergeCell ref="AD3:AE3"/>
    <mergeCell ref="X4:Z4"/>
    <mergeCell ref="AA4:AC4"/>
    <mergeCell ref="R3:AC3"/>
    <mergeCell ref="B4:H4"/>
    <mergeCell ref="I4:N4"/>
    <mergeCell ref="O4:Q4"/>
    <mergeCell ref="R4:T4"/>
    <mergeCell ref="U4:W4"/>
    <mergeCell ref="AD4:AE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46"/>
  <sheetViews>
    <sheetView workbookViewId="0">
      <selection sqref="A1:J1"/>
    </sheetView>
  </sheetViews>
  <sheetFormatPr defaultColWidth="13.85546875" defaultRowHeight="15" x14ac:dyDescent="0.25"/>
  <cols>
    <col min="1" max="1" width="46" style="30" customWidth="1"/>
    <col min="2" max="5" width="13.85546875" style="30"/>
    <col min="6" max="6" width="12.140625" style="30" customWidth="1"/>
    <col min="7" max="7" width="12.85546875" style="30" customWidth="1"/>
    <col min="8" max="9" width="13.42578125" style="30" customWidth="1"/>
    <col min="10" max="10" width="14" style="30" customWidth="1"/>
    <col min="11" max="11" width="13.5703125" style="30" customWidth="1"/>
    <col min="12" max="12" width="14.140625" style="30" customWidth="1"/>
    <col min="13" max="13" width="14" style="30" customWidth="1"/>
    <col min="14" max="15" width="13.85546875" style="30"/>
    <col min="16" max="16" width="12.7109375" style="30" customWidth="1"/>
    <col min="17" max="17" width="12.85546875" style="30" customWidth="1"/>
    <col min="18" max="18" width="13.140625" style="30" customWidth="1"/>
    <col min="19" max="19" width="13.28515625" style="30" customWidth="1"/>
    <col min="20" max="20" width="13.85546875" style="30"/>
    <col min="21" max="21" width="13.5703125" style="30" customWidth="1"/>
    <col min="22" max="23" width="13.85546875" style="30"/>
    <col min="24" max="24" width="13.7109375" style="30" customWidth="1"/>
    <col min="25" max="32" width="13.85546875" style="30"/>
    <col min="33" max="34" width="13.85546875" style="31"/>
    <col min="35" max="256" width="13.85546875" style="30"/>
    <col min="257" max="257" width="46" style="30" customWidth="1"/>
    <col min="258" max="261" width="13.85546875" style="30"/>
    <col min="262" max="262" width="12.140625" style="30" customWidth="1"/>
    <col min="263" max="263" width="12.85546875" style="30" customWidth="1"/>
    <col min="264" max="265" width="13.42578125" style="30" customWidth="1"/>
    <col min="266" max="266" width="14" style="30" customWidth="1"/>
    <col min="267" max="267" width="13.5703125" style="30" customWidth="1"/>
    <col min="268" max="268" width="14.140625" style="30" customWidth="1"/>
    <col min="269" max="269" width="14" style="30" customWidth="1"/>
    <col min="270" max="271" width="13.85546875" style="30"/>
    <col min="272" max="272" width="12.7109375" style="30" customWidth="1"/>
    <col min="273" max="273" width="12.85546875" style="30" customWidth="1"/>
    <col min="274" max="274" width="13.140625" style="30" customWidth="1"/>
    <col min="275" max="275" width="13.28515625" style="30" customWidth="1"/>
    <col min="276" max="276" width="13.85546875" style="30"/>
    <col min="277" max="277" width="13.5703125" style="30" customWidth="1"/>
    <col min="278" max="279" width="13.85546875" style="30"/>
    <col min="280" max="280" width="13.7109375" style="30" customWidth="1"/>
    <col min="281" max="512" width="13.85546875" style="30"/>
    <col min="513" max="513" width="46" style="30" customWidth="1"/>
    <col min="514" max="517" width="13.85546875" style="30"/>
    <col min="518" max="518" width="12.140625" style="30" customWidth="1"/>
    <col min="519" max="519" width="12.85546875" style="30" customWidth="1"/>
    <col min="520" max="521" width="13.42578125" style="30" customWidth="1"/>
    <col min="522" max="522" width="14" style="30" customWidth="1"/>
    <col min="523" max="523" width="13.5703125" style="30" customWidth="1"/>
    <col min="524" max="524" width="14.140625" style="30" customWidth="1"/>
    <col min="525" max="525" width="14" style="30" customWidth="1"/>
    <col min="526" max="527" width="13.85546875" style="30"/>
    <col min="528" max="528" width="12.7109375" style="30" customWidth="1"/>
    <col min="529" max="529" width="12.85546875" style="30" customWidth="1"/>
    <col min="530" max="530" width="13.140625" style="30" customWidth="1"/>
    <col min="531" max="531" width="13.28515625" style="30" customWidth="1"/>
    <col min="532" max="532" width="13.85546875" style="30"/>
    <col min="533" max="533" width="13.5703125" style="30" customWidth="1"/>
    <col min="534" max="535" width="13.85546875" style="30"/>
    <col min="536" max="536" width="13.7109375" style="30" customWidth="1"/>
    <col min="537" max="768" width="13.85546875" style="30"/>
    <col min="769" max="769" width="46" style="30" customWidth="1"/>
    <col min="770" max="773" width="13.85546875" style="30"/>
    <col min="774" max="774" width="12.140625" style="30" customWidth="1"/>
    <col min="775" max="775" width="12.85546875" style="30" customWidth="1"/>
    <col min="776" max="777" width="13.42578125" style="30" customWidth="1"/>
    <col min="778" max="778" width="14" style="30" customWidth="1"/>
    <col min="779" max="779" width="13.5703125" style="30" customWidth="1"/>
    <col min="780" max="780" width="14.140625" style="30" customWidth="1"/>
    <col min="781" max="781" width="14" style="30" customWidth="1"/>
    <col min="782" max="783" width="13.85546875" style="30"/>
    <col min="784" max="784" width="12.7109375" style="30" customWidth="1"/>
    <col min="785" max="785" width="12.85546875" style="30" customWidth="1"/>
    <col min="786" max="786" width="13.140625" style="30" customWidth="1"/>
    <col min="787" max="787" width="13.28515625" style="30" customWidth="1"/>
    <col min="788" max="788" width="13.85546875" style="30"/>
    <col min="789" max="789" width="13.5703125" style="30" customWidth="1"/>
    <col min="790" max="791" width="13.85546875" style="30"/>
    <col min="792" max="792" width="13.7109375" style="30" customWidth="1"/>
    <col min="793" max="1024" width="13.85546875" style="30"/>
    <col min="1025" max="1025" width="46" style="30" customWidth="1"/>
    <col min="1026" max="1029" width="13.85546875" style="30"/>
    <col min="1030" max="1030" width="12.140625" style="30" customWidth="1"/>
    <col min="1031" max="1031" width="12.85546875" style="30" customWidth="1"/>
    <col min="1032" max="1033" width="13.42578125" style="30" customWidth="1"/>
    <col min="1034" max="1034" width="14" style="30" customWidth="1"/>
    <col min="1035" max="1035" width="13.5703125" style="30" customWidth="1"/>
    <col min="1036" max="1036" width="14.140625" style="30" customWidth="1"/>
    <col min="1037" max="1037" width="14" style="30" customWidth="1"/>
    <col min="1038" max="1039" width="13.85546875" style="30"/>
    <col min="1040" max="1040" width="12.7109375" style="30" customWidth="1"/>
    <col min="1041" max="1041" width="12.85546875" style="30" customWidth="1"/>
    <col min="1042" max="1042" width="13.140625" style="30" customWidth="1"/>
    <col min="1043" max="1043" width="13.28515625" style="30" customWidth="1"/>
    <col min="1044" max="1044" width="13.85546875" style="30"/>
    <col min="1045" max="1045" width="13.5703125" style="30" customWidth="1"/>
    <col min="1046" max="1047" width="13.85546875" style="30"/>
    <col min="1048" max="1048" width="13.7109375" style="30" customWidth="1"/>
    <col min="1049" max="1280" width="13.85546875" style="30"/>
    <col min="1281" max="1281" width="46" style="30" customWidth="1"/>
    <col min="1282" max="1285" width="13.85546875" style="30"/>
    <col min="1286" max="1286" width="12.140625" style="30" customWidth="1"/>
    <col min="1287" max="1287" width="12.85546875" style="30" customWidth="1"/>
    <col min="1288" max="1289" width="13.42578125" style="30" customWidth="1"/>
    <col min="1290" max="1290" width="14" style="30" customWidth="1"/>
    <col min="1291" max="1291" width="13.5703125" style="30" customWidth="1"/>
    <col min="1292" max="1292" width="14.140625" style="30" customWidth="1"/>
    <col min="1293" max="1293" width="14" style="30" customWidth="1"/>
    <col min="1294" max="1295" width="13.85546875" style="30"/>
    <col min="1296" max="1296" width="12.7109375" style="30" customWidth="1"/>
    <col min="1297" max="1297" width="12.85546875" style="30" customWidth="1"/>
    <col min="1298" max="1298" width="13.140625" style="30" customWidth="1"/>
    <col min="1299" max="1299" width="13.28515625" style="30" customWidth="1"/>
    <col min="1300" max="1300" width="13.85546875" style="30"/>
    <col min="1301" max="1301" width="13.5703125" style="30" customWidth="1"/>
    <col min="1302" max="1303" width="13.85546875" style="30"/>
    <col min="1304" max="1304" width="13.7109375" style="30" customWidth="1"/>
    <col min="1305" max="1536" width="13.85546875" style="30"/>
    <col min="1537" max="1537" width="46" style="30" customWidth="1"/>
    <col min="1538" max="1541" width="13.85546875" style="30"/>
    <col min="1542" max="1542" width="12.140625" style="30" customWidth="1"/>
    <col min="1543" max="1543" width="12.85546875" style="30" customWidth="1"/>
    <col min="1544" max="1545" width="13.42578125" style="30" customWidth="1"/>
    <col min="1546" max="1546" width="14" style="30" customWidth="1"/>
    <col min="1547" max="1547" width="13.5703125" style="30" customWidth="1"/>
    <col min="1548" max="1548" width="14.140625" style="30" customWidth="1"/>
    <col min="1549" max="1549" width="14" style="30" customWidth="1"/>
    <col min="1550" max="1551" width="13.85546875" style="30"/>
    <col min="1552" max="1552" width="12.7109375" style="30" customWidth="1"/>
    <col min="1553" max="1553" width="12.85546875" style="30" customWidth="1"/>
    <col min="1554" max="1554" width="13.140625" style="30" customWidth="1"/>
    <col min="1555" max="1555" width="13.28515625" style="30" customWidth="1"/>
    <col min="1556" max="1556" width="13.85546875" style="30"/>
    <col min="1557" max="1557" width="13.5703125" style="30" customWidth="1"/>
    <col min="1558" max="1559" width="13.85546875" style="30"/>
    <col min="1560" max="1560" width="13.7109375" style="30" customWidth="1"/>
    <col min="1561" max="1792" width="13.85546875" style="30"/>
    <col min="1793" max="1793" width="46" style="30" customWidth="1"/>
    <col min="1794" max="1797" width="13.85546875" style="30"/>
    <col min="1798" max="1798" width="12.140625" style="30" customWidth="1"/>
    <col min="1799" max="1799" width="12.85546875" style="30" customWidth="1"/>
    <col min="1800" max="1801" width="13.42578125" style="30" customWidth="1"/>
    <col min="1802" max="1802" width="14" style="30" customWidth="1"/>
    <col min="1803" max="1803" width="13.5703125" style="30" customWidth="1"/>
    <col min="1804" max="1804" width="14.140625" style="30" customWidth="1"/>
    <col min="1805" max="1805" width="14" style="30" customWidth="1"/>
    <col min="1806" max="1807" width="13.85546875" style="30"/>
    <col min="1808" max="1808" width="12.7109375" style="30" customWidth="1"/>
    <col min="1809" max="1809" width="12.85546875" style="30" customWidth="1"/>
    <col min="1810" max="1810" width="13.140625" style="30" customWidth="1"/>
    <col min="1811" max="1811" width="13.28515625" style="30" customWidth="1"/>
    <col min="1812" max="1812" width="13.85546875" style="30"/>
    <col min="1813" max="1813" width="13.5703125" style="30" customWidth="1"/>
    <col min="1814" max="1815" width="13.85546875" style="30"/>
    <col min="1816" max="1816" width="13.7109375" style="30" customWidth="1"/>
    <col min="1817" max="2048" width="13.85546875" style="30"/>
    <col min="2049" max="2049" width="46" style="30" customWidth="1"/>
    <col min="2050" max="2053" width="13.85546875" style="30"/>
    <col min="2054" max="2054" width="12.140625" style="30" customWidth="1"/>
    <col min="2055" max="2055" width="12.85546875" style="30" customWidth="1"/>
    <col min="2056" max="2057" width="13.42578125" style="30" customWidth="1"/>
    <col min="2058" max="2058" width="14" style="30" customWidth="1"/>
    <col min="2059" max="2059" width="13.5703125" style="30" customWidth="1"/>
    <col min="2060" max="2060" width="14.140625" style="30" customWidth="1"/>
    <col min="2061" max="2061" width="14" style="30" customWidth="1"/>
    <col min="2062" max="2063" width="13.85546875" style="30"/>
    <col min="2064" max="2064" width="12.7109375" style="30" customWidth="1"/>
    <col min="2065" max="2065" width="12.85546875" style="30" customWidth="1"/>
    <col min="2066" max="2066" width="13.140625" style="30" customWidth="1"/>
    <col min="2067" max="2067" width="13.28515625" style="30" customWidth="1"/>
    <col min="2068" max="2068" width="13.85546875" style="30"/>
    <col min="2069" max="2069" width="13.5703125" style="30" customWidth="1"/>
    <col min="2070" max="2071" width="13.85546875" style="30"/>
    <col min="2072" max="2072" width="13.7109375" style="30" customWidth="1"/>
    <col min="2073" max="2304" width="13.85546875" style="30"/>
    <col min="2305" max="2305" width="46" style="30" customWidth="1"/>
    <col min="2306" max="2309" width="13.85546875" style="30"/>
    <col min="2310" max="2310" width="12.140625" style="30" customWidth="1"/>
    <col min="2311" max="2311" width="12.85546875" style="30" customWidth="1"/>
    <col min="2312" max="2313" width="13.42578125" style="30" customWidth="1"/>
    <col min="2314" max="2314" width="14" style="30" customWidth="1"/>
    <col min="2315" max="2315" width="13.5703125" style="30" customWidth="1"/>
    <col min="2316" max="2316" width="14.140625" style="30" customWidth="1"/>
    <col min="2317" max="2317" width="14" style="30" customWidth="1"/>
    <col min="2318" max="2319" width="13.85546875" style="30"/>
    <col min="2320" max="2320" width="12.7109375" style="30" customWidth="1"/>
    <col min="2321" max="2321" width="12.85546875" style="30" customWidth="1"/>
    <col min="2322" max="2322" width="13.140625" style="30" customWidth="1"/>
    <col min="2323" max="2323" width="13.28515625" style="30" customWidth="1"/>
    <col min="2324" max="2324" width="13.85546875" style="30"/>
    <col min="2325" max="2325" width="13.5703125" style="30" customWidth="1"/>
    <col min="2326" max="2327" width="13.85546875" style="30"/>
    <col min="2328" max="2328" width="13.7109375" style="30" customWidth="1"/>
    <col min="2329" max="2560" width="13.85546875" style="30"/>
    <col min="2561" max="2561" width="46" style="30" customWidth="1"/>
    <col min="2562" max="2565" width="13.85546875" style="30"/>
    <col min="2566" max="2566" width="12.140625" style="30" customWidth="1"/>
    <col min="2567" max="2567" width="12.85546875" style="30" customWidth="1"/>
    <col min="2568" max="2569" width="13.42578125" style="30" customWidth="1"/>
    <col min="2570" max="2570" width="14" style="30" customWidth="1"/>
    <col min="2571" max="2571" width="13.5703125" style="30" customWidth="1"/>
    <col min="2572" max="2572" width="14.140625" style="30" customWidth="1"/>
    <col min="2573" max="2573" width="14" style="30" customWidth="1"/>
    <col min="2574" max="2575" width="13.85546875" style="30"/>
    <col min="2576" max="2576" width="12.7109375" style="30" customWidth="1"/>
    <col min="2577" max="2577" width="12.85546875" style="30" customWidth="1"/>
    <col min="2578" max="2578" width="13.140625" style="30" customWidth="1"/>
    <col min="2579" max="2579" width="13.28515625" style="30" customWidth="1"/>
    <col min="2580" max="2580" width="13.85546875" style="30"/>
    <col min="2581" max="2581" width="13.5703125" style="30" customWidth="1"/>
    <col min="2582" max="2583" width="13.85546875" style="30"/>
    <col min="2584" max="2584" width="13.7109375" style="30" customWidth="1"/>
    <col min="2585" max="2816" width="13.85546875" style="30"/>
    <col min="2817" max="2817" width="46" style="30" customWidth="1"/>
    <col min="2818" max="2821" width="13.85546875" style="30"/>
    <col min="2822" max="2822" width="12.140625" style="30" customWidth="1"/>
    <col min="2823" max="2823" width="12.85546875" style="30" customWidth="1"/>
    <col min="2824" max="2825" width="13.42578125" style="30" customWidth="1"/>
    <col min="2826" max="2826" width="14" style="30" customWidth="1"/>
    <col min="2827" max="2827" width="13.5703125" style="30" customWidth="1"/>
    <col min="2828" max="2828" width="14.140625" style="30" customWidth="1"/>
    <col min="2829" max="2829" width="14" style="30" customWidth="1"/>
    <col min="2830" max="2831" width="13.85546875" style="30"/>
    <col min="2832" max="2832" width="12.7109375" style="30" customWidth="1"/>
    <col min="2833" max="2833" width="12.85546875" style="30" customWidth="1"/>
    <col min="2834" max="2834" width="13.140625" style="30" customWidth="1"/>
    <col min="2835" max="2835" width="13.28515625" style="30" customWidth="1"/>
    <col min="2836" max="2836" width="13.85546875" style="30"/>
    <col min="2837" max="2837" width="13.5703125" style="30" customWidth="1"/>
    <col min="2838" max="2839" width="13.85546875" style="30"/>
    <col min="2840" max="2840" width="13.7109375" style="30" customWidth="1"/>
    <col min="2841" max="3072" width="13.85546875" style="30"/>
    <col min="3073" max="3073" width="46" style="30" customWidth="1"/>
    <col min="3074" max="3077" width="13.85546875" style="30"/>
    <col min="3078" max="3078" width="12.140625" style="30" customWidth="1"/>
    <col min="3079" max="3079" width="12.85546875" style="30" customWidth="1"/>
    <col min="3080" max="3081" width="13.42578125" style="30" customWidth="1"/>
    <col min="3082" max="3082" width="14" style="30" customWidth="1"/>
    <col min="3083" max="3083" width="13.5703125" style="30" customWidth="1"/>
    <col min="3084" max="3084" width="14.140625" style="30" customWidth="1"/>
    <col min="3085" max="3085" width="14" style="30" customWidth="1"/>
    <col min="3086" max="3087" width="13.85546875" style="30"/>
    <col min="3088" max="3088" width="12.7109375" style="30" customWidth="1"/>
    <col min="3089" max="3089" width="12.85546875" style="30" customWidth="1"/>
    <col min="3090" max="3090" width="13.140625" style="30" customWidth="1"/>
    <col min="3091" max="3091" width="13.28515625" style="30" customWidth="1"/>
    <col min="3092" max="3092" width="13.85546875" style="30"/>
    <col min="3093" max="3093" width="13.5703125" style="30" customWidth="1"/>
    <col min="3094" max="3095" width="13.85546875" style="30"/>
    <col min="3096" max="3096" width="13.7109375" style="30" customWidth="1"/>
    <col min="3097" max="3328" width="13.85546875" style="30"/>
    <col min="3329" max="3329" width="46" style="30" customWidth="1"/>
    <col min="3330" max="3333" width="13.85546875" style="30"/>
    <col min="3334" max="3334" width="12.140625" style="30" customWidth="1"/>
    <col min="3335" max="3335" width="12.85546875" style="30" customWidth="1"/>
    <col min="3336" max="3337" width="13.42578125" style="30" customWidth="1"/>
    <col min="3338" max="3338" width="14" style="30" customWidth="1"/>
    <col min="3339" max="3339" width="13.5703125" style="30" customWidth="1"/>
    <col min="3340" max="3340" width="14.140625" style="30" customWidth="1"/>
    <col min="3341" max="3341" width="14" style="30" customWidth="1"/>
    <col min="3342" max="3343" width="13.85546875" style="30"/>
    <col min="3344" max="3344" width="12.7109375" style="30" customWidth="1"/>
    <col min="3345" max="3345" width="12.85546875" style="30" customWidth="1"/>
    <col min="3346" max="3346" width="13.140625" style="30" customWidth="1"/>
    <col min="3347" max="3347" width="13.28515625" style="30" customWidth="1"/>
    <col min="3348" max="3348" width="13.85546875" style="30"/>
    <col min="3349" max="3349" width="13.5703125" style="30" customWidth="1"/>
    <col min="3350" max="3351" width="13.85546875" style="30"/>
    <col min="3352" max="3352" width="13.7109375" style="30" customWidth="1"/>
    <col min="3353" max="3584" width="13.85546875" style="30"/>
    <col min="3585" max="3585" width="46" style="30" customWidth="1"/>
    <col min="3586" max="3589" width="13.85546875" style="30"/>
    <col min="3590" max="3590" width="12.140625" style="30" customWidth="1"/>
    <col min="3591" max="3591" width="12.85546875" style="30" customWidth="1"/>
    <col min="3592" max="3593" width="13.42578125" style="30" customWidth="1"/>
    <col min="3594" max="3594" width="14" style="30" customWidth="1"/>
    <col min="3595" max="3595" width="13.5703125" style="30" customWidth="1"/>
    <col min="3596" max="3596" width="14.140625" style="30" customWidth="1"/>
    <col min="3597" max="3597" width="14" style="30" customWidth="1"/>
    <col min="3598" max="3599" width="13.85546875" style="30"/>
    <col min="3600" max="3600" width="12.7109375" style="30" customWidth="1"/>
    <col min="3601" max="3601" width="12.85546875" style="30" customWidth="1"/>
    <col min="3602" max="3602" width="13.140625" style="30" customWidth="1"/>
    <col min="3603" max="3603" width="13.28515625" style="30" customWidth="1"/>
    <col min="3604" max="3604" width="13.85546875" style="30"/>
    <col min="3605" max="3605" width="13.5703125" style="30" customWidth="1"/>
    <col min="3606" max="3607" width="13.85546875" style="30"/>
    <col min="3608" max="3608" width="13.7109375" style="30" customWidth="1"/>
    <col min="3609" max="3840" width="13.85546875" style="30"/>
    <col min="3841" max="3841" width="46" style="30" customWidth="1"/>
    <col min="3842" max="3845" width="13.85546875" style="30"/>
    <col min="3846" max="3846" width="12.140625" style="30" customWidth="1"/>
    <col min="3847" max="3847" width="12.85546875" style="30" customWidth="1"/>
    <col min="3848" max="3849" width="13.42578125" style="30" customWidth="1"/>
    <col min="3850" max="3850" width="14" style="30" customWidth="1"/>
    <col min="3851" max="3851" width="13.5703125" style="30" customWidth="1"/>
    <col min="3852" max="3852" width="14.140625" style="30" customWidth="1"/>
    <col min="3853" max="3853" width="14" style="30" customWidth="1"/>
    <col min="3854" max="3855" width="13.85546875" style="30"/>
    <col min="3856" max="3856" width="12.7109375" style="30" customWidth="1"/>
    <col min="3857" max="3857" width="12.85546875" style="30" customWidth="1"/>
    <col min="3858" max="3858" width="13.140625" style="30" customWidth="1"/>
    <col min="3859" max="3859" width="13.28515625" style="30" customWidth="1"/>
    <col min="3860" max="3860" width="13.85546875" style="30"/>
    <col min="3861" max="3861" width="13.5703125" style="30" customWidth="1"/>
    <col min="3862" max="3863" width="13.85546875" style="30"/>
    <col min="3864" max="3864" width="13.7109375" style="30" customWidth="1"/>
    <col min="3865" max="4096" width="13.85546875" style="30"/>
    <col min="4097" max="4097" width="46" style="30" customWidth="1"/>
    <col min="4098" max="4101" width="13.85546875" style="30"/>
    <col min="4102" max="4102" width="12.140625" style="30" customWidth="1"/>
    <col min="4103" max="4103" width="12.85546875" style="30" customWidth="1"/>
    <col min="4104" max="4105" width="13.42578125" style="30" customWidth="1"/>
    <col min="4106" max="4106" width="14" style="30" customWidth="1"/>
    <col min="4107" max="4107" width="13.5703125" style="30" customWidth="1"/>
    <col min="4108" max="4108" width="14.140625" style="30" customWidth="1"/>
    <col min="4109" max="4109" width="14" style="30" customWidth="1"/>
    <col min="4110" max="4111" width="13.85546875" style="30"/>
    <col min="4112" max="4112" width="12.7109375" style="30" customWidth="1"/>
    <col min="4113" max="4113" width="12.85546875" style="30" customWidth="1"/>
    <col min="4114" max="4114" width="13.140625" style="30" customWidth="1"/>
    <col min="4115" max="4115" width="13.28515625" style="30" customWidth="1"/>
    <col min="4116" max="4116" width="13.85546875" style="30"/>
    <col min="4117" max="4117" width="13.5703125" style="30" customWidth="1"/>
    <col min="4118" max="4119" width="13.85546875" style="30"/>
    <col min="4120" max="4120" width="13.7109375" style="30" customWidth="1"/>
    <col min="4121" max="4352" width="13.85546875" style="30"/>
    <col min="4353" max="4353" width="46" style="30" customWidth="1"/>
    <col min="4354" max="4357" width="13.85546875" style="30"/>
    <col min="4358" max="4358" width="12.140625" style="30" customWidth="1"/>
    <col min="4359" max="4359" width="12.85546875" style="30" customWidth="1"/>
    <col min="4360" max="4361" width="13.42578125" style="30" customWidth="1"/>
    <col min="4362" max="4362" width="14" style="30" customWidth="1"/>
    <col min="4363" max="4363" width="13.5703125" style="30" customWidth="1"/>
    <col min="4364" max="4364" width="14.140625" style="30" customWidth="1"/>
    <col min="4365" max="4365" width="14" style="30" customWidth="1"/>
    <col min="4366" max="4367" width="13.85546875" style="30"/>
    <col min="4368" max="4368" width="12.7109375" style="30" customWidth="1"/>
    <col min="4369" max="4369" width="12.85546875" style="30" customWidth="1"/>
    <col min="4370" max="4370" width="13.140625" style="30" customWidth="1"/>
    <col min="4371" max="4371" width="13.28515625" style="30" customWidth="1"/>
    <col min="4372" max="4372" width="13.85546875" style="30"/>
    <col min="4373" max="4373" width="13.5703125" style="30" customWidth="1"/>
    <col min="4374" max="4375" width="13.85546875" style="30"/>
    <col min="4376" max="4376" width="13.7109375" style="30" customWidth="1"/>
    <col min="4377" max="4608" width="13.85546875" style="30"/>
    <col min="4609" max="4609" width="46" style="30" customWidth="1"/>
    <col min="4610" max="4613" width="13.85546875" style="30"/>
    <col min="4614" max="4614" width="12.140625" style="30" customWidth="1"/>
    <col min="4615" max="4615" width="12.85546875" style="30" customWidth="1"/>
    <col min="4616" max="4617" width="13.42578125" style="30" customWidth="1"/>
    <col min="4618" max="4618" width="14" style="30" customWidth="1"/>
    <col min="4619" max="4619" width="13.5703125" style="30" customWidth="1"/>
    <col min="4620" max="4620" width="14.140625" style="30" customWidth="1"/>
    <col min="4621" max="4621" width="14" style="30" customWidth="1"/>
    <col min="4622" max="4623" width="13.85546875" style="30"/>
    <col min="4624" max="4624" width="12.7109375" style="30" customWidth="1"/>
    <col min="4625" max="4625" width="12.85546875" style="30" customWidth="1"/>
    <col min="4626" max="4626" width="13.140625" style="30" customWidth="1"/>
    <col min="4627" max="4627" width="13.28515625" style="30" customWidth="1"/>
    <col min="4628" max="4628" width="13.85546875" style="30"/>
    <col min="4629" max="4629" width="13.5703125" style="30" customWidth="1"/>
    <col min="4630" max="4631" width="13.85546875" style="30"/>
    <col min="4632" max="4632" width="13.7109375" style="30" customWidth="1"/>
    <col min="4633" max="4864" width="13.85546875" style="30"/>
    <col min="4865" max="4865" width="46" style="30" customWidth="1"/>
    <col min="4866" max="4869" width="13.85546875" style="30"/>
    <col min="4870" max="4870" width="12.140625" style="30" customWidth="1"/>
    <col min="4871" max="4871" width="12.85546875" style="30" customWidth="1"/>
    <col min="4872" max="4873" width="13.42578125" style="30" customWidth="1"/>
    <col min="4874" max="4874" width="14" style="30" customWidth="1"/>
    <col min="4875" max="4875" width="13.5703125" style="30" customWidth="1"/>
    <col min="4876" max="4876" width="14.140625" style="30" customWidth="1"/>
    <col min="4877" max="4877" width="14" style="30" customWidth="1"/>
    <col min="4878" max="4879" width="13.85546875" style="30"/>
    <col min="4880" max="4880" width="12.7109375" style="30" customWidth="1"/>
    <col min="4881" max="4881" width="12.85546875" style="30" customWidth="1"/>
    <col min="4882" max="4882" width="13.140625" style="30" customWidth="1"/>
    <col min="4883" max="4883" width="13.28515625" style="30" customWidth="1"/>
    <col min="4884" max="4884" width="13.85546875" style="30"/>
    <col min="4885" max="4885" width="13.5703125" style="30" customWidth="1"/>
    <col min="4886" max="4887" width="13.85546875" style="30"/>
    <col min="4888" max="4888" width="13.7109375" style="30" customWidth="1"/>
    <col min="4889" max="5120" width="13.85546875" style="30"/>
    <col min="5121" max="5121" width="46" style="30" customWidth="1"/>
    <col min="5122" max="5125" width="13.85546875" style="30"/>
    <col min="5126" max="5126" width="12.140625" style="30" customWidth="1"/>
    <col min="5127" max="5127" width="12.85546875" style="30" customWidth="1"/>
    <col min="5128" max="5129" width="13.42578125" style="30" customWidth="1"/>
    <col min="5130" max="5130" width="14" style="30" customWidth="1"/>
    <col min="5131" max="5131" width="13.5703125" style="30" customWidth="1"/>
    <col min="5132" max="5132" width="14.140625" style="30" customWidth="1"/>
    <col min="5133" max="5133" width="14" style="30" customWidth="1"/>
    <col min="5134" max="5135" width="13.85546875" style="30"/>
    <col min="5136" max="5136" width="12.7109375" style="30" customWidth="1"/>
    <col min="5137" max="5137" width="12.85546875" style="30" customWidth="1"/>
    <col min="5138" max="5138" width="13.140625" style="30" customWidth="1"/>
    <col min="5139" max="5139" width="13.28515625" style="30" customWidth="1"/>
    <col min="5140" max="5140" width="13.85546875" style="30"/>
    <col min="5141" max="5141" width="13.5703125" style="30" customWidth="1"/>
    <col min="5142" max="5143" width="13.85546875" style="30"/>
    <col min="5144" max="5144" width="13.7109375" style="30" customWidth="1"/>
    <col min="5145" max="5376" width="13.85546875" style="30"/>
    <col min="5377" max="5377" width="46" style="30" customWidth="1"/>
    <col min="5378" max="5381" width="13.85546875" style="30"/>
    <col min="5382" max="5382" width="12.140625" style="30" customWidth="1"/>
    <col min="5383" max="5383" width="12.85546875" style="30" customWidth="1"/>
    <col min="5384" max="5385" width="13.42578125" style="30" customWidth="1"/>
    <col min="5386" max="5386" width="14" style="30" customWidth="1"/>
    <col min="5387" max="5387" width="13.5703125" style="30" customWidth="1"/>
    <col min="5388" max="5388" width="14.140625" style="30" customWidth="1"/>
    <col min="5389" max="5389" width="14" style="30" customWidth="1"/>
    <col min="5390" max="5391" width="13.85546875" style="30"/>
    <col min="5392" max="5392" width="12.7109375" style="30" customWidth="1"/>
    <col min="5393" max="5393" width="12.85546875" style="30" customWidth="1"/>
    <col min="5394" max="5394" width="13.140625" style="30" customWidth="1"/>
    <col min="5395" max="5395" width="13.28515625" style="30" customWidth="1"/>
    <col min="5396" max="5396" width="13.85546875" style="30"/>
    <col min="5397" max="5397" width="13.5703125" style="30" customWidth="1"/>
    <col min="5398" max="5399" width="13.85546875" style="30"/>
    <col min="5400" max="5400" width="13.7109375" style="30" customWidth="1"/>
    <col min="5401" max="5632" width="13.85546875" style="30"/>
    <col min="5633" max="5633" width="46" style="30" customWidth="1"/>
    <col min="5634" max="5637" width="13.85546875" style="30"/>
    <col min="5638" max="5638" width="12.140625" style="30" customWidth="1"/>
    <col min="5639" max="5639" width="12.85546875" style="30" customWidth="1"/>
    <col min="5640" max="5641" width="13.42578125" style="30" customWidth="1"/>
    <col min="5642" max="5642" width="14" style="30" customWidth="1"/>
    <col min="5643" max="5643" width="13.5703125" style="30" customWidth="1"/>
    <col min="5644" max="5644" width="14.140625" style="30" customWidth="1"/>
    <col min="5645" max="5645" width="14" style="30" customWidth="1"/>
    <col min="5646" max="5647" width="13.85546875" style="30"/>
    <col min="5648" max="5648" width="12.7109375" style="30" customWidth="1"/>
    <col min="5649" max="5649" width="12.85546875" style="30" customWidth="1"/>
    <col min="5650" max="5650" width="13.140625" style="30" customWidth="1"/>
    <col min="5651" max="5651" width="13.28515625" style="30" customWidth="1"/>
    <col min="5652" max="5652" width="13.85546875" style="30"/>
    <col min="5653" max="5653" width="13.5703125" style="30" customWidth="1"/>
    <col min="5654" max="5655" width="13.85546875" style="30"/>
    <col min="5656" max="5656" width="13.7109375" style="30" customWidth="1"/>
    <col min="5657" max="5888" width="13.85546875" style="30"/>
    <col min="5889" max="5889" width="46" style="30" customWidth="1"/>
    <col min="5890" max="5893" width="13.85546875" style="30"/>
    <col min="5894" max="5894" width="12.140625" style="30" customWidth="1"/>
    <col min="5895" max="5895" width="12.85546875" style="30" customWidth="1"/>
    <col min="5896" max="5897" width="13.42578125" style="30" customWidth="1"/>
    <col min="5898" max="5898" width="14" style="30" customWidth="1"/>
    <col min="5899" max="5899" width="13.5703125" style="30" customWidth="1"/>
    <col min="5900" max="5900" width="14.140625" style="30" customWidth="1"/>
    <col min="5901" max="5901" width="14" style="30" customWidth="1"/>
    <col min="5902" max="5903" width="13.85546875" style="30"/>
    <col min="5904" max="5904" width="12.7109375" style="30" customWidth="1"/>
    <col min="5905" max="5905" width="12.85546875" style="30" customWidth="1"/>
    <col min="5906" max="5906" width="13.140625" style="30" customWidth="1"/>
    <col min="5907" max="5907" width="13.28515625" style="30" customWidth="1"/>
    <col min="5908" max="5908" width="13.85546875" style="30"/>
    <col min="5909" max="5909" width="13.5703125" style="30" customWidth="1"/>
    <col min="5910" max="5911" width="13.85546875" style="30"/>
    <col min="5912" max="5912" width="13.7109375" style="30" customWidth="1"/>
    <col min="5913" max="6144" width="13.85546875" style="30"/>
    <col min="6145" max="6145" width="46" style="30" customWidth="1"/>
    <col min="6146" max="6149" width="13.85546875" style="30"/>
    <col min="6150" max="6150" width="12.140625" style="30" customWidth="1"/>
    <col min="6151" max="6151" width="12.85546875" style="30" customWidth="1"/>
    <col min="6152" max="6153" width="13.42578125" style="30" customWidth="1"/>
    <col min="6154" max="6154" width="14" style="30" customWidth="1"/>
    <col min="6155" max="6155" width="13.5703125" style="30" customWidth="1"/>
    <col min="6156" max="6156" width="14.140625" style="30" customWidth="1"/>
    <col min="6157" max="6157" width="14" style="30" customWidth="1"/>
    <col min="6158" max="6159" width="13.85546875" style="30"/>
    <col min="6160" max="6160" width="12.7109375" style="30" customWidth="1"/>
    <col min="6161" max="6161" width="12.85546875" style="30" customWidth="1"/>
    <col min="6162" max="6162" width="13.140625" style="30" customWidth="1"/>
    <col min="6163" max="6163" width="13.28515625" style="30" customWidth="1"/>
    <col min="6164" max="6164" width="13.85546875" style="30"/>
    <col min="6165" max="6165" width="13.5703125" style="30" customWidth="1"/>
    <col min="6166" max="6167" width="13.85546875" style="30"/>
    <col min="6168" max="6168" width="13.7109375" style="30" customWidth="1"/>
    <col min="6169" max="6400" width="13.85546875" style="30"/>
    <col min="6401" max="6401" width="46" style="30" customWidth="1"/>
    <col min="6402" max="6405" width="13.85546875" style="30"/>
    <col min="6406" max="6406" width="12.140625" style="30" customWidth="1"/>
    <col min="6407" max="6407" width="12.85546875" style="30" customWidth="1"/>
    <col min="6408" max="6409" width="13.42578125" style="30" customWidth="1"/>
    <col min="6410" max="6410" width="14" style="30" customWidth="1"/>
    <col min="6411" max="6411" width="13.5703125" style="30" customWidth="1"/>
    <col min="6412" max="6412" width="14.140625" style="30" customWidth="1"/>
    <col min="6413" max="6413" width="14" style="30" customWidth="1"/>
    <col min="6414" max="6415" width="13.85546875" style="30"/>
    <col min="6416" max="6416" width="12.7109375" style="30" customWidth="1"/>
    <col min="6417" max="6417" width="12.85546875" style="30" customWidth="1"/>
    <col min="6418" max="6418" width="13.140625" style="30" customWidth="1"/>
    <col min="6419" max="6419" width="13.28515625" style="30" customWidth="1"/>
    <col min="6420" max="6420" width="13.85546875" style="30"/>
    <col min="6421" max="6421" width="13.5703125" style="30" customWidth="1"/>
    <col min="6422" max="6423" width="13.85546875" style="30"/>
    <col min="6424" max="6424" width="13.7109375" style="30" customWidth="1"/>
    <col min="6425" max="6656" width="13.85546875" style="30"/>
    <col min="6657" max="6657" width="46" style="30" customWidth="1"/>
    <col min="6658" max="6661" width="13.85546875" style="30"/>
    <col min="6662" max="6662" width="12.140625" style="30" customWidth="1"/>
    <col min="6663" max="6663" width="12.85546875" style="30" customWidth="1"/>
    <col min="6664" max="6665" width="13.42578125" style="30" customWidth="1"/>
    <col min="6666" max="6666" width="14" style="30" customWidth="1"/>
    <col min="6667" max="6667" width="13.5703125" style="30" customWidth="1"/>
    <col min="6668" max="6668" width="14.140625" style="30" customWidth="1"/>
    <col min="6669" max="6669" width="14" style="30" customWidth="1"/>
    <col min="6670" max="6671" width="13.85546875" style="30"/>
    <col min="6672" max="6672" width="12.7109375" style="30" customWidth="1"/>
    <col min="6673" max="6673" width="12.85546875" style="30" customWidth="1"/>
    <col min="6674" max="6674" width="13.140625" style="30" customWidth="1"/>
    <col min="6675" max="6675" width="13.28515625" style="30" customWidth="1"/>
    <col min="6676" max="6676" width="13.85546875" style="30"/>
    <col min="6677" max="6677" width="13.5703125" style="30" customWidth="1"/>
    <col min="6678" max="6679" width="13.85546875" style="30"/>
    <col min="6680" max="6680" width="13.7109375" style="30" customWidth="1"/>
    <col min="6681" max="6912" width="13.85546875" style="30"/>
    <col min="6913" max="6913" width="46" style="30" customWidth="1"/>
    <col min="6914" max="6917" width="13.85546875" style="30"/>
    <col min="6918" max="6918" width="12.140625" style="30" customWidth="1"/>
    <col min="6919" max="6919" width="12.85546875" style="30" customWidth="1"/>
    <col min="6920" max="6921" width="13.42578125" style="30" customWidth="1"/>
    <col min="6922" max="6922" width="14" style="30" customWidth="1"/>
    <col min="6923" max="6923" width="13.5703125" style="30" customWidth="1"/>
    <col min="6924" max="6924" width="14.140625" style="30" customWidth="1"/>
    <col min="6925" max="6925" width="14" style="30" customWidth="1"/>
    <col min="6926" max="6927" width="13.85546875" style="30"/>
    <col min="6928" max="6928" width="12.7109375" style="30" customWidth="1"/>
    <col min="6929" max="6929" width="12.85546875" style="30" customWidth="1"/>
    <col min="6930" max="6930" width="13.140625" style="30" customWidth="1"/>
    <col min="6931" max="6931" width="13.28515625" style="30" customWidth="1"/>
    <col min="6932" max="6932" width="13.85546875" style="30"/>
    <col min="6933" max="6933" width="13.5703125" style="30" customWidth="1"/>
    <col min="6934" max="6935" width="13.85546875" style="30"/>
    <col min="6936" max="6936" width="13.7109375" style="30" customWidth="1"/>
    <col min="6937" max="7168" width="13.85546875" style="30"/>
    <col min="7169" max="7169" width="46" style="30" customWidth="1"/>
    <col min="7170" max="7173" width="13.85546875" style="30"/>
    <col min="7174" max="7174" width="12.140625" style="30" customWidth="1"/>
    <col min="7175" max="7175" width="12.85546875" style="30" customWidth="1"/>
    <col min="7176" max="7177" width="13.42578125" style="30" customWidth="1"/>
    <col min="7178" max="7178" width="14" style="30" customWidth="1"/>
    <col min="7179" max="7179" width="13.5703125" style="30" customWidth="1"/>
    <col min="7180" max="7180" width="14.140625" style="30" customWidth="1"/>
    <col min="7181" max="7181" width="14" style="30" customWidth="1"/>
    <col min="7182" max="7183" width="13.85546875" style="30"/>
    <col min="7184" max="7184" width="12.7109375" style="30" customWidth="1"/>
    <col min="7185" max="7185" width="12.85546875" style="30" customWidth="1"/>
    <col min="7186" max="7186" width="13.140625" style="30" customWidth="1"/>
    <col min="7187" max="7187" width="13.28515625" style="30" customWidth="1"/>
    <col min="7188" max="7188" width="13.85546875" style="30"/>
    <col min="7189" max="7189" width="13.5703125" style="30" customWidth="1"/>
    <col min="7190" max="7191" width="13.85546875" style="30"/>
    <col min="7192" max="7192" width="13.7109375" style="30" customWidth="1"/>
    <col min="7193" max="7424" width="13.85546875" style="30"/>
    <col min="7425" max="7425" width="46" style="30" customWidth="1"/>
    <col min="7426" max="7429" width="13.85546875" style="30"/>
    <col min="7430" max="7430" width="12.140625" style="30" customWidth="1"/>
    <col min="7431" max="7431" width="12.85546875" style="30" customWidth="1"/>
    <col min="7432" max="7433" width="13.42578125" style="30" customWidth="1"/>
    <col min="7434" max="7434" width="14" style="30" customWidth="1"/>
    <col min="7435" max="7435" width="13.5703125" style="30" customWidth="1"/>
    <col min="7436" max="7436" width="14.140625" style="30" customWidth="1"/>
    <col min="7437" max="7437" width="14" style="30" customWidth="1"/>
    <col min="7438" max="7439" width="13.85546875" style="30"/>
    <col min="7440" max="7440" width="12.7109375" style="30" customWidth="1"/>
    <col min="7441" max="7441" width="12.85546875" style="30" customWidth="1"/>
    <col min="7442" max="7442" width="13.140625" style="30" customWidth="1"/>
    <col min="7443" max="7443" width="13.28515625" style="30" customWidth="1"/>
    <col min="7444" max="7444" width="13.85546875" style="30"/>
    <col min="7445" max="7445" width="13.5703125" style="30" customWidth="1"/>
    <col min="7446" max="7447" width="13.85546875" style="30"/>
    <col min="7448" max="7448" width="13.7109375" style="30" customWidth="1"/>
    <col min="7449" max="7680" width="13.85546875" style="30"/>
    <col min="7681" max="7681" width="46" style="30" customWidth="1"/>
    <col min="7682" max="7685" width="13.85546875" style="30"/>
    <col min="7686" max="7686" width="12.140625" style="30" customWidth="1"/>
    <col min="7687" max="7687" width="12.85546875" style="30" customWidth="1"/>
    <col min="7688" max="7689" width="13.42578125" style="30" customWidth="1"/>
    <col min="7690" max="7690" width="14" style="30" customWidth="1"/>
    <col min="7691" max="7691" width="13.5703125" style="30" customWidth="1"/>
    <col min="7692" max="7692" width="14.140625" style="30" customWidth="1"/>
    <col min="7693" max="7693" width="14" style="30" customWidth="1"/>
    <col min="7694" max="7695" width="13.85546875" style="30"/>
    <col min="7696" max="7696" width="12.7109375" style="30" customWidth="1"/>
    <col min="7697" max="7697" width="12.85546875" style="30" customWidth="1"/>
    <col min="7698" max="7698" width="13.140625" style="30" customWidth="1"/>
    <col min="7699" max="7699" width="13.28515625" style="30" customWidth="1"/>
    <col min="7700" max="7700" width="13.85546875" style="30"/>
    <col min="7701" max="7701" width="13.5703125" style="30" customWidth="1"/>
    <col min="7702" max="7703" width="13.85546875" style="30"/>
    <col min="7704" max="7704" width="13.7109375" style="30" customWidth="1"/>
    <col min="7705" max="7936" width="13.85546875" style="30"/>
    <col min="7937" max="7937" width="46" style="30" customWidth="1"/>
    <col min="7938" max="7941" width="13.85546875" style="30"/>
    <col min="7942" max="7942" width="12.140625" style="30" customWidth="1"/>
    <col min="7943" max="7943" width="12.85546875" style="30" customWidth="1"/>
    <col min="7944" max="7945" width="13.42578125" style="30" customWidth="1"/>
    <col min="7946" max="7946" width="14" style="30" customWidth="1"/>
    <col min="7947" max="7947" width="13.5703125" style="30" customWidth="1"/>
    <col min="7948" max="7948" width="14.140625" style="30" customWidth="1"/>
    <col min="7949" max="7949" width="14" style="30" customWidth="1"/>
    <col min="7950" max="7951" width="13.85546875" style="30"/>
    <col min="7952" max="7952" width="12.7109375" style="30" customWidth="1"/>
    <col min="7953" max="7953" width="12.85546875" style="30" customWidth="1"/>
    <col min="7954" max="7954" width="13.140625" style="30" customWidth="1"/>
    <col min="7955" max="7955" width="13.28515625" style="30" customWidth="1"/>
    <col min="7956" max="7956" width="13.85546875" style="30"/>
    <col min="7957" max="7957" width="13.5703125" style="30" customWidth="1"/>
    <col min="7958" max="7959" width="13.85546875" style="30"/>
    <col min="7960" max="7960" width="13.7109375" style="30" customWidth="1"/>
    <col min="7961" max="8192" width="13.85546875" style="30"/>
    <col min="8193" max="8193" width="46" style="30" customWidth="1"/>
    <col min="8194" max="8197" width="13.85546875" style="30"/>
    <col min="8198" max="8198" width="12.140625" style="30" customWidth="1"/>
    <col min="8199" max="8199" width="12.85546875" style="30" customWidth="1"/>
    <col min="8200" max="8201" width="13.42578125" style="30" customWidth="1"/>
    <col min="8202" max="8202" width="14" style="30" customWidth="1"/>
    <col min="8203" max="8203" width="13.5703125" style="30" customWidth="1"/>
    <col min="8204" max="8204" width="14.140625" style="30" customWidth="1"/>
    <col min="8205" max="8205" width="14" style="30" customWidth="1"/>
    <col min="8206" max="8207" width="13.85546875" style="30"/>
    <col min="8208" max="8208" width="12.7109375" style="30" customWidth="1"/>
    <col min="8209" max="8209" width="12.85546875" style="30" customWidth="1"/>
    <col min="8210" max="8210" width="13.140625" style="30" customWidth="1"/>
    <col min="8211" max="8211" width="13.28515625" style="30" customWidth="1"/>
    <col min="8212" max="8212" width="13.85546875" style="30"/>
    <col min="8213" max="8213" width="13.5703125" style="30" customWidth="1"/>
    <col min="8214" max="8215" width="13.85546875" style="30"/>
    <col min="8216" max="8216" width="13.7109375" style="30" customWidth="1"/>
    <col min="8217" max="8448" width="13.85546875" style="30"/>
    <col min="8449" max="8449" width="46" style="30" customWidth="1"/>
    <col min="8450" max="8453" width="13.85546875" style="30"/>
    <col min="8454" max="8454" width="12.140625" style="30" customWidth="1"/>
    <col min="8455" max="8455" width="12.85546875" style="30" customWidth="1"/>
    <col min="8456" max="8457" width="13.42578125" style="30" customWidth="1"/>
    <col min="8458" max="8458" width="14" style="30" customWidth="1"/>
    <col min="8459" max="8459" width="13.5703125" style="30" customWidth="1"/>
    <col min="8460" max="8460" width="14.140625" style="30" customWidth="1"/>
    <col min="8461" max="8461" width="14" style="30" customWidth="1"/>
    <col min="8462" max="8463" width="13.85546875" style="30"/>
    <col min="8464" max="8464" width="12.7109375" style="30" customWidth="1"/>
    <col min="8465" max="8465" width="12.85546875" style="30" customWidth="1"/>
    <col min="8466" max="8466" width="13.140625" style="30" customWidth="1"/>
    <col min="8467" max="8467" width="13.28515625" style="30" customWidth="1"/>
    <col min="8468" max="8468" width="13.85546875" style="30"/>
    <col min="8469" max="8469" width="13.5703125" style="30" customWidth="1"/>
    <col min="8470" max="8471" width="13.85546875" style="30"/>
    <col min="8472" max="8472" width="13.7109375" style="30" customWidth="1"/>
    <col min="8473" max="8704" width="13.85546875" style="30"/>
    <col min="8705" max="8705" width="46" style="30" customWidth="1"/>
    <col min="8706" max="8709" width="13.85546875" style="30"/>
    <col min="8710" max="8710" width="12.140625" style="30" customWidth="1"/>
    <col min="8711" max="8711" width="12.85546875" style="30" customWidth="1"/>
    <col min="8712" max="8713" width="13.42578125" style="30" customWidth="1"/>
    <col min="8714" max="8714" width="14" style="30" customWidth="1"/>
    <col min="8715" max="8715" width="13.5703125" style="30" customWidth="1"/>
    <col min="8716" max="8716" width="14.140625" style="30" customWidth="1"/>
    <col min="8717" max="8717" width="14" style="30" customWidth="1"/>
    <col min="8718" max="8719" width="13.85546875" style="30"/>
    <col min="8720" max="8720" width="12.7109375" style="30" customWidth="1"/>
    <col min="8721" max="8721" width="12.85546875" style="30" customWidth="1"/>
    <col min="8722" max="8722" width="13.140625" style="30" customWidth="1"/>
    <col min="8723" max="8723" width="13.28515625" style="30" customWidth="1"/>
    <col min="8724" max="8724" width="13.85546875" style="30"/>
    <col min="8725" max="8725" width="13.5703125" style="30" customWidth="1"/>
    <col min="8726" max="8727" width="13.85546875" style="30"/>
    <col min="8728" max="8728" width="13.7109375" style="30" customWidth="1"/>
    <col min="8729" max="8960" width="13.85546875" style="30"/>
    <col min="8961" max="8961" width="46" style="30" customWidth="1"/>
    <col min="8962" max="8965" width="13.85546875" style="30"/>
    <col min="8966" max="8966" width="12.140625" style="30" customWidth="1"/>
    <col min="8967" max="8967" width="12.85546875" style="30" customWidth="1"/>
    <col min="8968" max="8969" width="13.42578125" style="30" customWidth="1"/>
    <col min="8970" max="8970" width="14" style="30" customWidth="1"/>
    <col min="8971" max="8971" width="13.5703125" style="30" customWidth="1"/>
    <col min="8972" max="8972" width="14.140625" style="30" customWidth="1"/>
    <col min="8973" max="8973" width="14" style="30" customWidth="1"/>
    <col min="8974" max="8975" width="13.85546875" style="30"/>
    <col min="8976" max="8976" width="12.7109375" style="30" customWidth="1"/>
    <col min="8977" max="8977" width="12.85546875" style="30" customWidth="1"/>
    <col min="8978" max="8978" width="13.140625" style="30" customWidth="1"/>
    <col min="8979" max="8979" width="13.28515625" style="30" customWidth="1"/>
    <col min="8980" max="8980" width="13.85546875" style="30"/>
    <col min="8981" max="8981" width="13.5703125" style="30" customWidth="1"/>
    <col min="8982" max="8983" width="13.85546875" style="30"/>
    <col min="8984" max="8984" width="13.7109375" style="30" customWidth="1"/>
    <col min="8985" max="9216" width="13.85546875" style="30"/>
    <col min="9217" max="9217" width="46" style="30" customWidth="1"/>
    <col min="9218" max="9221" width="13.85546875" style="30"/>
    <col min="9222" max="9222" width="12.140625" style="30" customWidth="1"/>
    <col min="9223" max="9223" width="12.85546875" style="30" customWidth="1"/>
    <col min="9224" max="9225" width="13.42578125" style="30" customWidth="1"/>
    <col min="9226" max="9226" width="14" style="30" customWidth="1"/>
    <col min="9227" max="9227" width="13.5703125" style="30" customWidth="1"/>
    <col min="9228" max="9228" width="14.140625" style="30" customWidth="1"/>
    <col min="9229" max="9229" width="14" style="30" customWidth="1"/>
    <col min="9230" max="9231" width="13.85546875" style="30"/>
    <col min="9232" max="9232" width="12.7109375" style="30" customWidth="1"/>
    <col min="9233" max="9233" width="12.85546875" style="30" customWidth="1"/>
    <col min="9234" max="9234" width="13.140625" style="30" customWidth="1"/>
    <col min="9235" max="9235" width="13.28515625" style="30" customWidth="1"/>
    <col min="9236" max="9236" width="13.85546875" style="30"/>
    <col min="9237" max="9237" width="13.5703125" style="30" customWidth="1"/>
    <col min="9238" max="9239" width="13.85546875" style="30"/>
    <col min="9240" max="9240" width="13.7109375" style="30" customWidth="1"/>
    <col min="9241" max="9472" width="13.85546875" style="30"/>
    <col min="9473" max="9473" width="46" style="30" customWidth="1"/>
    <col min="9474" max="9477" width="13.85546875" style="30"/>
    <col min="9478" max="9478" width="12.140625" style="30" customWidth="1"/>
    <col min="9479" max="9479" width="12.85546875" style="30" customWidth="1"/>
    <col min="9480" max="9481" width="13.42578125" style="30" customWidth="1"/>
    <col min="9482" max="9482" width="14" style="30" customWidth="1"/>
    <col min="9483" max="9483" width="13.5703125" style="30" customWidth="1"/>
    <col min="9484" max="9484" width="14.140625" style="30" customWidth="1"/>
    <col min="9485" max="9485" width="14" style="30" customWidth="1"/>
    <col min="9486" max="9487" width="13.85546875" style="30"/>
    <col min="9488" max="9488" width="12.7109375" style="30" customWidth="1"/>
    <col min="9489" max="9489" width="12.85546875" style="30" customWidth="1"/>
    <col min="9490" max="9490" width="13.140625" style="30" customWidth="1"/>
    <col min="9491" max="9491" width="13.28515625" style="30" customWidth="1"/>
    <col min="9492" max="9492" width="13.85546875" style="30"/>
    <col min="9493" max="9493" width="13.5703125" style="30" customWidth="1"/>
    <col min="9494" max="9495" width="13.85546875" style="30"/>
    <col min="9496" max="9496" width="13.7109375" style="30" customWidth="1"/>
    <col min="9497" max="9728" width="13.85546875" style="30"/>
    <col min="9729" max="9729" width="46" style="30" customWidth="1"/>
    <col min="9730" max="9733" width="13.85546875" style="30"/>
    <col min="9734" max="9734" width="12.140625" style="30" customWidth="1"/>
    <col min="9735" max="9735" width="12.85546875" style="30" customWidth="1"/>
    <col min="9736" max="9737" width="13.42578125" style="30" customWidth="1"/>
    <col min="9738" max="9738" width="14" style="30" customWidth="1"/>
    <col min="9739" max="9739" width="13.5703125" style="30" customWidth="1"/>
    <col min="9740" max="9740" width="14.140625" style="30" customWidth="1"/>
    <col min="9741" max="9741" width="14" style="30" customWidth="1"/>
    <col min="9742" max="9743" width="13.85546875" style="30"/>
    <col min="9744" max="9744" width="12.7109375" style="30" customWidth="1"/>
    <col min="9745" max="9745" width="12.85546875" style="30" customWidth="1"/>
    <col min="9746" max="9746" width="13.140625" style="30" customWidth="1"/>
    <col min="9747" max="9747" width="13.28515625" style="30" customWidth="1"/>
    <col min="9748" max="9748" width="13.85546875" style="30"/>
    <col min="9749" max="9749" width="13.5703125" style="30" customWidth="1"/>
    <col min="9750" max="9751" width="13.85546875" style="30"/>
    <col min="9752" max="9752" width="13.7109375" style="30" customWidth="1"/>
    <col min="9753" max="9984" width="13.85546875" style="30"/>
    <col min="9985" max="9985" width="46" style="30" customWidth="1"/>
    <col min="9986" max="9989" width="13.85546875" style="30"/>
    <col min="9990" max="9990" width="12.140625" style="30" customWidth="1"/>
    <col min="9991" max="9991" width="12.85546875" style="30" customWidth="1"/>
    <col min="9992" max="9993" width="13.42578125" style="30" customWidth="1"/>
    <col min="9994" max="9994" width="14" style="30" customWidth="1"/>
    <col min="9995" max="9995" width="13.5703125" style="30" customWidth="1"/>
    <col min="9996" max="9996" width="14.140625" style="30" customWidth="1"/>
    <col min="9997" max="9997" width="14" style="30" customWidth="1"/>
    <col min="9998" max="9999" width="13.85546875" style="30"/>
    <col min="10000" max="10000" width="12.7109375" style="30" customWidth="1"/>
    <col min="10001" max="10001" width="12.85546875" style="30" customWidth="1"/>
    <col min="10002" max="10002" width="13.140625" style="30" customWidth="1"/>
    <col min="10003" max="10003" width="13.28515625" style="30" customWidth="1"/>
    <col min="10004" max="10004" width="13.85546875" style="30"/>
    <col min="10005" max="10005" width="13.5703125" style="30" customWidth="1"/>
    <col min="10006" max="10007" width="13.85546875" style="30"/>
    <col min="10008" max="10008" width="13.7109375" style="30" customWidth="1"/>
    <col min="10009" max="10240" width="13.85546875" style="30"/>
    <col min="10241" max="10241" width="46" style="30" customWidth="1"/>
    <col min="10242" max="10245" width="13.85546875" style="30"/>
    <col min="10246" max="10246" width="12.140625" style="30" customWidth="1"/>
    <col min="10247" max="10247" width="12.85546875" style="30" customWidth="1"/>
    <col min="10248" max="10249" width="13.42578125" style="30" customWidth="1"/>
    <col min="10250" max="10250" width="14" style="30" customWidth="1"/>
    <col min="10251" max="10251" width="13.5703125" style="30" customWidth="1"/>
    <col min="10252" max="10252" width="14.140625" style="30" customWidth="1"/>
    <col min="10253" max="10253" width="14" style="30" customWidth="1"/>
    <col min="10254" max="10255" width="13.85546875" style="30"/>
    <col min="10256" max="10256" width="12.7109375" style="30" customWidth="1"/>
    <col min="10257" max="10257" width="12.85546875" style="30" customWidth="1"/>
    <col min="10258" max="10258" width="13.140625" style="30" customWidth="1"/>
    <col min="10259" max="10259" width="13.28515625" style="30" customWidth="1"/>
    <col min="10260" max="10260" width="13.85546875" style="30"/>
    <col min="10261" max="10261" width="13.5703125" style="30" customWidth="1"/>
    <col min="10262" max="10263" width="13.85546875" style="30"/>
    <col min="10264" max="10264" width="13.7109375" style="30" customWidth="1"/>
    <col min="10265" max="10496" width="13.85546875" style="30"/>
    <col min="10497" max="10497" width="46" style="30" customWidth="1"/>
    <col min="10498" max="10501" width="13.85546875" style="30"/>
    <col min="10502" max="10502" width="12.140625" style="30" customWidth="1"/>
    <col min="10503" max="10503" width="12.85546875" style="30" customWidth="1"/>
    <col min="10504" max="10505" width="13.42578125" style="30" customWidth="1"/>
    <col min="10506" max="10506" width="14" style="30" customWidth="1"/>
    <col min="10507" max="10507" width="13.5703125" style="30" customWidth="1"/>
    <col min="10508" max="10508" width="14.140625" style="30" customWidth="1"/>
    <col min="10509" max="10509" width="14" style="30" customWidth="1"/>
    <col min="10510" max="10511" width="13.85546875" style="30"/>
    <col min="10512" max="10512" width="12.7109375" style="30" customWidth="1"/>
    <col min="10513" max="10513" width="12.85546875" style="30" customWidth="1"/>
    <col min="10514" max="10514" width="13.140625" style="30" customWidth="1"/>
    <col min="10515" max="10515" width="13.28515625" style="30" customWidth="1"/>
    <col min="10516" max="10516" width="13.85546875" style="30"/>
    <col min="10517" max="10517" width="13.5703125" style="30" customWidth="1"/>
    <col min="10518" max="10519" width="13.85546875" style="30"/>
    <col min="10520" max="10520" width="13.7109375" style="30" customWidth="1"/>
    <col min="10521" max="10752" width="13.85546875" style="30"/>
    <col min="10753" max="10753" width="46" style="30" customWidth="1"/>
    <col min="10754" max="10757" width="13.85546875" style="30"/>
    <col min="10758" max="10758" width="12.140625" style="30" customWidth="1"/>
    <col min="10759" max="10759" width="12.85546875" style="30" customWidth="1"/>
    <col min="10760" max="10761" width="13.42578125" style="30" customWidth="1"/>
    <col min="10762" max="10762" width="14" style="30" customWidth="1"/>
    <col min="10763" max="10763" width="13.5703125" style="30" customWidth="1"/>
    <col min="10764" max="10764" width="14.140625" style="30" customWidth="1"/>
    <col min="10765" max="10765" width="14" style="30" customWidth="1"/>
    <col min="10766" max="10767" width="13.85546875" style="30"/>
    <col min="10768" max="10768" width="12.7109375" style="30" customWidth="1"/>
    <col min="10769" max="10769" width="12.85546875" style="30" customWidth="1"/>
    <col min="10770" max="10770" width="13.140625" style="30" customWidth="1"/>
    <col min="10771" max="10771" width="13.28515625" style="30" customWidth="1"/>
    <col min="10772" max="10772" width="13.85546875" style="30"/>
    <col min="10773" max="10773" width="13.5703125" style="30" customWidth="1"/>
    <col min="10774" max="10775" width="13.85546875" style="30"/>
    <col min="10776" max="10776" width="13.7109375" style="30" customWidth="1"/>
    <col min="10777" max="11008" width="13.85546875" style="30"/>
    <col min="11009" max="11009" width="46" style="30" customWidth="1"/>
    <col min="11010" max="11013" width="13.85546875" style="30"/>
    <col min="11014" max="11014" width="12.140625" style="30" customWidth="1"/>
    <col min="11015" max="11015" width="12.85546875" style="30" customWidth="1"/>
    <col min="11016" max="11017" width="13.42578125" style="30" customWidth="1"/>
    <col min="11018" max="11018" width="14" style="30" customWidth="1"/>
    <col min="11019" max="11019" width="13.5703125" style="30" customWidth="1"/>
    <col min="11020" max="11020" width="14.140625" style="30" customWidth="1"/>
    <col min="11021" max="11021" width="14" style="30" customWidth="1"/>
    <col min="11022" max="11023" width="13.85546875" style="30"/>
    <col min="11024" max="11024" width="12.7109375" style="30" customWidth="1"/>
    <col min="11025" max="11025" width="12.85546875" style="30" customWidth="1"/>
    <col min="11026" max="11026" width="13.140625" style="30" customWidth="1"/>
    <col min="11027" max="11027" width="13.28515625" style="30" customWidth="1"/>
    <col min="11028" max="11028" width="13.85546875" style="30"/>
    <col min="11029" max="11029" width="13.5703125" style="30" customWidth="1"/>
    <col min="11030" max="11031" width="13.85546875" style="30"/>
    <col min="11032" max="11032" width="13.7109375" style="30" customWidth="1"/>
    <col min="11033" max="11264" width="13.85546875" style="30"/>
    <col min="11265" max="11265" width="46" style="30" customWidth="1"/>
    <col min="11266" max="11269" width="13.85546875" style="30"/>
    <col min="11270" max="11270" width="12.140625" style="30" customWidth="1"/>
    <col min="11271" max="11271" width="12.85546875" style="30" customWidth="1"/>
    <col min="11272" max="11273" width="13.42578125" style="30" customWidth="1"/>
    <col min="11274" max="11274" width="14" style="30" customWidth="1"/>
    <col min="11275" max="11275" width="13.5703125" style="30" customWidth="1"/>
    <col min="11276" max="11276" width="14.140625" style="30" customWidth="1"/>
    <col min="11277" max="11277" width="14" style="30" customWidth="1"/>
    <col min="11278" max="11279" width="13.85546875" style="30"/>
    <col min="11280" max="11280" width="12.7109375" style="30" customWidth="1"/>
    <col min="11281" max="11281" width="12.85546875" style="30" customWidth="1"/>
    <col min="11282" max="11282" width="13.140625" style="30" customWidth="1"/>
    <col min="11283" max="11283" width="13.28515625" style="30" customWidth="1"/>
    <col min="11284" max="11284" width="13.85546875" style="30"/>
    <col min="11285" max="11285" width="13.5703125" style="30" customWidth="1"/>
    <col min="11286" max="11287" width="13.85546875" style="30"/>
    <col min="11288" max="11288" width="13.7109375" style="30" customWidth="1"/>
    <col min="11289" max="11520" width="13.85546875" style="30"/>
    <col min="11521" max="11521" width="46" style="30" customWidth="1"/>
    <col min="11522" max="11525" width="13.85546875" style="30"/>
    <col min="11526" max="11526" width="12.140625" style="30" customWidth="1"/>
    <col min="11527" max="11527" width="12.85546875" style="30" customWidth="1"/>
    <col min="11528" max="11529" width="13.42578125" style="30" customWidth="1"/>
    <col min="11530" max="11530" width="14" style="30" customWidth="1"/>
    <col min="11531" max="11531" width="13.5703125" style="30" customWidth="1"/>
    <col min="11532" max="11532" width="14.140625" style="30" customWidth="1"/>
    <col min="11533" max="11533" width="14" style="30" customWidth="1"/>
    <col min="11534" max="11535" width="13.85546875" style="30"/>
    <col min="11536" max="11536" width="12.7109375" style="30" customWidth="1"/>
    <col min="11537" max="11537" width="12.85546875" style="30" customWidth="1"/>
    <col min="11538" max="11538" width="13.140625" style="30" customWidth="1"/>
    <col min="11539" max="11539" width="13.28515625" style="30" customWidth="1"/>
    <col min="11540" max="11540" width="13.85546875" style="30"/>
    <col min="11541" max="11541" width="13.5703125" style="30" customWidth="1"/>
    <col min="11542" max="11543" width="13.85546875" style="30"/>
    <col min="11544" max="11544" width="13.7109375" style="30" customWidth="1"/>
    <col min="11545" max="11776" width="13.85546875" style="30"/>
    <col min="11777" max="11777" width="46" style="30" customWidth="1"/>
    <col min="11778" max="11781" width="13.85546875" style="30"/>
    <col min="11782" max="11782" width="12.140625" style="30" customWidth="1"/>
    <col min="11783" max="11783" width="12.85546875" style="30" customWidth="1"/>
    <col min="11784" max="11785" width="13.42578125" style="30" customWidth="1"/>
    <col min="11786" max="11786" width="14" style="30" customWidth="1"/>
    <col min="11787" max="11787" width="13.5703125" style="30" customWidth="1"/>
    <col min="11788" max="11788" width="14.140625" style="30" customWidth="1"/>
    <col min="11789" max="11789" width="14" style="30" customWidth="1"/>
    <col min="11790" max="11791" width="13.85546875" style="30"/>
    <col min="11792" max="11792" width="12.7109375" style="30" customWidth="1"/>
    <col min="11793" max="11793" width="12.85546875" style="30" customWidth="1"/>
    <col min="11794" max="11794" width="13.140625" style="30" customWidth="1"/>
    <col min="11795" max="11795" width="13.28515625" style="30" customWidth="1"/>
    <col min="11796" max="11796" width="13.85546875" style="30"/>
    <col min="11797" max="11797" width="13.5703125" style="30" customWidth="1"/>
    <col min="11798" max="11799" width="13.85546875" style="30"/>
    <col min="11800" max="11800" width="13.7109375" style="30" customWidth="1"/>
    <col min="11801" max="12032" width="13.85546875" style="30"/>
    <col min="12033" max="12033" width="46" style="30" customWidth="1"/>
    <col min="12034" max="12037" width="13.85546875" style="30"/>
    <col min="12038" max="12038" width="12.140625" style="30" customWidth="1"/>
    <col min="12039" max="12039" width="12.85546875" style="30" customWidth="1"/>
    <col min="12040" max="12041" width="13.42578125" style="30" customWidth="1"/>
    <col min="12042" max="12042" width="14" style="30" customWidth="1"/>
    <col min="12043" max="12043" width="13.5703125" style="30" customWidth="1"/>
    <col min="12044" max="12044" width="14.140625" style="30" customWidth="1"/>
    <col min="12045" max="12045" width="14" style="30" customWidth="1"/>
    <col min="12046" max="12047" width="13.85546875" style="30"/>
    <col min="12048" max="12048" width="12.7109375" style="30" customWidth="1"/>
    <col min="12049" max="12049" width="12.85546875" style="30" customWidth="1"/>
    <col min="12050" max="12050" width="13.140625" style="30" customWidth="1"/>
    <col min="12051" max="12051" width="13.28515625" style="30" customWidth="1"/>
    <col min="12052" max="12052" width="13.85546875" style="30"/>
    <col min="12053" max="12053" width="13.5703125" style="30" customWidth="1"/>
    <col min="12054" max="12055" width="13.85546875" style="30"/>
    <col min="12056" max="12056" width="13.7109375" style="30" customWidth="1"/>
    <col min="12057" max="12288" width="13.85546875" style="30"/>
    <col min="12289" max="12289" width="46" style="30" customWidth="1"/>
    <col min="12290" max="12293" width="13.85546875" style="30"/>
    <col min="12294" max="12294" width="12.140625" style="30" customWidth="1"/>
    <col min="12295" max="12295" width="12.85546875" style="30" customWidth="1"/>
    <col min="12296" max="12297" width="13.42578125" style="30" customWidth="1"/>
    <col min="12298" max="12298" width="14" style="30" customWidth="1"/>
    <col min="12299" max="12299" width="13.5703125" style="30" customWidth="1"/>
    <col min="12300" max="12300" width="14.140625" style="30" customWidth="1"/>
    <col min="12301" max="12301" width="14" style="30" customWidth="1"/>
    <col min="12302" max="12303" width="13.85546875" style="30"/>
    <col min="12304" max="12304" width="12.7109375" style="30" customWidth="1"/>
    <col min="12305" max="12305" width="12.85546875" style="30" customWidth="1"/>
    <col min="12306" max="12306" width="13.140625" style="30" customWidth="1"/>
    <col min="12307" max="12307" width="13.28515625" style="30" customWidth="1"/>
    <col min="12308" max="12308" width="13.85546875" style="30"/>
    <col min="12309" max="12309" width="13.5703125" style="30" customWidth="1"/>
    <col min="12310" max="12311" width="13.85546875" style="30"/>
    <col min="12312" max="12312" width="13.7109375" style="30" customWidth="1"/>
    <col min="12313" max="12544" width="13.85546875" style="30"/>
    <col min="12545" max="12545" width="46" style="30" customWidth="1"/>
    <col min="12546" max="12549" width="13.85546875" style="30"/>
    <col min="12550" max="12550" width="12.140625" style="30" customWidth="1"/>
    <col min="12551" max="12551" width="12.85546875" style="30" customWidth="1"/>
    <col min="12552" max="12553" width="13.42578125" style="30" customWidth="1"/>
    <col min="12554" max="12554" width="14" style="30" customWidth="1"/>
    <col min="12555" max="12555" width="13.5703125" style="30" customWidth="1"/>
    <col min="12556" max="12556" width="14.140625" style="30" customWidth="1"/>
    <col min="12557" max="12557" width="14" style="30" customWidth="1"/>
    <col min="12558" max="12559" width="13.85546875" style="30"/>
    <col min="12560" max="12560" width="12.7109375" style="30" customWidth="1"/>
    <col min="12561" max="12561" width="12.85546875" style="30" customWidth="1"/>
    <col min="12562" max="12562" width="13.140625" style="30" customWidth="1"/>
    <col min="12563" max="12563" width="13.28515625" style="30" customWidth="1"/>
    <col min="12564" max="12564" width="13.85546875" style="30"/>
    <col min="12565" max="12565" width="13.5703125" style="30" customWidth="1"/>
    <col min="12566" max="12567" width="13.85546875" style="30"/>
    <col min="12568" max="12568" width="13.7109375" style="30" customWidth="1"/>
    <col min="12569" max="12800" width="13.85546875" style="30"/>
    <col min="12801" max="12801" width="46" style="30" customWidth="1"/>
    <col min="12802" max="12805" width="13.85546875" style="30"/>
    <col min="12806" max="12806" width="12.140625" style="30" customWidth="1"/>
    <col min="12807" max="12807" width="12.85546875" style="30" customWidth="1"/>
    <col min="12808" max="12809" width="13.42578125" style="30" customWidth="1"/>
    <col min="12810" max="12810" width="14" style="30" customWidth="1"/>
    <col min="12811" max="12811" width="13.5703125" style="30" customWidth="1"/>
    <col min="12812" max="12812" width="14.140625" style="30" customWidth="1"/>
    <col min="12813" max="12813" width="14" style="30" customWidth="1"/>
    <col min="12814" max="12815" width="13.85546875" style="30"/>
    <col min="12816" max="12816" width="12.7109375" style="30" customWidth="1"/>
    <col min="12817" max="12817" width="12.85546875" style="30" customWidth="1"/>
    <col min="12818" max="12818" width="13.140625" style="30" customWidth="1"/>
    <col min="12819" max="12819" width="13.28515625" style="30" customWidth="1"/>
    <col min="12820" max="12820" width="13.85546875" style="30"/>
    <col min="12821" max="12821" width="13.5703125" style="30" customWidth="1"/>
    <col min="12822" max="12823" width="13.85546875" style="30"/>
    <col min="12824" max="12824" width="13.7109375" style="30" customWidth="1"/>
    <col min="12825" max="13056" width="13.85546875" style="30"/>
    <col min="13057" max="13057" width="46" style="30" customWidth="1"/>
    <col min="13058" max="13061" width="13.85546875" style="30"/>
    <col min="13062" max="13062" width="12.140625" style="30" customWidth="1"/>
    <col min="13063" max="13063" width="12.85546875" style="30" customWidth="1"/>
    <col min="13064" max="13065" width="13.42578125" style="30" customWidth="1"/>
    <col min="13066" max="13066" width="14" style="30" customWidth="1"/>
    <col min="13067" max="13067" width="13.5703125" style="30" customWidth="1"/>
    <col min="13068" max="13068" width="14.140625" style="30" customWidth="1"/>
    <col min="13069" max="13069" width="14" style="30" customWidth="1"/>
    <col min="13070" max="13071" width="13.85546875" style="30"/>
    <col min="13072" max="13072" width="12.7109375" style="30" customWidth="1"/>
    <col min="13073" max="13073" width="12.85546875" style="30" customWidth="1"/>
    <col min="13074" max="13074" width="13.140625" style="30" customWidth="1"/>
    <col min="13075" max="13075" width="13.28515625" style="30" customWidth="1"/>
    <col min="13076" max="13076" width="13.85546875" style="30"/>
    <col min="13077" max="13077" width="13.5703125" style="30" customWidth="1"/>
    <col min="13078" max="13079" width="13.85546875" style="30"/>
    <col min="13080" max="13080" width="13.7109375" style="30" customWidth="1"/>
    <col min="13081" max="13312" width="13.85546875" style="30"/>
    <col min="13313" max="13313" width="46" style="30" customWidth="1"/>
    <col min="13314" max="13317" width="13.85546875" style="30"/>
    <col min="13318" max="13318" width="12.140625" style="30" customWidth="1"/>
    <col min="13319" max="13319" width="12.85546875" style="30" customWidth="1"/>
    <col min="13320" max="13321" width="13.42578125" style="30" customWidth="1"/>
    <col min="13322" max="13322" width="14" style="30" customWidth="1"/>
    <col min="13323" max="13323" width="13.5703125" style="30" customWidth="1"/>
    <col min="13324" max="13324" width="14.140625" style="30" customWidth="1"/>
    <col min="13325" max="13325" width="14" style="30" customWidth="1"/>
    <col min="13326" max="13327" width="13.85546875" style="30"/>
    <col min="13328" max="13328" width="12.7109375" style="30" customWidth="1"/>
    <col min="13329" max="13329" width="12.85546875" style="30" customWidth="1"/>
    <col min="13330" max="13330" width="13.140625" style="30" customWidth="1"/>
    <col min="13331" max="13331" width="13.28515625" style="30" customWidth="1"/>
    <col min="13332" max="13332" width="13.85546875" style="30"/>
    <col min="13333" max="13333" width="13.5703125" style="30" customWidth="1"/>
    <col min="13334" max="13335" width="13.85546875" style="30"/>
    <col min="13336" max="13336" width="13.7109375" style="30" customWidth="1"/>
    <col min="13337" max="13568" width="13.85546875" style="30"/>
    <col min="13569" max="13569" width="46" style="30" customWidth="1"/>
    <col min="13570" max="13573" width="13.85546875" style="30"/>
    <col min="13574" max="13574" width="12.140625" style="30" customWidth="1"/>
    <col min="13575" max="13575" width="12.85546875" style="30" customWidth="1"/>
    <col min="13576" max="13577" width="13.42578125" style="30" customWidth="1"/>
    <col min="13578" max="13578" width="14" style="30" customWidth="1"/>
    <col min="13579" max="13579" width="13.5703125" style="30" customWidth="1"/>
    <col min="13580" max="13580" width="14.140625" style="30" customWidth="1"/>
    <col min="13581" max="13581" width="14" style="30" customWidth="1"/>
    <col min="13582" max="13583" width="13.85546875" style="30"/>
    <col min="13584" max="13584" width="12.7109375" style="30" customWidth="1"/>
    <col min="13585" max="13585" width="12.85546875" style="30" customWidth="1"/>
    <col min="13586" max="13586" width="13.140625" style="30" customWidth="1"/>
    <col min="13587" max="13587" width="13.28515625" style="30" customWidth="1"/>
    <col min="13588" max="13588" width="13.85546875" style="30"/>
    <col min="13589" max="13589" width="13.5703125" style="30" customWidth="1"/>
    <col min="13590" max="13591" width="13.85546875" style="30"/>
    <col min="13592" max="13592" width="13.7109375" style="30" customWidth="1"/>
    <col min="13593" max="13824" width="13.85546875" style="30"/>
    <col min="13825" max="13825" width="46" style="30" customWidth="1"/>
    <col min="13826" max="13829" width="13.85546875" style="30"/>
    <col min="13830" max="13830" width="12.140625" style="30" customWidth="1"/>
    <col min="13831" max="13831" width="12.85546875" style="30" customWidth="1"/>
    <col min="13832" max="13833" width="13.42578125" style="30" customWidth="1"/>
    <col min="13834" max="13834" width="14" style="30" customWidth="1"/>
    <col min="13835" max="13835" width="13.5703125" style="30" customWidth="1"/>
    <col min="13836" max="13836" width="14.140625" style="30" customWidth="1"/>
    <col min="13837" max="13837" width="14" style="30" customWidth="1"/>
    <col min="13838" max="13839" width="13.85546875" style="30"/>
    <col min="13840" max="13840" width="12.7109375" style="30" customWidth="1"/>
    <col min="13841" max="13841" width="12.85546875" style="30" customWidth="1"/>
    <col min="13842" max="13842" width="13.140625" style="30" customWidth="1"/>
    <col min="13843" max="13843" width="13.28515625" style="30" customWidth="1"/>
    <col min="13844" max="13844" width="13.85546875" style="30"/>
    <col min="13845" max="13845" width="13.5703125" style="30" customWidth="1"/>
    <col min="13846" max="13847" width="13.85546875" style="30"/>
    <col min="13848" max="13848" width="13.7109375" style="30" customWidth="1"/>
    <col min="13849" max="14080" width="13.85546875" style="30"/>
    <col min="14081" max="14081" width="46" style="30" customWidth="1"/>
    <col min="14082" max="14085" width="13.85546875" style="30"/>
    <col min="14086" max="14086" width="12.140625" style="30" customWidth="1"/>
    <col min="14087" max="14087" width="12.85546875" style="30" customWidth="1"/>
    <col min="14088" max="14089" width="13.42578125" style="30" customWidth="1"/>
    <col min="14090" max="14090" width="14" style="30" customWidth="1"/>
    <col min="14091" max="14091" width="13.5703125" style="30" customWidth="1"/>
    <col min="14092" max="14092" width="14.140625" style="30" customWidth="1"/>
    <col min="14093" max="14093" width="14" style="30" customWidth="1"/>
    <col min="14094" max="14095" width="13.85546875" style="30"/>
    <col min="14096" max="14096" width="12.7109375" style="30" customWidth="1"/>
    <col min="14097" max="14097" width="12.85546875" style="30" customWidth="1"/>
    <col min="14098" max="14098" width="13.140625" style="30" customWidth="1"/>
    <col min="14099" max="14099" width="13.28515625" style="30" customWidth="1"/>
    <col min="14100" max="14100" width="13.85546875" style="30"/>
    <col min="14101" max="14101" width="13.5703125" style="30" customWidth="1"/>
    <col min="14102" max="14103" width="13.85546875" style="30"/>
    <col min="14104" max="14104" width="13.7109375" style="30" customWidth="1"/>
    <col min="14105" max="14336" width="13.85546875" style="30"/>
    <col min="14337" max="14337" width="46" style="30" customWidth="1"/>
    <col min="14338" max="14341" width="13.85546875" style="30"/>
    <col min="14342" max="14342" width="12.140625" style="30" customWidth="1"/>
    <col min="14343" max="14343" width="12.85546875" style="30" customWidth="1"/>
    <col min="14344" max="14345" width="13.42578125" style="30" customWidth="1"/>
    <col min="14346" max="14346" width="14" style="30" customWidth="1"/>
    <col min="14347" max="14347" width="13.5703125" style="30" customWidth="1"/>
    <col min="14348" max="14348" width="14.140625" style="30" customWidth="1"/>
    <col min="14349" max="14349" width="14" style="30" customWidth="1"/>
    <col min="14350" max="14351" width="13.85546875" style="30"/>
    <col min="14352" max="14352" width="12.7109375" style="30" customWidth="1"/>
    <col min="14353" max="14353" width="12.85546875" style="30" customWidth="1"/>
    <col min="14354" max="14354" width="13.140625" style="30" customWidth="1"/>
    <col min="14355" max="14355" width="13.28515625" style="30" customWidth="1"/>
    <col min="14356" max="14356" width="13.85546875" style="30"/>
    <col min="14357" max="14357" width="13.5703125" style="30" customWidth="1"/>
    <col min="14358" max="14359" width="13.85546875" style="30"/>
    <col min="14360" max="14360" width="13.7109375" style="30" customWidth="1"/>
    <col min="14361" max="14592" width="13.85546875" style="30"/>
    <col min="14593" max="14593" width="46" style="30" customWidth="1"/>
    <col min="14594" max="14597" width="13.85546875" style="30"/>
    <col min="14598" max="14598" width="12.140625" style="30" customWidth="1"/>
    <col min="14599" max="14599" width="12.85546875" style="30" customWidth="1"/>
    <col min="14600" max="14601" width="13.42578125" style="30" customWidth="1"/>
    <col min="14602" max="14602" width="14" style="30" customWidth="1"/>
    <col min="14603" max="14603" width="13.5703125" style="30" customWidth="1"/>
    <col min="14604" max="14604" width="14.140625" style="30" customWidth="1"/>
    <col min="14605" max="14605" width="14" style="30" customWidth="1"/>
    <col min="14606" max="14607" width="13.85546875" style="30"/>
    <col min="14608" max="14608" width="12.7109375" style="30" customWidth="1"/>
    <col min="14609" max="14609" width="12.85546875" style="30" customWidth="1"/>
    <col min="14610" max="14610" width="13.140625" style="30" customWidth="1"/>
    <col min="14611" max="14611" width="13.28515625" style="30" customWidth="1"/>
    <col min="14612" max="14612" width="13.85546875" style="30"/>
    <col min="14613" max="14613" width="13.5703125" style="30" customWidth="1"/>
    <col min="14614" max="14615" width="13.85546875" style="30"/>
    <col min="14616" max="14616" width="13.7109375" style="30" customWidth="1"/>
    <col min="14617" max="14848" width="13.85546875" style="30"/>
    <col min="14849" max="14849" width="46" style="30" customWidth="1"/>
    <col min="14850" max="14853" width="13.85546875" style="30"/>
    <col min="14854" max="14854" width="12.140625" style="30" customWidth="1"/>
    <col min="14855" max="14855" width="12.85546875" style="30" customWidth="1"/>
    <col min="14856" max="14857" width="13.42578125" style="30" customWidth="1"/>
    <col min="14858" max="14858" width="14" style="30" customWidth="1"/>
    <col min="14859" max="14859" width="13.5703125" style="30" customWidth="1"/>
    <col min="14860" max="14860" width="14.140625" style="30" customWidth="1"/>
    <col min="14861" max="14861" width="14" style="30" customWidth="1"/>
    <col min="14862" max="14863" width="13.85546875" style="30"/>
    <col min="14864" max="14864" width="12.7109375" style="30" customWidth="1"/>
    <col min="14865" max="14865" width="12.85546875" style="30" customWidth="1"/>
    <col min="14866" max="14866" width="13.140625" style="30" customWidth="1"/>
    <col min="14867" max="14867" width="13.28515625" style="30" customWidth="1"/>
    <col min="14868" max="14868" width="13.85546875" style="30"/>
    <col min="14869" max="14869" width="13.5703125" style="30" customWidth="1"/>
    <col min="14870" max="14871" width="13.85546875" style="30"/>
    <col min="14872" max="14872" width="13.7109375" style="30" customWidth="1"/>
    <col min="14873" max="15104" width="13.85546875" style="30"/>
    <col min="15105" max="15105" width="46" style="30" customWidth="1"/>
    <col min="15106" max="15109" width="13.85546875" style="30"/>
    <col min="15110" max="15110" width="12.140625" style="30" customWidth="1"/>
    <col min="15111" max="15111" width="12.85546875" style="30" customWidth="1"/>
    <col min="15112" max="15113" width="13.42578125" style="30" customWidth="1"/>
    <col min="15114" max="15114" width="14" style="30" customWidth="1"/>
    <col min="15115" max="15115" width="13.5703125" style="30" customWidth="1"/>
    <col min="15116" max="15116" width="14.140625" style="30" customWidth="1"/>
    <col min="15117" max="15117" width="14" style="30" customWidth="1"/>
    <col min="15118" max="15119" width="13.85546875" style="30"/>
    <col min="15120" max="15120" width="12.7109375" style="30" customWidth="1"/>
    <col min="15121" max="15121" width="12.85546875" style="30" customWidth="1"/>
    <col min="15122" max="15122" width="13.140625" style="30" customWidth="1"/>
    <col min="15123" max="15123" width="13.28515625" style="30" customWidth="1"/>
    <col min="15124" max="15124" width="13.85546875" style="30"/>
    <col min="15125" max="15125" width="13.5703125" style="30" customWidth="1"/>
    <col min="15126" max="15127" width="13.85546875" style="30"/>
    <col min="15128" max="15128" width="13.7109375" style="30" customWidth="1"/>
    <col min="15129" max="15360" width="13.85546875" style="30"/>
    <col min="15361" max="15361" width="46" style="30" customWidth="1"/>
    <col min="15362" max="15365" width="13.85546875" style="30"/>
    <col min="15366" max="15366" width="12.140625" style="30" customWidth="1"/>
    <col min="15367" max="15367" width="12.85546875" style="30" customWidth="1"/>
    <col min="15368" max="15369" width="13.42578125" style="30" customWidth="1"/>
    <col min="15370" max="15370" width="14" style="30" customWidth="1"/>
    <col min="15371" max="15371" width="13.5703125" style="30" customWidth="1"/>
    <col min="15372" max="15372" width="14.140625" style="30" customWidth="1"/>
    <col min="15373" max="15373" width="14" style="30" customWidth="1"/>
    <col min="15374" max="15375" width="13.85546875" style="30"/>
    <col min="15376" max="15376" width="12.7109375" style="30" customWidth="1"/>
    <col min="15377" max="15377" width="12.85546875" style="30" customWidth="1"/>
    <col min="15378" max="15378" width="13.140625" style="30" customWidth="1"/>
    <col min="15379" max="15379" width="13.28515625" style="30" customWidth="1"/>
    <col min="15380" max="15380" width="13.85546875" style="30"/>
    <col min="15381" max="15381" width="13.5703125" style="30" customWidth="1"/>
    <col min="15382" max="15383" width="13.85546875" style="30"/>
    <col min="15384" max="15384" width="13.7109375" style="30" customWidth="1"/>
    <col min="15385" max="15616" width="13.85546875" style="30"/>
    <col min="15617" max="15617" width="46" style="30" customWidth="1"/>
    <col min="15618" max="15621" width="13.85546875" style="30"/>
    <col min="15622" max="15622" width="12.140625" style="30" customWidth="1"/>
    <col min="15623" max="15623" width="12.85546875" style="30" customWidth="1"/>
    <col min="15624" max="15625" width="13.42578125" style="30" customWidth="1"/>
    <col min="15626" max="15626" width="14" style="30" customWidth="1"/>
    <col min="15627" max="15627" width="13.5703125" style="30" customWidth="1"/>
    <col min="15628" max="15628" width="14.140625" style="30" customWidth="1"/>
    <col min="15629" max="15629" width="14" style="30" customWidth="1"/>
    <col min="15630" max="15631" width="13.85546875" style="30"/>
    <col min="15632" max="15632" width="12.7109375" style="30" customWidth="1"/>
    <col min="15633" max="15633" width="12.85546875" style="30" customWidth="1"/>
    <col min="15634" max="15634" width="13.140625" style="30" customWidth="1"/>
    <col min="15635" max="15635" width="13.28515625" style="30" customWidth="1"/>
    <col min="15636" max="15636" width="13.85546875" style="30"/>
    <col min="15637" max="15637" width="13.5703125" style="30" customWidth="1"/>
    <col min="15638" max="15639" width="13.85546875" style="30"/>
    <col min="15640" max="15640" width="13.7109375" style="30" customWidth="1"/>
    <col min="15641" max="15872" width="13.85546875" style="30"/>
    <col min="15873" max="15873" width="46" style="30" customWidth="1"/>
    <col min="15874" max="15877" width="13.85546875" style="30"/>
    <col min="15878" max="15878" width="12.140625" style="30" customWidth="1"/>
    <col min="15879" max="15879" width="12.85546875" style="30" customWidth="1"/>
    <col min="15880" max="15881" width="13.42578125" style="30" customWidth="1"/>
    <col min="15882" max="15882" width="14" style="30" customWidth="1"/>
    <col min="15883" max="15883" width="13.5703125" style="30" customWidth="1"/>
    <col min="15884" max="15884" width="14.140625" style="30" customWidth="1"/>
    <col min="15885" max="15885" width="14" style="30" customWidth="1"/>
    <col min="15886" max="15887" width="13.85546875" style="30"/>
    <col min="15888" max="15888" width="12.7109375" style="30" customWidth="1"/>
    <col min="15889" max="15889" width="12.85546875" style="30" customWidth="1"/>
    <col min="15890" max="15890" width="13.140625" style="30" customWidth="1"/>
    <col min="15891" max="15891" width="13.28515625" style="30" customWidth="1"/>
    <col min="15892" max="15892" width="13.85546875" style="30"/>
    <col min="15893" max="15893" width="13.5703125" style="30" customWidth="1"/>
    <col min="15894" max="15895" width="13.85546875" style="30"/>
    <col min="15896" max="15896" width="13.7109375" style="30" customWidth="1"/>
    <col min="15897" max="16128" width="13.85546875" style="30"/>
    <col min="16129" max="16129" width="46" style="30" customWidth="1"/>
    <col min="16130" max="16133" width="13.85546875" style="30"/>
    <col min="16134" max="16134" width="12.140625" style="30" customWidth="1"/>
    <col min="16135" max="16135" width="12.85546875" style="30" customWidth="1"/>
    <col min="16136" max="16137" width="13.42578125" style="30" customWidth="1"/>
    <col min="16138" max="16138" width="14" style="30" customWidth="1"/>
    <col min="16139" max="16139" width="13.5703125" style="30" customWidth="1"/>
    <col min="16140" max="16140" width="14.140625" style="30" customWidth="1"/>
    <col min="16141" max="16141" width="14" style="30" customWidth="1"/>
    <col min="16142" max="16143" width="13.85546875" style="30"/>
    <col min="16144" max="16144" width="12.7109375" style="30" customWidth="1"/>
    <col min="16145" max="16145" width="12.85546875" style="30" customWidth="1"/>
    <col min="16146" max="16146" width="13.140625" style="30" customWidth="1"/>
    <col min="16147" max="16147" width="13.28515625" style="30" customWidth="1"/>
    <col min="16148" max="16148" width="13.85546875" style="30"/>
    <col min="16149" max="16149" width="13.5703125" style="30" customWidth="1"/>
    <col min="16150" max="16151" width="13.85546875" style="30"/>
    <col min="16152" max="16152" width="13.7109375" style="30" customWidth="1"/>
    <col min="16153" max="16384" width="13.85546875" style="30"/>
  </cols>
  <sheetData>
    <row r="1" spans="1:35" s="27" customFormat="1" ht="16.5" x14ac:dyDescent="0.3">
      <c r="A1" s="87" t="s">
        <v>168</v>
      </c>
      <c r="B1" s="87"/>
      <c r="C1" s="87"/>
      <c r="D1" s="87"/>
      <c r="E1" s="87"/>
      <c r="F1" s="87"/>
      <c r="G1" s="87"/>
      <c r="H1" s="87"/>
      <c r="I1" s="87"/>
      <c r="J1" s="8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AG1" s="28"/>
      <c r="AH1" s="28"/>
    </row>
    <row r="2" spans="1:35" ht="15.7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35" ht="15.75" x14ac:dyDescent="0.25">
      <c r="A3" s="29" t="s">
        <v>169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35" ht="15.75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2"/>
    </row>
    <row r="5" spans="1:35" ht="15.75" x14ac:dyDescent="0.25">
      <c r="A5" s="33" t="s">
        <v>170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2"/>
    </row>
    <row r="6" spans="1:35" ht="19.5" x14ac:dyDescent="0.25">
      <c r="A6" s="33" t="s">
        <v>171</v>
      </c>
      <c r="B6" s="34" t="s">
        <v>172</v>
      </c>
      <c r="C6" s="34" t="s">
        <v>173</v>
      </c>
      <c r="D6" s="34" t="s">
        <v>174</v>
      </c>
      <c r="E6" s="34" t="s">
        <v>175</v>
      </c>
      <c r="F6" s="35" t="s">
        <v>176</v>
      </c>
      <c r="G6" s="35" t="s">
        <v>177</v>
      </c>
      <c r="H6" s="35" t="s">
        <v>178</v>
      </c>
      <c r="I6" s="35" t="s">
        <v>179</v>
      </c>
      <c r="J6" s="35" t="s">
        <v>180</v>
      </c>
      <c r="K6" s="35" t="s">
        <v>181</v>
      </c>
      <c r="L6" s="35" t="s">
        <v>182</v>
      </c>
      <c r="M6" s="35" t="s">
        <v>183</v>
      </c>
      <c r="N6" s="35" t="s">
        <v>184</v>
      </c>
      <c r="O6" s="34" t="s">
        <v>185</v>
      </c>
      <c r="P6" s="35" t="s">
        <v>186</v>
      </c>
      <c r="Q6" s="35" t="s">
        <v>187</v>
      </c>
      <c r="R6" s="35" t="s">
        <v>188</v>
      </c>
      <c r="S6" s="35" t="s">
        <v>189</v>
      </c>
      <c r="T6" s="35" t="s">
        <v>190</v>
      </c>
      <c r="U6" s="35" t="s">
        <v>191</v>
      </c>
      <c r="V6" s="35" t="s">
        <v>192</v>
      </c>
      <c r="W6" s="35" t="s">
        <v>193</v>
      </c>
      <c r="X6" s="34" t="s">
        <v>194</v>
      </c>
      <c r="Y6" s="34" t="s">
        <v>195</v>
      </c>
      <c r="Z6" s="36" t="s">
        <v>196</v>
      </c>
      <c r="AA6" s="36" t="s">
        <v>197</v>
      </c>
      <c r="AB6" s="36" t="s">
        <v>198</v>
      </c>
      <c r="AC6" s="36" t="s">
        <v>199</v>
      </c>
      <c r="AD6" s="36" t="s">
        <v>200</v>
      </c>
      <c r="AE6" s="37" t="s">
        <v>201</v>
      </c>
      <c r="AF6" s="37" t="s">
        <v>202</v>
      </c>
      <c r="AG6" s="38" t="s">
        <v>203</v>
      </c>
      <c r="AH6" s="38" t="s">
        <v>204</v>
      </c>
      <c r="AI6" s="39" t="s">
        <v>205</v>
      </c>
    </row>
    <row r="7" spans="1:35" ht="15.75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35" ht="15.75" x14ac:dyDescent="0.25">
      <c r="B8" s="29"/>
      <c r="C8" s="29"/>
      <c r="D8" s="29" t="s">
        <v>206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35" ht="15.75" x14ac:dyDescent="0.25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35" ht="15.75" x14ac:dyDescent="0.25">
      <c r="A10" s="33" t="s">
        <v>207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35" ht="19.5" x14ac:dyDescent="0.25">
      <c r="A11" s="40" t="s">
        <v>208</v>
      </c>
      <c r="B11" s="41">
        <v>13.2</v>
      </c>
      <c r="C11" s="41">
        <v>12.5</v>
      </c>
      <c r="D11" s="41">
        <v>13.1</v>
      </c>
      <c r="E11" s="42">
        <v>12.2</v>
      </c>
      <c r="F11" s="42">
        <v>12.3</v>
      </c>
      <c r="G11" s="42">
        <v>12.5</v>
      </c>
      <c r="H11" s="42">
        <v>12.4</v>
      </c>
      <c r="I11" s="42">
        <v>12.6</v>
      </c>
      <c r="J11" s="42">
        <v>12.5</v>
      </c>
      <c r="K11" s="42">
        <v>13</v>
      </c>
      <c r="L11" s="42">
        <v>12.8</v>
      </c>
      <c r="M11" s="42">
        <v>12.5</v>
      </c>
      <c r="N11" s="42">
        <v>12.3</v>
      </c>
      <c r="O11" s="42">
        <v>12.5</v>
      </c>
      <c r="P11" s="43">
        <v>12.3</v>
      </c>
      <c r="Q11" s="43">
        <v>12</v>
      </c>
      <c r="R11" s="43">
        <v>12.1</v>
      </c>
      <c r="S11" s="43">
        <v>11.9</v>
      </c>
      <c r="T11" s="43">
        <v>11.8</v>
      </c>
      <c r="U11" s="43">
        <v>11.5</v>
      </c>
      <c r="V11" s="43">
        <v>11.2</v>
      </c>
      <c r="W11" s="43">
        <v>11.1</v>
      </c>
      <c r="X11" s="43">
        <v>10.5</v>
      </c>
      <c r="Y11" s="43">
        <v>10.4</v>
      </c>
      <c r="Z11" s="43">
        <v>10.7</v>
      </c>
      <c r="AA11" s="43">
        <v>10.9</v>
      </c>
      <c r="AB11" s="43">
        <v>10.8</v>
      </c>
      <c r="AC11" s="43">
        <v>11</v>
      </c>
      <c r="AD11" s="44">
        <v>10.9</v>
      </c>
      <c r="AE11" s="43">
        <v>11</v>
      </c>
      <c r="AF11" s="44">
        <v>11.3</v>
      </c>
      <c r="AG11" s="44">
        <v>11.6</v>
      </c>
      <c r="AH11" s="44">
        <v>11.8</v>
      </c>
      <c r="AI11" s="43">
        <v>12.1</v>
      </c>
    </row>
    <row r="12" spans="1:35" ht="15.75" x14ac:dyDescent="0.25">
      <c r="A12" s="29" t="s">
        <v>209</v>
      </c>
      <c r="B12" s="41">
        <v>11.4</v>
      </c>
      <c r="C12" s="41">
        <v>10.6</v>
      </c>
      <c r="D12" s="41">
        <v>11.6</v>
      </c>
      <c r="E12" s="41">
        <v>11.9</v>
      </c>
      <c r="F12" s="41">
        <v>12</v>
      </c>
      <c r="G12" s="41">
        <v>12.2</v>
      </c>
      <c r="H12" s="41">
        <v>12.1</v>
      </c>
      <c r="I12" s="41">
        <v>12.4</v>
      </c>
      <c r="J12" s="41">
        <v>12.4</v>
      </c>
      <c r="K12" s="41">
        <v>12.9</v>
      </c>
      <c r="L12" s="41">
        <v>12.7</v>
      </c>
      <c r="M12" s="41">
        <v>12.4</v>
      </c>
      <c r="N12" s="41">
        <v>12.2</v>
      </c>
      <c r="O12" s="41">
        <v>12.4</v>
      </c>
      <c r="P12" s="43">
        <v>12.2</v>
      </c>
      <c r="Q12" s="43">
        <v>11.9</v>
      </c>
      <c r="R12" s="43">
        <v>12</v>
      </c>
      <c r="S12" s="43">
        <v>11.8</v>
      </c>
      <c r="T12" s="43">
        <v>11.7</v>
      </c>
      <c r="U12" s="43">
        <v>11.5</v>
      </c>
      <c r="V12" s="43">
        <v>11.2</v>
      </c>
      <c r="W12" s="43">
        <v>11.1</v>
      </c>
      <c r="X12" s="43">
        <v>10.5</v>
      </c>
      <c r="Y12" s="43">
        <v>10.4</v>
      </c>
      <c r="Z12" s="43">
        <v>10.7</v>
      </c>
      <c r="AA12" s="43">
        <v>11</v>
      </c>
      <c r="AB12" s="43">
        <v>10.9</v>
      </c>
      <c r="AC12" s="43">
        <v>11.1</v>
      </c>
      <c r="AD12" s="44">
        <v>11</v>
      </c>
      <c r="AE12" s="43">
        <v>11.2</v>
      </c>
      <c r="AF12" s="44">
        <v>11.5</v>
      </c>
      <c r="AG12" s="44">
        <v>11.8</v>
      </c>
      <c r="AH12" s="44">
        <v>12</v>
      </c>
      <c r="AI12" s="43">
        <v>12.4</v>
      </c>
    </row>
    <row r="13" spans="1:35" ht="15.75" x14ac:dyDescent="0.25">
      <c r="A13" s="29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1"/>
      <c r="S13" s="46"/>
      <c r="T13" s="47"/>
      <c r="U13" s="47"/>
      <c r="V13" s="47"/>
      <c r="W13" s="47"/>
      <c r="X13" s="48"/>
      <c r="Y13" s="44"/>
      <c r="Z13" s="43"/>
      <c r="AA13" s="43"/>
      <c r="AB13" s="43"/>
      <c r="AC13" s="43"/>
      <c r="AD13" s="44"/>
      <c r="AE13" s="43"/>
      <c r="AF13" s="44"/>
      <c r="AG13" s="44"/>
      <c r="AH13" s="44"/>
      <c r="AI13" s="43"/>
    </row>
    <row r="14" spans="1:35" ht="15.75" x14ac:dyDescent="0.25">
      <c r="A14" s="29" t="s">
        <v>210</v>
      </c>
      <c r="B14" s="49" t="s">
        <v>211</v>
      </c>
      <c r="C14" s="49" t="s">
        <v>211</v>
      </c>
      <c r="D14" s="49" t="s">
        <v>211</v>
      </c>
      <c r="E14" s="49" t="s">
        <v>211</v>
      </c>
      <c r="F14" s="49" t="s">
        <v>211</v>
      </c>
      <c r="G14" s="49" t="s">
        <v>211</v>
      </c>
      <c r="H14" s="49" t="s">
        <v>211</v>
      </c>
      <c r="I14" s="49" t="s">
        <v>211</v>
      </c>
      <c r="J14" s="49" t="s">
        <v>211</v>
      </c>
      <c r="K14" s="49" t="s">
        <v>211</v>
      </c>
      <c r="L14" s="49" t="s">
        <v>211</v>
      </c>
      <c r="M14" s="49" t="s">
        <v>211</v>
      </c>
      <c r="N14" s="49" t="s">
        <v>211</v>
      </c>
      <c r="O14" s="49" t="s">
        <v>211</v>
      </c>
      <c r="P14" s="49" t="s">
        <v>211</v>
      </c>
      <c r="Q14" s="49" t="s">
        <v>211</v>
      </c>
      <c r="R14" s="49" t="s">
        <v>211</v>
      </c>
      <c r="S14" s="49" t="s">
        <v>211</v>
      </c>
      <c r="T14" s="49" t="s">
        <v>211</v>
      </c>
      <c r="U14" s="49" t="s">
        <v>211</v>
      </c>
      <c r="V14" s="49" t="s">
        <v>211</v>
      </c>
      <c r="W14" s="49" t="s">
        <v>211</v>
      </c>
      <c r="X14" s="49" t="s">
        <v>211</v>
      </c>
      <c r="Y14" s="49" t="s">
        <v>211</v>
      </c>
      <c r="Z14" s="50" t="s">
        <v>211</v>
      </c>
      <c r="AA14" s="50" t="s">
        <v>211</v>
      </c>
      <c r="AB14" s="44" t="s">
        <v>211</v>
      </c>
      <c r="AC14" s="44" t="s">
        <v>211</v>
      </c>
      <c r="AD14" s="44" t="s">
        <v>211</v>
      </c>
      <c r="AE14" s="44" t="s">
        <v>211</v>
      </c>
      <c r="AF14" s="44" t="s">
        <v>211</v>
      </c>
      <c r="AG14" s="44" t="s">
        <v>211</v>
      </c>
      <c r="AH14" s="44" t="s">
        <v>211</v>
      </c>
      <c r="AI14" s="44" t="s">
        <v>211</v>
      </c>
    </row>
    <row r="15" spans="1:35" ht="15.75" x14ac:dyDescent="0.25">
      <c r="A15" s="29" t="s">
        <v>212</v>
      </c>
      <c r="B15" s="49" t="s">
        <v>211</v>
      </c>
      <c r="C15" s="49" t="s">
        <v>211</v>
      </c>
      <c r="D15" s="49" t="s">
        <v>211</v>
      </c>
      <c r="E15" s="49" t="s">
        <v>211</v>
      </c>
      <c r="F15" s="49" t="s">
        <v>211</v>
      </c>
      <c r="G15" s="49" t="s">
        <v>211</v>
      </c>
      <c r="H15" s="49" t="s">
        <v>211</v>
      </c>
      <c r="I15" s="49" t="s">
        <v>211</v>
      </c>
      <c r="J15" s="49" t="s">
        <v>211</v>
      </c>
      <c r="K15" s="49" t="s">
        <v>211</v>
      </c>
      <c r="L15" s="49" t="s">
        <v>211</v>
      </c>
      <c r="M15" s="49" t="s">
        <v>211</v>
      </c>
      <c r="N15" s="49" t="s">
        <v>211</v>
      </c>
      <c r="O15" s="49" t="s">
        <v>211</v>
      </c>
      <c r="P15" s="49" t="s">
        <v>211</v>
      </c>
      <c r="Q15" s="49" t="s">
        <v>211</v>
      </c>
      <c r="R15" s="49" t="s">
        <v>211</v>
      </c>
      <c r="S15" s="49" t="s">
        <v>211</v>
      </c>
      <c r="T15" s="49" t="s">
        <v>211</v>
      </c>
      <c r="U15" s="49" t="s">
        <v>211</v>
      </c>
      <c r="V15" s="49" t="s">
        <v>211</v>
      </c>
      <c r="W15" s="49" t="s">
        <v>211</v>
      </c>
      <c r="X15" s="49" t="s">
        <v>211</v>
      </c>
      <c r="Y15" s="49" t="s">
        <v>211</v>
      </c>
      <c r="Z15" s="50" t="s">
        <v>211</v>
      </c>
      <c r="AA15" s="50" t="s">
        <v>211</v>
      </c>
      <c r="AB15" s="44" t="s">
        <v>211</v>
      </c>
      <c r="AC15" s="44" t="s">
        <v>211</v>
      </c>
      <c r="AD15" s="44" t="s">
        <v>211</v>
      </c>
      <c r="AE15" s="44" t="s">
        <v>211</v>
      </c>
      <c r="AF15" s="44" t="s">
        <v>211</v>
      </c>
      <c r="AG15" s="44" t="s">
        <v>211</v>
      </c>
      <c r="AH15" s="44" t="s">
        <v>211</v>
      </c>
      <c r="AI15" s="44" t="s">
        <v>211</v>
      </c>
    </row>
    <row r="16" spans="1:35" ht="15.75" x14ac:dyDescent="0.25">
      <c r="A16" s="29" t="s">
        <v>213</v>
      </c>
      <c r="B16" s="41">
        <v>0.2</v>
      </c>
      <c r="C16" s="41">
        <v>0.3</v>
      </c>
      <c r="D16" s="41">
        <v>0.3</v>
      </c>
      <c r="E16" s="41">
        <v>0.4</v>
      </c>
      <c r="F16" s="41">
        <v>0.5</v>
      </c>
      <c r="G16" s="41">
        <v>0.6</v>
      </c>
      <c r="H16" s="41">
        <v>0.6</v>
      </c>
      <c r="I16" s="41">
        <v>0.7</v>
      </c>
      <c r="J16" s="41">
        <v>0.8</v>
      </c>
      <c r="K16" s="41">
        <v>0.8</v>
      </c>
      <c r="L16" s="41">
        <v>0.7</v>
      </c>
      <c r="M16" s="41">
        <v>0.7</v>
      </c>
      <c r="N16" s="41">
        <v>0.7</v>
      </c>
      <c r="O16" s="41">
        <v>0.8</v>
      </c>
      <c r="P16" s="43">
        <v>0.7</v>
      </c>
      <c r="Q16" s="43">
        <v>0.9</v>
      </c>
      <c r="R16" s="43">
        <v>0.9</v>
      </c>
      <c r="S16" s="43">
        <v>0.8</v>
      </c>
      <c r="T16" s="43">
        <v>0.9</v>
      </c>
      <c r="U16" s="43">
        <v>0.8</v>
      </c>
      <c r="V16" s="43">
        <v>0.8</v>
      </c>
      <c r="W16" s="43">
        <v>0.8</v>
      </c>
      <c r="X16" s="43">
        <v>0.6</v>
      </c>
      <c r="Y16" s="43">
        <v>0.7</v>
      </c>
      <c r="Z16" s="43">
        <v>0.7</v>
      </c>
      <c r="AA16" s="43">
        <v>0.6</v>
      </c>
      <c r="AB16" s="43">
        <v>0.6</v>
      </c>
      <c r="AC16" s="43">
        <v>0.7</v>
      </c>
      <c r="AD16" s="44">
        <v>0.7</v>
      </c>
      <c r="AE16" s="43">
        <v>0.5</v>
      </c>
      <c r="AF16" s="44">
        <v>0.5</v>
      </c>
      <c r="AG16" s="44">
        <v>0.5</v>
      </c>
      <c r="AH16" s="44">
        <v>0.6</v>
      </c>
      <c r="AI16" s="43">
        <v>0.7</v>
      </c>
    </row>
    <row r="17" spans="1:35" ht="15.75" x14ac:dyDescent="0.25">
      <c r="A17" s="29" t="s">
        <v>214</v>
      </c>
      <c r="B17" s="41">
        <v>4.5</v>
      </c>
      <c r="C17" s="41">
        <v>5.2</v>
      </c>
      <c r="D17" s="41">
        <v>8.8000000000000007</v>
      </c>
      <c r="E17" s="43">
        <v>12.3</v>
      </c>
      <c r="F17" s="43">
        <v>12.2</v>
      </c>
      <c r="G17" s="43">
        <v>12.1</v>
      </c>
      <c r="H17" s="43">
        <v>11.8</v>
      </c>
      <c r="I17" s="43">
        <v>12.4</v>
      </c>
      <c r="J17" s="43">
        <v>12.8</v>
      </c>
      <c r="K17" s="43">
        <v>12.9</v>
      </c>
      <c r="L17" s="43">
        <v>12.7</v>
      </c>
      <c r="M17" s="43">
        <v>12.9</v>
      </c>
      <c r="N17" s="43">
        <v>13</v>
      </c>
      <c r="O17" s="43">
        <v>13.2</v>
      </c>
      <c r="P17" s="43">
        <v>13</v>
      </c>
      <c r="Q17" s="43">
        <v>12.9</v>
      </c>
      <c r="R17" s="43">
        <v>13.3</v>
      </c>
      <c r="S17" s="43">
        <v>13.6</v>
      </c>
      <c r="T17" s="43">
        <v>13</v>
      </c>
      <c r="U17" s="43">
        <v>11.8</v>
      </c>
      <c r="V17" s="43">
        <v>11.2</v>
      </c>
      <c r="W17" s="43">
        <v>10.9</v>
      </c>
      <c r="X17" s="43">
        <v>10.1</v>
      </c>
      <c r="Y17" s="43">
        <v>10.199999999999999</v>
      </c>
      <c r="Z17" s="43">
        <v>9.9</v>
      </c>
      <c r="AA17" s="43">
        <v>9.8000000000000007</v>
      </c>
      <c r="AB17" s="43">
        <v>9.6</v>
      </c>
      <c r="AC17" s="43">
        <v>10.3</v>
      </c>
      <c r="AD17" s="44">
        <v>9.9</v>
      </c>
      <c r="AE17" s="43">
        <v>9.8000000000000007</v>
      </c>
      <c r="AF17" s="44">
        <v>9.6</v>
      </c>
      <c r="AG17" s="44">
        <v>9.9</v>
      </c>
      <c r="AH17" s="44">
        <v>10</v>
      </c>
      <c r="AI17" s="43">
        <v>10.5</v>
      </c>
    </row>
    <row r="18" spans="1:35" ht="15.75" x14ac:dyDescent="0.25">
      <c r="A18" s="29" t="s">
        <v>215</v>
      </c>
      <c r="B18" s="41">
        <v>2.7</v>
      </c>
      <c r="C18" s="41">
        <v>3.6</v>
      </c>
      <c r="D18" s="41">
        <v>5.9</v>
      </c>
      <c r="E18" s="43">
        <v>8.5</v>
      </c>
      <c r="F18" s="43">
        <v>8.6</v>
      </c>
      <c r="G18" s="43">
        <v>8.6999999999999993</v>
      </c>
      <c r="H18" s="43">
        <v>8.6</v>
      </c>
      <c r="I18" s="43">
        <v>8.9</v>
      </c>
      <c r="J18" s="43">
        <v>9.9</v>
      </c>
      <c r="K18" s="43">
        <v>10.1</v>
      </c>
      <c r="L18" s="43">
        <v>10.199999999999999</v>
      </c>
      <c r="M18" s="43">
        <v>11.1</v>
      </c>
      <c r="N18" s="43">
        <v>11.1</v>
      </c>
      <c r="O18" s="43">
        <v>11.1</v>
      </c>
      <c r="P18" s="43">
        <v>11</v>
      </c>
      <c r="Q18" s="43">
        <v>10.7</v>
      </c>
      <c r="R18" s="43">
        <v>10.8</v>
      </c>
      <c r="S18" s="43">
        <v>10.9</v>
      </c>
      <c r="T18" s="43">
        <v>10.3</v>
      </c>
      <c r="U18" s="43">
        <v>9.6</v>
      </c>
      <c r="V18" s="43">
        <v>9.3000000000000007</v>
      </c>
      <c r="W18" s="43">
        <v>8.8000000000000007</v>
      </c>
      <c r="X18" s="43">
        <v>8</v>
      </c>
      <c r="Y18" s="43">
        <v>8</v>
      </c>
      <c r="Z18" s="43">
        <v>7.9</v>
      </c>
      <c r="AA18" s="43">
        <v>7.3</v>
      </c>
      <c r="AB18" s="43">
        <v>7.2</v>
      </c>
      <c r="AC18" s="43">
        <v>8.1</v>
      </c>
      <c r="AD18" s="44">
        <v>7.5</v>
      </c>
      <c r="AE18" s="43">
        <v>7.1</v>
      </c>
      <c r="AF18" s="44">
        <v>6.7</v>
      </c>
      <c r="AG18" s="44">
        <v>7.2</v>
      </c>
      <c r="AH18" s="44">
        <v>7.5</v>
      </c>
      <c r="AI18" s="43">
        <v>7.5</v>
      </c>
    </row>
    <row r="19" spans="1:35" ht="15.75" x14ac:dyDescent="0.25">
      <c r="A19" s="29" t="s">
        <v>216</v>
      </c>
      <c r="B19" s="41">
        <v>6.2</v>
      </c>
      <c r="C19" s="41">
        <v>7.1</v>
      </c>
      <c r="D19" s="41">
        <v>12.2</v>
      </c>
      <c r="E19" s="43">
        <v>16.100000000000001</v>
      </c>
      <c r="F19" s="43">
        <v>15.7</v>
      </c>
      <c r="G19" s="43">
        <v>15.2</v>
      </c>
      <c r="H19" s="43">
        <v>14.6</v>
      </c>
      <c r="I19" s="43">
        <v>15.5</v>
      </c>
      <c r="J19" s="43">
        <v>15.4</v>
      </c>
      <c r="K19" s="43">
        <v>15.5</v>
      </c>
      <c r="L19" s="43">
        <v>15</v>
      </c>
      <c r="M19" s="43">
        <v>14.6</v>
      </c>
      <c r="N19" s="43">
        <v>14.9</v>
      </c>
      <c r="O19" s="43">
        <v>15.1</v>
      </c>
      <c r="P19" s="43">
        <v>14.8</v>
      </c>
      <c r="Q19" s="43">
        <v>14.8</v>
      </c>
      <c r="R19" s="43">
        <v>15.6</v>
      </c>
      <c r="S19" s="43">
        <v>16.100000000000001</v>
      </c>
      <c r="T19" s="43">
        <v>15.8</v>
      </c>
      <c r="U19" s="43">
        <v>14.2</v>
      </c>
      <c r="V19" s="43">
        <v>13.3</v>
      </c>
      <c r="W19" s="43">
        <v>13.2</v>
      </c>
      <c r="X19" s="43">
        <v>12.3</v>
      </c>
      <c r="Y19" s="43">
        <v>12.5</v>
      </c>
      <c r="Z19" s="43">
        <v>11.9</v>
      </c>
      <c r="AA19" s="43">
        <v>12.3</v>
      </c>
      <c r="AB19" s="43">
        <v>12.1</v>
      </c>
      <c r="AC19" s="43">
        <v>12.5</v>
      </c>
      <c r="AD19" s="44">
        <v>12.4</v>
      </c>
      <c r="AE19" s="43">
        <v>12.5</v>
      </c>
      <c r="AF19" s="44">
        <v>12.6</v>
      </c>
      <c r="AG19" s="44">
        <v>12.7</v>
      </c>
      <c r="AH19" s="44">
        <v>12.6</v>
      </c>
      <c r="AI19" s="43">
        <v>13.6</v>
      </c>
    </row>
    <row r="20" spans="1:35" ht="15.75" x14ac:dyDescent="0.25">
      <c r="A20" s="29" t="s">
        <v>217</v>
      </c>
      <c r="B20" s="41">
        <v>11.6</v>
      </c>
      <c r="C20" s="41">
        <v>12.2</v>
      </c>
      <c r="D20" s="41">
        <v>15.4</v>
      </c>
      <c r="E20" s="41">
        <v>15.6</v>
      </c>
      <c r="F20" s="46">
        <v>16.2</v>
      </c>
      <c r="G20" s="46">
        <v>15.8</v>
      </c>
      <c r="H20" s="46">
        <v>15.3</v>
      </c>
      <c r="I20" s="46">
        <v>15.4</v>
      </c>
      <c r="J20" s="41">
        <v>15</v>
      </c>
      <c r="K20" s="46">
        <v>15.6</v>
      </c>
      <c r="L20" s="46">
        <v>15.3</v>
      </c>
      <c r="M20" s="41">
        <v>15.2</v>
      </c>
      <c r="N20" s="41">
        <v>14.9</v>
      </c>
      <c r="O20" s="41">
        <v>15.2</v>
      </c>
      <c r="P20" s="43">
        <v>14.9</v>
      </c>
      <c r="Q20" s="43">
        <v>14.7</v>
      </c>
      <c r="R20" s="43">
        <v>14.9</v>
      </c>
      <c r="S20" s="43">
        <v>15.1</v>
      </c>
      <c r="T20" s="43">
        <v>15.1</v>
      </c>
      <c r="U20" s="43">
        <v>14.8</v>
      </c>
      <c r="V20" s="43">
        <v>14.5</v>
      </c>
      <c r="W20" s="43">
        <v>14.3</v>
      </c>
      <c r="X20" s="43">
        <v>13.6</v>
      </c>
      <c r="Y20" s="43">
        <v>13.4</v>
      </c>
      <c r="Z20" s="43">
        <v>13.8</v>
      </c>
      <c r="AA20" s="43">
        <v>14.2</v>
      </c>
      <c r="AB20" s="43">
        <v>14</v>
      </c>
      <c r="AC20" s="43">
        <v>14.1</v>
      </c>
      <c r="AD20" s="44">
        <v>13.9</v>
      </c>
      <c r="AE20" s="43">
        <v>14</v>
      </c>
      <c r="AF20" s="44">
        <v>14.5</v>
      </c>
      <c r="AG20" s="44">
        <v>14.6</v>
      </c>
      <c r="AH20" s="44">
        <v>14.6</v>
      </c>
      <c r="AI20" s="43">
        <v>15</v>
      </c>
    </row>
    <row r="21" spans="1:35" ht="15.75" x14ac:dyDescent="0.25">
      <c r="A21" s="29" t="s">
        <v>218</v>
      </c>
      <c r="B21" s="41">
        <v>9.1</v>
      </c>
      <c r="C21" s="41">
        <v>10</v>
      </c>
      <c r="D21" s="41">
        <v>14.1</v>
      </c>
      <c r="E21" s="41">
        <v>16</v>
      </c>
      <c r="F21" s="41">
        <v>16.3</v>
      </c>
      <c r="G21" s="41">
        <v>16</v>
      </c>
      <c r="H21" s="41">
        <v>15.8</v>
      </c>
      <c r="I21" s="41">
        <v>15.6</v>
      </c>
      <c r="J21" s="41">
        <v>15.3</v>
      </c>
      <c r="K21" s="41">
        <v>15.8</v>
      </c>
      <c r="L21" s="41">
        <v>15.5</v>
      </c>
      <c r="M21" s="41">
        <v>15.6</v>
      </c>
      <c r="N21" s="41">
        <v>15.2</v>
      </c>
      <c r="O21" s="41">
        <v>15.2</v>
      </c>
      <c r="P21" s="43">
        <v>15.1</v>
      </c>
      <c r="Q21" s="43">
        <v>14.4</v>
      </c>
      <c r="R21" s="43">
        <v>14.8</v>
      </c>
      <c r="S21" s="43">
        <v>15</v>
      </c>
      <c r="T21" s="43">
        <v>15</v>
      </c>
      <c r="U21" s="43">
        <v>14</v>
      </c>
      <c r="V21" s="43">
        <v>13.7</v>
      </c>
      <c r="W21" s="43">
        <v>13.2</v>
      </c>
      <c r="X21" s="43">
        <v>12.7</v>
      </c>
      <c r="Y21" s="43">
        <v>12</v>
      </c>
      <c r="Z21" s="43">
        <v>12.8</v>
      </c>
      <c r="AA21" s="43">
        <v>12.8</v>
      </c>
      <c r="AB21" s="43">
        <v>12.9</v>
      </c>
      <c r="AC21" s="43">
        <v>12.9</v>
      </c>
      <c r="AD21" s="44">
        <v>12.7</v>
      </c>
      <c r="AE21" s="43">
        <v>12.7</v>
      </c>
      <c r="AF21" s="44">
        <v>13.3</v>
      </c>
      <c r="AG21" s="44">
        <v>13.2</v>
      </c>
      <c r="AH21" s="44">
        <v>13.1</v>
      </c>
      <c r="AI21" s="43">
        <v>14</v>
      </c>
    </row>
    <row r="22" spans="1:35" ht="15.75" x14ac:dyDescent="0.25">
      <c r="A22" s="29" t="s">
        <v>219</v>
      </c>
      <c r="B22" s="41">
        <v>14.3</v>
      </c>
      <c r="C22" s="41">
        <v>14.2</v>
      </c>
      <c r="D22" s="41">
        <v>16.899999999999999</v>
      </c>
      <c r="E22" s="41">
        <v>15.4</v>
      </c>
      <c r="F22" s="41">
        <v>15.9</v>
      </c>
      <c r="G22" s="41">
        <v>15.4</v>
      </c>
      <c r="H22" s="41">
        <v>14.7</v>
      </c>
      <c r="I22" s="41">
        <v>15.1</v>
      </c>
      <c r="J22" s="41">
        <v>14.6</v>
      </c>
      <c r="K22" s="41">
        <v>15.2</v>
      </c>
      <c r="L22" s="41">
        <v>15</v>
      </c>
      <c r="M22" s="41">
        <v>14.8</v>
      </c>
      <c r="N22" s="41">
        <v>14.6</v>
      </c>
      <c r="O22" s="41">
        <v>15.3</v>
      </c>
      <c r="P22" s="43">
        <v>14.7</v>
      </c>
      <c r="Q22" s="43">
        <v>15</v>
      </c>
      <c r="R22" s="43">
        <v>15.1</v>
      </c>
      <c r="S22" s="43">
        <v>15.2</v>
      </c>
      <c r="T22" s="43">
        <v>15.1</v>
      </c>
      <c r="U22" s="43">
        <v>15.5</v>
      </c>
      <c r="V22" s="43">
        <v>15.2</v>
      </c>
      <c r="W22" s="43">
        <v>15.3</v>
      </c>
      <c r="X22" s="43">
        <v>14.3</v>
      </c>
      <c r="Y22" s="43">
        <v>14.5</v>
      </c>
      <c r="Z22" s="43">
        <v>14.7</v>
      </c>
      <c r="AA22" s="43">
        <v>15.3</v>
      </c>
      <c r="AB22" s="43">
        <v>15</v>
      </c>
      <c r="AC22" s="43">
        <v>15.2</v>
      </c>
      <c r="AD22" s="44">
        <v>15.1</v>
      </c>
      <c r="AE22" s="43">
        <v>15.2</v>
      </c>
      <c r="AF22" s="44">
        <v>15.7</v>
      </c>
      <c r="AG22" s="44">
        <v>15.9</v>
      </c>
      <c r="AH22" s="44">
        <v>16.100000000000001</v>
      </c>
      <c r="AI22" s="43">
        <v>16</v>
      </c>
    </row>
    <row r="23" spans="1:35" ht="15.75" x14ac:dyDescent="0.25">
      <c r="A23" s="29" t="s">
        <v>220</v>
      </c>
      <c r="B23" s="41">
        <v>23.5</v>
      </c>
      <c r="C23" s="41">
        <v>22</v>
      </c>
      <c r="D23" s="41">
        <v>20.6</v>
      </c>
      <c r="E23" s="41">
        <v>15.9</v>
      </c>
      <c r="F23" s="51">
        <v>16.2</v>
      </c>
      <c r="G23" s="51">
        <v>16.8</v>
      </c>
      <c r="H23" s="51">
        <v>16.399999999999999</v>
      </c>
      <c r="I23" s="51">
        <v>16.8</v>
      </c>
      <c r="J23" s="41">
        <v>16.3</v>
      </c>
      <c r="K23" s="46">
        <v>16.8</v>
      </c>
      <c r="L23" s="46">
        <v>16.399999999999999</v>
      </c>
      <c r="M23" s="41">
        <v>15.3</v>
      </c>
      <c r="N23" s="41">
        <v>15.2</v>
      </c>
      <c r="O23" s="41">
        <v>15.3</v>
      </c>
      <c r="P23" s="43">
        <v>15.4</v>
      </c>
      <c r="Q23" s="43">
        <v>14.7</v>
      </c>
      <c r="R23" s="43">
        <v>14.5</v>
      </c>
      <c r="S23" s="43">
        <v>13.9</v>
      </c>
      <c r="T23" s="43">
        <v>13.9</v>
      </c>
      <c r="U23" s="43">
        <v>14.3</v>
      </c>
      <c r="V23" s="43">
        <v>14</v>
      </c>
      <c r="W23" s="43">
        <v>13.9</v>
      </c>
      <c r="X23" s="43">
        <v>13.2</v>
      </c>
      <c r="Y23" s="43">
        <v>13.5</v>
      </c>
      <c r="Z23" s="43">
        <v>14.4</v>
      </c>
      <c r="AA23" s="43">
        <v>14.9</v>
      </c>
      <c r="AB23" s="43">
        <v>15</v>
      </c>
      <c r="AC23" s="43">
        <v>15.4</v>
      </c>
      <c r="AD23" s="44">
        <v>15.3</v>
      </c>
      <c r="AE23" s="43">
        <v>16</v>
      </c>
      <c r="AF23" s="44">
        <v>16.7</v>
      </c>
      <c r="AG23" s="44">
        <v>17.5</v>
      </c>
      <c r="AH23" s="44">
        <v>17.899999999999999</v>
      </c>
      <c r="AI23" s="43">
        <v>18.600000000000001</v>
      </c>
    </row>
    <row r="24" spans="1:35" ht="15.75" x14ac:dyDescent="0.25">
      <c r="A24" s="29" t="s">
        <v>221</v>
      </c>
      <c r="B24" s="41">
        <v>20.9</v>
      </c>
      <c r="C24" s="41">
        <v>20.7</v>
      </c>
      <c r="D24" s="41">
        <v>20</v>
      </c>
      <c r="E24" s="41">
        <v>15.9</v>
      </c>
      <c r="F24" s="41">
        <v>16.100000000000001</v>
      </c>
      <c r="G24" s="41">
        <v>16.5</v>
      </c>
      <c r="H24" s="41">
        <v>16.2</v>
      </c>
      <c r="I24" s="41">
        <v>16.3</v>
      </c>
      <c r="J24" s="41">
        <v>15.7</v>
      </c>
      <c r="K24" s="41">
        <v>16.5</v>
      </c>
      <c r="L24" s="41">
        <v>16.100000000000001</v>
      </c>
      <c r="M24" s="41">
        <v>14.7</v>
      </c>
      <c r="N24" s="41">
        <v>14.8</v>
      </c>
      <c r="O24" s="41">
        <v>14.8</v>
      </c>
      <c r="P24" s="43">
        <v>15.4</v>
      </c>
      <c r="Q24" s="43">
        <v>14.6</v>
      </c>
      <c r="R24" s="43">
        <v>14.4</v>
      </c>
      <c r="S24" s="43">
        <v>14.2</v>
      </c>
      <c r="T24" s="43">
        <v>14.4</v>
      </c>
      <c r="U24" s="43">
        <v>14.7</v>
      </c>
      <c r="V24" s="43">
        <v>14.5</v>
      </c>
      <c r="W24" s="43">
        <v>14.6</v>
      </c>
      <c r="X24" s="43">
        <v>13.9</v>
      </c>
      <c r="Y24" s="43">
        <v>14.4</v>
      </c>
      <c r="Z24" s="43">
        <v>15.1</v>
      </c>
      <c r="AA24" s="43">
        <v>15.8</v>
      </c>
      <c r="AB24" s="43">
        <v>15.9</v>
      </c>
      <c r="AC24" s="43">
        <v>16.600000000000001</v>
      </c>
      <c r="AD24" s="44">
        <v>16.5</v>
      </c>
      <c r="AE24" s="43">
        <v>17.2</v>
      </c>
      <c r="AF24" s="44">
        <v>17.7</v>
      </c>
      <c r="AG24" s="44">
        <v>18.600000000000001</v>
      </c>
      <c r="AH24" s="44">
        <v>19.2</v>
      </c>
      <c r="AI24" s="43">
        <v>19.600000000000001</v>
      </c>
    </row>
    <row r="25" spans="1:35" ht="15.75" x14ac:dyDescent="0.25">
      <c r="A25" s="29" t="s">
        <v>222</v>
      </c>
      <c r="B25" s="41">
        <v>26.8</v>
      </c>
      <c r="C25" s="41">
        <v>23.7</v>
      </c>
      <c r="D25" s="41">
        <v>21.4</v>
      </c>
      <c r="E25" s="41">
        <v>15.9</v>
      </c>
      <c r="F25" s="41">
        <v>16.399999999999999</v>
      </c>
      <c r="G25" s="41">
        <v>17</v>
      </c>
      <c r="H25" s="41">
        <v>16.600000000000001</v>
      </c>
      <c r="I25" s="41">
        <v>17.399999999999999</v>
      </c>
      <c r="J25" s="41">
        <v>16.8</v>
      </c>
      <c r="K25" s="41">
        <v>17.2</v>
      </c>
      <c r="L25" s="41">
        <v>16.8</v>
      </c>
      <c r="M25" s="41">
        <v>15.8</v>
      </c>
      <c r="N25" s="41">
        <v>15.7</v>
      </c>
      <c r="O25" s="41">
        <v>16</v>
      </c>
      <c r="P25" s="43">
        <v>15.4</v>
      </c>
      <c r="Q25" s="43">
        <v>14.8</v>
      </c>
      <c r="R25" s="43">
        <v>14.6</v>
      </c>
      <c r="S25" s="43">
        <v>13.3</v>
      </c>
      <c r="T25" s="43">
        <v>13.2</v>
      </c>
      <c r="U25" s="43">
        <v>13.5</v>
      </c>
      <c r="V25" s="43">
        <v>13.3</v>
      </c>
      <c r="W25" s="43">
        <v>12.9</v>
      </c>
      <c r="X25" s="43">
        <v>12.2</v>
      </c>
      <c r="Y25" s="43">
        <v>12.1</v>
      </c>
      <c r="Z25" s="43">
        <v>13.2</v>
      </c>
      <c r="AA25" s="43">
        <v>13.5</v>
      </c>
      <c r="AB25" s="43">
        <v>13.7</v>
      </c>
      <c r="AC25" s="43">
        <v>13.7</v>
      </c>
      <c r="AD25" s="44">
        <v>13.7</v>
      </c>
      <c r="AE25" s="43">
        <v>14.4</v>
      </c>
      <c r="AF25" s="44">
        <v>15.3</v>
      </c>
      <c r="AG25" s="44">
        <v>16</v>
      </c>
      <c r="AH25" s="44">
        <v>16.399999999999999</v>
      </c>
      <c r="AI25" s="43">
        <v>17.5</v>
      </c>
    </row>
    <row r="26" spans="1:35" ht="15.75" x14ac:dyDescent="0.25">
      <c r="A26" s="29" t="s">
        <v>223</v>
      </c>
      <c r="B26" s="41">
        <v>30</v>
      </c>
      <c r="C26" s="41">
        <v>24.5</v>
      </c>
      <c r="D26" s="41">
        <v>20.8</v>
      </c>
      <c r="E26" s="41">
        <v>17.600000000000001</v>
      </c>
      <c r="F26" s="46">
        <v>17.100000000000001</v>
      </c>
      <c r="G26" s="46">
        <v>18.399999999999999</v>
      </c>
      <c r="H26" s="46">
        <v>19.3</v>
      </c>
      <c r="I26" s="46">
        <v>19.8</v>
      </c>
      <c r="J26" s="41">
        <v>20.399999999999999</v>
      </c>
      <c r="K26" s="46">
        <v>21.6</v>
      </c>
      <c r="L26" s="46">
        <v>21.8</v>
      </c>
      <c r="M26" s="41">
        <v>21.1</v>
      </c>
      <c r="N26" s="41">
        <v>20.3</v>
      </c>
      <c r="O26" s="41">
        <v>20.5</v>
      </c>
      <c r="P26" s="43">
        <v>19.7</v>
      </c>
      <c r="Q26" s="43">
        <v>19</v>
      </c>
      <c r="R26" s="43">
        <v>18.899999999999999</v>
      </c>
      <c r="S26" s="43">
        <v>18</v>
      </c>
      <c r="T26" s="43">
        <v>17.899999999999999</v>
      </c>
      <c r="U26" s="43">
        <v>17.100000000000001</v>
      </c>
      <c r="V26" s="43">
        <v>16.7</v>
      </c>
      <c r="W26" s="43">
        <v>16.8</v>
      </c>
      <c r="X26" s="43">
        <v>15.8</v>
      </c>
      <c r="Y26" s="43">
        <v>15.2</v>
      </c>
      <c r="Z26" s="43">
        <v>15.3</v>
      </c>
      <c r="AA26" s="43">
        <v>15.6</v>
      </c>
      <c r="AB26" s="43">
        <v>14.6</v>
      </c>
      <c r="AC26" s="43">
        <v>14.4</v>
      </c>
      <c r="AD26" s="44">
        <v>14.7</v>
      </c>
      <c r="AE26" s="43">
        <v>14.3</v>
      </c>
      <c r="AF26" s="44">
        <v>14.3</v>
      </c>
      <c r="AG26" s="44">
        <v>14.8</v>
      </c>
      <c r="AH26" s="44">
        <v>14.8</v>
      </c>
      <c r="AI26" s="43">
        <v>14.9</v>
      </c>
    </row>
    <row r="27" spans="1:35" ht="15.75" x14ac:dyDescent="0.25">
      <c r="A27" s="29" t="s">
        <v>224</v>
      </c>
      <c r="B27" s="41">
        <v>29.6</v>
      </c>
      <c r="C27" s="41">
        <v>23</v>
      </c>
      <c r="D27" s="41">
        <v>20.8</v>
      </c>
      <c r="E27" s="41">
        <v>16.899999999999999</v>
      </c>
      <c r="F27" s="41">
        <v>16.2</v>
      </c>
      <c r="G27" s="41">
        <v>17.399999999999999</v>
      </c>
      <c r="H27" s="41">
        <v>17.8</v>
      </c>
      <c r="I27" s="41">
        <v>18.899999999999999</v>
      </c>
      <c r="J27" s="41">
        <v>18.7</v>
      </c>
      <c r="K27" s="41">
        <v>19.899999999999999</v>
      </c>
      <c r="L27" s="41">
        <v>19.7</v>
      </c>
      <c r="M27" s="41">
        <v>18.7</v>
      </c>
      <c r="N27" s="41">
        <v>18.3</v>
      </c>
      <c r="O27" s="41">
        <v>17.899999999999999</v>
      </c>
      <c r="P27" s="43">
        <v>16.899999999999999</v>
      </c>
      <c r="Q27" s="43">
        <v>16.399999999999999</v>
      </c>
      <c r="R27" s="43">
        <v>16.3</v>
      </c>
      <c r="S27" s="43">
        <v>15.2</v>
      </c>
      <c r="T27" s="43">
        <v>15.7</v>
      </c>
      <c r="U27" s="43">
        <v>14.9</v>
      </c>
      <c r="V27" s="43">
        <v>14.3</v>
      </c>
      <c r="W27" s="43">
        <v>14</v>
      </c>
      <c r="X27" s="43">
        <v>13.4</v>
      </c>
      <c r="Y27" s="43">
        <v>12.5</v>
      </c>
      <c r="Z27" s="43">
        <v>13.2</v>
      </c>
      <c r="AA27" s="43">
        <v>13.4</v>
      </c>
      <c r="AB27" s="43">
        <v>12.6</v>
      </c>
      <c r="AC27" s="43">
        <v>12.2</v>
      </c>
      <c r="AD27" s="44">
        <v>12.4</v>
      </c>
      <c r="AE27" s="43">
        <v>12.4</v>
      </c>
      <c r="AF27" s="44">
        <v>12.4</v>
      </c>
      <c r="AG27" s="44">
        <v>13.6</v>
      </c>
      <c r="AH27" s="44">
        <v>13.7</v>
      </c>
      <c r="AI27" s="43">
        <v>13.7</v>
      </c>
    </row>
    <row r="28" spans="1:35" ht="15.75" x14ac:dyDescent="0.25">
      <c r="A28" s="29" t="s">
        <v>225</v>
      </c>
      <c r="B28" s="41">
        <v>31.1</v>
      </c>
      <c r="C28" s="41">
        <v>27.9</v>
      </c>
      <c r="D28" s="41">
        <v>21.2</v>
      </c>
      <c r="E28" s="41">
        <v>19.100000000000001</v>
      </c>
      <c r="F28" s="41">
        <v>18.600000000000001</v>
      </c>
      <c r="G28" s="41">
        <v>20.5</v>
      </c>
      <c r="H28" s="41">
        <v>22.2</v>
      </c>
      <c r="I28" s="41">
        <v>21.9</v>
      </c>
      <c r="J28" s="41">
        <v>23.9</v>
      </c>
      <c r="K28" s="41">
        <v>25</v>
      </c>
      <c r="L28" s="41">
        <v>25.6</v>
      </c>
      <c r="M28" s="41">
        <v>25.6</v>
      </c>
      <c r="N28" s="41">
        <v>22.9</v>
      </c>
      <c r="O28" s="41">
        <v>24.9</v>
      </c>
      <c r="P28" s="43">
        <v>23.5</v>
      </c>
      <c r="Q28" s="43">
        <v>22.8</v>
      </c>
      <c r="R28" s="43">
        <v>22.2</v>
      </c>
      <c r="S28" s="43">
        <v>21.2</v>
      </c>
      <c r="T28" s="43">
        <v>20.6</v>
      </c>
      <c r="U28" s="43">
        <v>19.899999999999999</v>
      </c>
      <c r="V28" s="43">
        <v>19.100000000000001</v>
      </c>
      <c r="W28" s="43">
        <v>19.600000000000001</v>
      </c>
      <c r="X28" s="43">
        <v>18.100000000000001</v>
      </c>
      <c r="Y28" s="43">
        <v>17.600000000000001</v>
      </c>
      <c r="Z28" s="43">
        <v>17.399999999999999</v>
      </c>
      <c r="AA28" s="43">
        <v>17.7</v>
      </c>
      <c r="AB28" s="43">
        <v>16.399999999999999</v>
      </c>
      <c r="AC28" s="43">
        <v>16.3</v>
      </c>
      <c r="AD28" s="44">
        <v>16.8</v>
      </c>
      <c r="AE28" s="43">
        <v>15.8</v>
      </c>
      <c r="AF28" s="44">
        <v>16.2</v>
      </c>
      <c r="AG28" s="44">
        <v>16.100000000000001</v>
      </c>
      <c r="AH28" s="44">
        <v>15.8</v>
      </c>
      <c r="AI28" s="43">
        <v>15.7</v>
      </c>
    </row>
    <row r="29" spans="1:35" ht="15.75" x14ac:dyDescent="0.25">
      <c r="A29" s="29" t="s">
        <v>226</v>
      </c>
      <c r="B29" s="41">
        <v>28.8</v>
      </c>
      <c r="C29" s="41">
        <v>26</v>
      </c>
      <c r="D29" s="41">
        <v>19</v>
      </c>
      <c r="E29" s="41">
        <v>19.2</v>
      </c>
      <c r="F29" s="41">
        <v>17.8</v>
      </c>
      <c r="G29" s="41">
        <v>17.600000000000001</v>
      </c>
      <c r="H29" s="41">
        <v>19.399999999999999</v>
      </c>
      <c r="I29" s="41">
        <v>18.600000000000001</v>
      </c>
      <c r="J29" s="41">
        <v>19.399999999999999</v>
      </c>
      <c r="K29" s="41">
        <v>21.1</v>
      </c>
      <c r="L29" s="41">
        <v>22.5</v>
      </c>
      <c r="M29" s="41">
        <v>21</v>
      </c>
      <c r="N29" s="41">
        <v>23.4</v>
      </c>
      <c r="O29" s="41">
        <v>22.2</v>
      </c>
      <c r="P29" s="43">
        <v>23.8</v>
      </c>
      <c r="Q29" s="43">
        <v>21.5</v>
      </c>
      <c r="R29" s="43">
        <v>22.6</v>
      </c>
      <c r="S29" s="43">
        <v>22.8</v>
      </c>
      <c r="T29" s="43">
        <v>21.3</v>
      </c>
      <c r="U29" s="43">
        <v>20</v>
      </c>
      <c r="V29" s="43">
        <v>20.6</v>
      </c>
      <c r="W29" s="43">
        <v>21.1</v>
      </c>
      <c r="X29" s="43">
        <v>19.3</v>
      </c>
      <c r="Y29" s="43">
        <v>19.600000000000001</v>
      </c>
      <c r="Z29" s="43">
        <v>17.8</v>
      </c>
      <c r="AA29" s="43">
        <v>18.899999999999999</v>
      </c>
      <c r="AB29" s="43">
        <v>17.899999999999999</v>
      </c>
      <c r="AC29" s="43">
        <v>17.600000000000001</v>
      </c>
      <c r="AD29" s="44">
        <v>18.3</v>
      </c>
      <c r="AE29" s="43">
        <v>17.3</v>
      </c>
      <c r="AF29" s="44">
        <v>17</v>
      </c>
      <c r="AG29" s="44">
        <v>16.399999999999999</v>
      </c>
      <c r="AH29" s="44">
        <v>16.399999999999999</v>
      </c>
      <c r="AI29" s="43">
        <v>17.600000000000001</v>
      </c>
    </row>
    <row r="30" spans="1:35" ht="15.75" x14ac:dyDescent="0.25">
      <c r="A30" s="2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7"/>
      <c r="V30" s="47"/>
      <c r="W30" s="47"/>
      <c r="X30" s="48"/>
      <c r="Y30" s="44"/>
      <c r="Z30" s="43"/>
      <c r="AA30" s="43"/>
      <c r="AB30" s="43"/>
      <c r="AC30" s="43"/>
      <c r="AD30" s="44"/>
      <c r="AE30" s="44"/>
      <c r="AF30" s="43"/>
      <c r="AG30" s="44"/>
      <c r="AH30" s="44"/>
      <c r="AI30" s="43"/>
    </row>
    <row r="31" spans="1:35" ht="15.75" x14ac:dyDescent="0.25">
      <c r="A31" s="33" t="s">
        <v>21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7"/>
      <c r="V31" s="47"/>
      <c r="W31" s="47"/>
      <c r="X31" s="48"/>
      <c r="Y31" s="44"/>
      <c r="Z31" s="43"/>
      <c r="AA31" s="43"/>
      <c r="AB31" s="43"/>
      <c r="AC31" s="43"/>
      <c r="AD31" s="44"/>
      <c r="AE31" s="44"/>
      <c r="AF31" s="43"/>
      <c r="AG31" s="44"/>
      <c r="AH31" s="44"/>
      <c r="AI31" s="43"/>
    </row>
    <row r="32" spans="1:35" ht="15.75" x14ac:dyDescent="0.25">
      <c r="A32" s="2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7"/>
      <c r="V32" s="47"/>
      <c r="W32" s="47"/>
      <c r="X32" s="48"/>
      <c r="Y32" s="48"/>
      <c r="Z32" s="43"/>
      <c r="AA32" s="43"/>
      <c r="AB32" s="43"/>
      <c r="AC32" s="43"/>
      <c r="AD32" s="44"/>
      <c r="AE32" s="43"/>
      <c r="AF32" s="43"/>
      <c r="AG32" s="44"/>
      <c r="AH32" s="44"/>
      <c r="AI32" s="43"/>
    </row>
    <row r="33" spans="1:35" ht="19.5" x14ac:dyDescent="0.25">
      <c r="A33" s="40" t="s">
        <v>208</v>
      </c>
      <c r="B33" s="41">
        <v>21.2</v>
      </c>
      <c r="C33" s="41">
        <v>20</v>
      </c>
      <c r="D33" s="41">
        <v>19.8</v>
      </c>
      <c r="E33" s="42">
        <v>19.899999999999999</v>
      </c>
      <c r="F33" s="42">
        <v>19.8</v>
      </c>
      <c r="G33" s="42">
        <v>20.399999999999999</v>
      </c>
      <c r="H33" s="42">
        <v>20.399999999999999</v>
      </c>
      <c r="I33" s="42">
        <v>20.9</v>
      </c>
      <c r="J33" s="42">
        <v>21.1</v>
      </c>
      <c r="K33" s="42">
        <v>21.9</v>
      </c>
      <c r="L33" s="42">
        <v>21.7</v>
      </c>
      <c r="M33" s="42">
        <v>21.2</v>
      </c>
      <c r="N33" s="42">
        <v>21</v>
      </c>
      <c r="O33" s="42">
        <v>21.5</v>
      </c>
      <c r="P33" s="43">
        <v>21.2</v>
      </c>
      <c r="Q33" s="43">
        <v>20.5</v>
      </c>
      <c r="R33" s="43">
        <v>20.7</v>
      </c>
      <c r="S33" s="43">
        <v>20.5</v>
      </c>
      <c r="T33" s="43">
        <v>20.3</v>
      </c>
      <c r="U33" s="43">
        <v>19.8</v>
      </c>
      <c r="V33" s="43">
        <v>19.100000000000001</v>
      </c>
      <c r="W33" s="43">
        <v>18.899999999999999</v>
      </c>
      <c r="X33" s="43">
        <v>17.8</v>
      </c>
      <c r="Y33" s="43">
        <v>17.7</v>
      </c>
      <c r="Z33" s="43">
        <v>18.2</v>
      </c>
      <c r="AA33" s="43">
        <v>18.5</v>
      </c>
      <c r="AB33" s="43">
        <v>18.100000000000001</v>
      </c>
      <c r="AC33" s="43">
        <v>18.100000000000001</v>
      </c>
      <c r="AD33" s="44">
        <v>18.100000000000001</v>
      </c>
      <c r="AE33" s="43">
        <v>18.100000000000001</v>
      </c>
      <c r="AF33" s="43">
        <v>18.5</v>
      </c>
      <c r="AG33" s="44">
        <v>19</v>
      </c>
      <c r="AH33" s="44">
        <v>19.2</v>
      </c>
      <c r="AI33" s="43">
        <v>19.8</v>
      </c>
    </row>
    <row r="34" spans="1:35" ht="15.75" x14ac:dyDescent="0.25">
      <c r="A34" s="29" t="s">
        <v>209</v>
      </c>
      <c r="B34" s="41">
        <v>17.8</v>
      </c>
      <c r="C34" s="41">
        <v>16.5</v>
      </c>
      <c r="D34" s="41">
        <v>16.8</v>
      </c>
      <c r="E34" s="46">
        <v>18.600000000000001</v>
      </c>
      <c r="F34" s="46">
        <v>18.7</v>
      </c>
      <c r="G34" s="46">
        <v>19.2</v>
      </c>
      <c r="H34" s="46">
        <v>19.2</v>
      </c>
      <c r="I34" s="46">
        <v>19.8</v>
      </c>
      <c r="J34" s="46">
        <v>20</v>
      </c>
      <c r="K34" s="46">
        <v>20.7</v>
      </c>
      <c r="L34" s="46">
        <v>20.6</v>
      </c>
      <c r="M34" s="46">
        <v>20.2</v>
      </c>
      <c r="N34" s="46">
        <v>20</v>
      </c>
      <c r="O34" s="46">
        <v>20.399999999999999</v>
      </c>
      <c r="P34" s="43">
        <v>20.100000000000001</v>
      </c>
      <c r="Q34" s="43">
        <v>19.5</v>
      </c>
      <c r="R34" s="43">
        <v>19.7</v>
      </c>
      <c r="S34" s="43">
        <v>19.600000000000001</v>
      </c>
      <c r="T34" s="43">
        <v>19.5</v>
      </c>
      <c r="U34" s="43">
        <v>19</v>
      </c>
      <c r="V34" s="43">
        <v>18.3</v>
      </c>
      <c r="W34" s="43">
        <v>18.2</v>
      </c>
      <c r="X34" s="43">
        <v>17.100000000000001</v>
      </c>
      <c r="Y34" s="43">
        <v>17.100000000000001</v>
      </c>
      <c r="Z34" s="43">
        <v>17.600000000000001</v>
      </c>
      <c r="AA34" s="43">
        <v>18</v>
      </c>
      <c r="AB34" s="43">
        <v>17.7</v>
      </c>
      <c r="AC34" s="43">
        <v>17.8</v>
      </c>
      <c r="AD34" s="44">
        <v>17.8</v>
      </c>
      <c r="AE34" s="43">
        <v>17.899999999999999</v>
      </c>
      <c r="AF34" s="43">
        <v>18.399999999999999</v>
      </c>
      <c r="AG34" s="44">
        <v>19</v>
      </c>
      <c r="AH34" s="44">
        <v>19.3</v>
      </c>
      <c r="AI34" s="43">
        <v>19.899999999999999</v>
      </c>
    </row>
    <row r="35" spans="1:35" ht="15.75" x14ac:dyDescent="0.25">
      <c r="A35" s="29"/>
      <c r="B35" s="41"/>
      <c r="C35" s="41"/>
      <c r="D35" s="41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7"/>
      <c r="U35" s="47"/>
      <c r="V35" s="47"/>
      <c r="W35" s="47"/>
      <c r="X35" s="48"/>
      <c r="Y35" s="44"/>
      <c r="Z35" s="43"/>
      <c r="AA35" s="43"/>
      <c r="AB35" s="43"/>
      <c r="AC35" s="43"/>
      <c r="AD35" s="44"/>
      <c r="AE35" s="43"/>
      <c r="AF35" s="43"/>
      <c r="AG35" s="44"/>
      <c r="AH35" s="44"/>
      <c r="AI35" s="43"/>
    </row>
    <row r="36" spans="1:35" ht="15.75" x14ac:dyDescent="0.25">
      <c r="A36" s="29" t="s">
        <v>210</v>
      </c>
      <c r="B36" s="52" t="s">
        <v>211</v>
      </c>
      <c r="C36" s="52" t="s">
        <v>211</v>
      </c>
      <c r="D36" s="52" t="s">
        <v>211</v>
      </c>
      <c r="E36" s="53" t="s">
        <v>211</v>
      </c>
      <c r="F36" s="53" t="s">
        <v>211</v>
      </c>
      <c r="G36" s="53" t="s">
        <v>211</v>
      </c>
      <c r="H36" s="53" t="s">
        <v>211</v>
      </c>
      <c r="I36" s="53" t="s">
        <v>211</v>
      </c>
      <c r="J36" s="53" t="s">
        <v>211</v>
      </c>
      <c r="K36" s="53" t="s">
        <v>211</v>
      </c>
      <c r="L36" s="53" t="s">
        <v>211</v>
      </c>
      <c r="M36" s="53" t="s">
        <v>211</v>
      </c>
      <c r="N36" s="53" t="s">
        <v>211</v>
      </c>
      <c r="O36" s="53" t="s">
        <v>211</v>
      </c>
      <c r="P36" s="53" t="s">
        <v>211</v>
      </c>
      <c r="Q36" s="53" t="s">
        <v>211</v>
      </c>
      <c r="R36" s="53" t="s">
        <v>211</v>
      </c>
      <c r="S36" s="53" t="s">
        <v>211</v>
      </c>
      <c r="T36" s="53" t="s">
        <v>211</v>
      </c>
      <c r="U36" s="53" t="s">
        <v>211</v>
      </c>
      <c r="V36" s="53" t="s">
        <v>211</v>
      </c>
      <c r="W36" s="53" t="s">
        <v>211</v>
      </c>
      <c r="X36" s="53" t="s">
        <v>211</v>
      </c>
      <c r="Y36" s="53" t="s">
        <v>211</v>
      </c>
      <c r="Z36" s="50" t="s">
        <v>211</v>
      </c>
      <c r="AA36" s="50" t="s">
        <v>211</v>
      </c>
      <c r="AB36" s="44" t="s">
        <v>211</v>
      </c>
      <c r="AC36" s="44" t="s">
        <v>211</v>
      </c>
      <c r="AD36" s="44" t="s">
        <v>211</v>
      </c>
      <c r="AE36" s="44" t="s">
        <v>211</v>
      </c>
      <c r="AF36" s="44" t="s">
        <v>211</v>
      </c>
      <c r="AG36" s="44" t="s">
        <v>211</v>
      </c>
      <c r="AH36" s="44" t="s">
        <v>211</v>
      </c>
      <c r="AI36" s="44" t="s">
        <v>211</v>
      </c>
    </row>
    <row r="37" spans="1:35" ht="15.75" x14ac:dyDescent="0.25">
      <c r="A37" s="29" t="s">
        <v>212</v>
      </c>
      <c r="B37" s="52" t="s">
        <v>211</v>
      </c>
      <c r="C37" s="52" t="s">
        <v>211</v>
      </c>
      <c r="D37" s="52" t="s">
        <v>211</v>
      </c>
      <c r="E37" s="53" t="s">
        <v>211</v>
      </c>
      <c r="F37" s="53" t="s">
        <v>211</v>
      </c>
      <c r="G37" s="53" t="s">
        <v>211</v>
      </c>
      <c r="H37" s="53" t="s">
        <v>211</v>
      </c>
      <c r="I37" s="53" t="s">
        <v>211</v>
      </c>
      <c r="J37" s="53" t="s">
        <v>211</v>
      </c>
      <c r="K37" s="53" t="s">
        <v>211</v>
      </c>
      <c r="L37" s="53" t="s">
        <v>211</v>
      </c>
      <c r="M37" s="53" t="s">
        <v>211</v>
      </c>
      <c r="N37" s="53" t="s">
        <v>211</v>
      </c>
      <c r="O37" s="53" t="s">
        <v>211</v>
      </c>
      <c r="P37" s="53" t="s">
        <v>211</v>
      </c>
      <c r="Q37" s="53" t="s">
        <v>211</v>
      </c>
      <c r="R37" s="53" t="s">
        <v>211</v>
      </c>
      <c r="S37" s="53" t="s">
        <v>211</v>
      </c>
      <c r="T37" s="53" t="s">
        <v>211</v>
      </c>
      <c r="U37" s="53" t="s">
        <v>211</v>
      </c>
      <c r="V37" s="53" t="s">
        <v>211</v>
      </c>
      <c r="W37" s="53" t="s">
        <v>211</v>
      </c>
      <c r="X37" s="53" t="s">
        <v>211</v>
      </c>
      <c r="Y37" s="53" t="s">
        <v>211</v>
      </c>
      <c r="Z37" s="50" t="s">
        <v>211</v>
      </c>
      <c r="AA37" s="50" t="s">
        <v>211</v>
      </c>
      <c r="AB37" s="44" t="s">
        <v>211</v>
      </c>
      <c r="AC37" s="44" t="s">
        <v>211</v>
      </c>
      <c r="AD37" s="44" t="s">
        <v>211</v>
      </c>
      <c r="AE37" s="44" t="s">
        <v>211</v>
      </c>
      <c r="AF37" s="44" t="s">
        <v>211</v>
      </c>
      <c r="AG37" s="44" t="s">
        <v>211</v>
      </c>
      <c r="AH37" s="44" t="s">
        <v>211</v>
      </c>
      <c r="AI37" s="44" t="s">
        <v>211</v>
      </c>
    </row>
    <row r="38" spans="1:35" ht="15.75" x14ac:dyDescent="0.25">
      <c r="A38" s="29" t="s">
        <v>213</v>
      </c>
      <c r="B38" s="41">
        <v>0.3</v>
      </c>
      <c r="C38" s="41">
        <v>0.4</v>
      </c>
      <c r="D38" s="41">
        <v>0.5</v>
      </c>
      <c r="E38" s="46">
        <v>0.6</v>
      </c>
      <c r="F38" s="46">
        <v>0.7</v>
      </c>
      <c r="G38" s="46">
        <v>0.9</v>
      </c>
      <c r="H38" s="46">
        <v>0.9</v>
      </c>
      <c r="I38" s="46">
        <v>1</v>
      </c>
      <c r="J38" s="46">
        <v>1.2</v>
      </c>
      <c r="K38" s="46">
        <v>1.2</v>
      </c>
      <c r="L38" s="46">
        <v>1.1000000000000001</v>
      </c>
      <c r="M38" s="46">
        <v>1</v>
      </c>
      <c r="N38" s="46">
        <v>1</v>
      </c>
      <c r="O38" s="46">
        <v>1.1000000000000001</v>
      </c>
      <c r="P38" s="43">
        <v>1.1000000000000001</v>
      </c>
      <c r="Q38" s="43">
        <v>1.2</v>
      </c>
      <c r="R38" s="43">
        <v>1.2</v>
      </c>
      <c r="S38" s="43">
        <v>1.2</v>
      </c>
      <c r="T38" s="43">
        <v>1.3</v>
      </c>
      <c r="U38" s="43">
        <v>1.1000000000000001</v>
      </c>
      <c r="V38" s="43">
        <v>1.1000000000000001</v>
      </c>
      <c r="W38" s="43">
        <v>1.2</v>
      </c>
      <c r="X38" s="43">
        <v>0.9</v>
      </c>
      <c r="Y38" s="43">
        <v>1.2</v>
      </c>
      <c r="Z38" s="43">
        <v>1</v>
      </c>
      <c r="AA38" s="43">
        <v>0.9</v>
      </c>
      <c r="AB38" s="43">
        <v>0.9</v>
      </c>
      <c r="AC38" s="43">
        <v>0.9</v>
      </c>
      <c r="AD38" s="44">
        <v>1</v>
      </c>
      <c r="AE38" s="43">
        <v>0.7</v>
      </c>
      <c r="AF38" s="43">
        <v>0.6</v>
      </c>
      <c r="AG38" s="44">
        <v>0.7</v>
      </c>
      <c r="AH38" s="44">
        <v>0.8</v>
      </c>
      <c r="AI38" s="43">
        <v>0.9</v>
      </c>
    </row>
    <row r="39" spans="1:35" ht="15.75" x14ac:dyDescent="0.25">
      <c r="A39" s="29" t="s">
        <v>214</v>
      </c>
      <c r="B39" s="41">
        <v>6.5</v>
      </c>
      <c r="C39" s="41">
        <v>8.1999999999999993</v>
      </c>
      <c r="D39" s="41">
        <v>13.5</v>
      </c>
      <c r="E39" s="43">
        <v>20.2</v>
      </c>
      <c r="F39" s="43">
        <v>19.7</v>
      </c>
      <c r="G39" s="43">
        <v>19.8</v>
      </c>
      <c r="H39" s="43">
        <v>19.2</v>
      </c>
      <c r="I39" s="43">
        <v>20.3</v>
      </c>
      <c r="J39" s="43">
        <v>21</v>
      </c>
      <c r="K39" s="43">
        <v>21.3</v>
      </c>
      <c r="L39" s="43">
        <v>20.8</v>
      </c>
      <c r="M39" s="43">
        <v>21.3</v>
      </c>
      <c r="N39" s="43">
        <v>21.5</v>
      </c>
      <c r="O39" s="43">
        <v>22</v>
      </c>
      <c r="P39" s="43">
        <v>21.8</v>
      </c>
      <c r="Q39" s="43">
        <v>21.7</v>
      </c>
      <c r="R39" s="43">
        <v>22.1</v>
      </c>
      <c r="S39" s="43">
        <v>23</v>
      </c>
      <c r="T39" s="43">
        <v>22</v>
      </c>
      <c r="U39" s="43">
        <v>19.8</v>
      </c>
      <c r="V39" s="43">
        <v>18.600000000000001</v>
      </c>
      <c r="W39" s="43">
        <v>18.100000000000001</v>
      </c>
      <c r="X39" s="43">
        <v>16.8</v>
      </c>
      <c r="Y39" s="43">
        <v>17.100000000000001</v>
      </c>
      <c r="Z39" s="43">
        <v>16.5</v>
      </c>
      <c r="AA39" s="43">
        <v>16.399999999999999</v>
      </c>
      <c r="AB39" s="43">
        <v>15.9</v>
      </c>
      <c r="AC39" s="43">
        <v>16.7</v>
      </c>
      <c r="AD39" s="44">
        <v>16.100000000000001</v>
      </c>
      <c r="AE39" s="43">
        <v>16</v>
      </c>
      <c r="AF39" s="43">
        <v>15.7</v>
      </c>
      <c r="AG39" s="44">
        <v>16</v>
      </c>
      <c r="AH39" s="44">
        <v>16.100000000000001</v>
      </c>
      <c r="AI39" s="43">
        <v>16.899999999999999</v>
      </c>
    </row>
    <row r="40" spans="1:35" ht="15.75" x14ac:dyDescent="0.25">
      <c r="A40" s="29" t="s">
        <v>215</v>
      </c>
      <c r="B40" s="41">
        <v>3.5</v>
      </c>
      <c r="C40" s="41">
        <v>5.6</v>
      </c>
      <c r="D40" s="41">
        <v>8.8000000000000007</v>
      </c>
      <c r="E40" s="43">
        <v>13.8</v>
      </c>
      <c r="F40" s="43">
        <v>13.5</v>
      </c>
      <c r="G40" s="43">
        <v>14</v>
      </c>
      <c r="H40" s="43">
        <v>13.9</v>
      </c>
      <c r="I40" s="43">
        <v>14.2</v>
      </c>
      <c r="J40" s="43">
        <v>15.8</v>
      </c>
      <c r="K40" s="43">
        <v>16.2</v>
      </c>
      <c r="L40" s="43">
        <v>16</v>
      </c>
      <c r="M40" s="43">
        <v>17.600000000000001</v>
      </c>
      <c r="N40" s="43">
        <v>17.600000000000001</v>
      </c>
      <c r="O40" s="43">
        <v>18.100000000000001</v>
      </c>
      <c r="P40" s="43">
        <v>17.899999999999999</v>
      </c>
      <c r="Q40" s="43">
        <v>17.600000000000001</v>
      </c>
      <c r="R40" s="43">
        <v>17.399999999999999</v>
      </c>
      <c r="S40" s="43">
        <v>17.899999999999999</v>
      </c>
      <c r="T40" s="43">
        <v>17.100000000000001</v>
      </c>
      <c r="U40" s="43">
        <v>15.4</v>
      </c>
      <c r="V40" s="43">
        <v>14.9</v>
      </c>
      <c r="W40" s="43">
        <v>14.3</v>
      </c>
      <c r="X40" s="43">
        <v>13</v>
      </c>
      <c r="Y40" s="43">
        <v>13</v>
      </c>
      <c r="Z40" s="43">
        <v>12.8</v>
      </c>
      <c r="AA40" s="43">
        <v>12</v>
      </c>
      <c r="AB40" s="43">
        <v>11.4</v>
      </c>
      <c r="AC40" s="43">
        <v>12.4</v>
      </c>
      <c r="AD40" s="44">
        <v>11.8</v>
      </c>
      <c r="AE40" s="43">
        <v>11.3</v>
      </c>
      <c r="AF40" s="43">
        <v>10.8</v>
      </c>
      <c r="AG40" s="44">
        <v>11.3</v>
      </c>
      <c r="AH40" s="44">
        <v>11.6</v>
      </c>
      <c r="AI40" s="43">
        <v>11.7</v>
      </c>
    </row>
    <row r="41" spans="1:35" ht="15.75" x14ac:dyDescent="0.25">
      <c r="A41" s="29" t="s">
        <v>216</v>
      </c>
      <c r="B41" s="41">
        <v>9.3000000000000007</v>
      </c>
      <c r="C41" s="41">
        <v>11.5</v>
      </c>
      <c r="D41" s="41">
        <v>19.3</v>
      </c>
      <c r="E41" s="43">
        <v>26.8</v>
      </c>
      <c r="F41" s="43">
        <v>25.7</v>
      </c>
      <c r="G41" s="43">
        <v>25.2</v>
      </c>
      <c r="H41" s="43">
        <v>24</v>
      </c>
      <c r="I41" s="43">
        <v>25.7</v>
      </c>
      <c r="J41" s="43">
        <v>25.7</v>
      </c>
      <c r="K41" s="43">
        <v>26</v>
      </c>
      <c r="L41" s="43">
        <v>25.3</v>
      </c>
      <c r="M41" s="43">
        <v>24.8</v>
      </c>
      <c r="N41" s="43">
        <v>25.2</v>
      </c>
      <c r="O41" s="43">
        <v>25.7</v>
      </c>
      <c r="P41" s="43">
        <v>25.4</v>
      </c>
      <c r="Q41" s="43">
        <v>25.4</v>
      </c>
      <c r="R41" s="43">
        <v>26.5</v>
      </c>
      <c r="S41" s="43">
        <v>28</v>
      </c>
      <c r="T41" s="43">
        <v>27</v>
      </c>
      <c r="U41" s="43">
        <v>24.5</v>
      </c>
      <c r="V41" s="43">
        <v>22.7</v>
      </c>
      <c r="W41" s="43">
        <v>22.3</v>
      </c>
      <c r="X41" s="43">
        <v>20.8</v>
      </c>
      <c r="Y41" s="43">
        <v>21.4</v>
      </c>
      <c r="Z41" s="43">
        <v>20.5</v>
      </c>
      <c r="AA41" s="43">
        <v>20.8</v>
      </c>
      <c r="AB41" s="43">
        <v>20.6</v>
      </c>
      <c r="AC41" s="43">
        <v>21.1</v>
      </c>
      <c r="AD41" s="44">
        <v>20.399999999999999</v>
      </c>
      <c r="AE41" s="43">
        <v>21</v>
      </c>
      <c r="AF41" s="43">
        <v>20.9</v>
      </c>
      <c r="AG41" s="44">
        <v>21</v>
      </c>
      <c r="AH41" s="44">
        <v>20.8</v>
      </c>
      <c r="AI41" s="43">
        <v>22.2</v>
      </c>
    </row>
    <row r="42" spans="1:35" ht="15.75" x14ac:dyDescent="0.25">
      <c r="A42" s="29" t="s">
        <v>217</v>
      </c>
      <c r="B42" s="41">
        <v>17.2</v>
      </c>
      <c r="C42" s="41">
        <v>17.899999999999999</v>
      </c>
      <c r="D42" s="41">
        <v>20.9</v>
      </c>
      <c r="E42" s="46">
        <v>24</v>
      </c>
      <c r="F42" s="46">
        <v>24.5</v>
      </c>
      <c r="G42" s="46">
        <v>24.1</v>
      </c>
      <c r="H42" s="46">
        <v>23.8</v>
      </c>
      <c r="I42" s="46">
        <v>24.1</v>
      </c>
      <c r="J42" s="46">
        <v>23.7</v>
      </c>
      <c r="K42" s="46">
        <v>24.6</v>
      </c>
      <c r="L42" s="46">
        <v>24.2</v>
      </c>
      <c r="M42" s="46">
        <v>24.3</v>
      </c>
      <c r="N42" s="46">
        <v>23.8</v>
      </c>
      <c r="O42" s="46">
        <v>24.4</v>
      </c>
      <c r="P42" s="43">
        <v>23.9</v>
      </c>
      <c r="Q42" s="43">
        <v>23.7</v>
      </c>
      <c r="R42" s="43">
        <v>24.1</v>
      </c>
      <c r="S42" s="43">
        <v>24.4</v>
      </c>
      <c r="T42" s="43">
        <v>24.4</v>
      </c>
      <c r="U42" s="43">
        <v>23.8</v>
      </c>
      <c r="V42" s="43">
        <v>23.2</v>
      </c>
      <c r="W42" s="43">
        <v>22.7</v>
      </c>
      <c r="X42" s="43">
        <v>21.6</v>
      </c>
      <c r="Y42" s="43">
        <v>21.3</v>
      </c>
      <c r="Z42" s="43">
        <v>22.2</v>
      </c>
      <c r="AA42" s="43">
        <v>22.5</v>
      </c>
      <c r="AB42" s="43">
        <v>22.3</v>
      </c>
      <c r="AC42" s="43">
        <v>22.2</v>
      </c>
      <c r="AD42" s="44">
        <v>22.1</v>
      </c>
      <c r="AE42" s="43">
        <v>22.1</v>
      </c>
      <c r="AF42" s="43">
        <v>22.9</v>
      </c>
      <c r="AG42" s="44">
        <v>22.8</v>
      </c>
      <c r="AH42" s="44">
        <v>23</v>
      </c>
      <c r="AI42" s="43">
        <v>23.6</v>
      </c>
    </row>
    <row r="43" spans="1:35" ht="15.75" x14ac:dyDescent="0.25">
      <c r="A43" s="29" t="s">
        <v>218</v>
      </c>
      <c r="B43" s="41">
        <v>13.4</v>
      </c>
      <c r="C43" s="41">
        <v>14.7</v>
      </c>
      <c r="D43" s="41">
        <v>19.8</v>
      </c>
      <c r="E43" s="46">
        <v>25</v>
      </c>
      <c r="F43" s="46">
        <v>25.4</v>
      </c>
      <c r="G43" s="46">
        <v>25.2</v>
      </c>
      <c r="H43" s="46">
        <v>25.1</v>
      </c>
      <c r="I43" s="46">
        <v>25.1</v>
      </c>
      <c r="J43" s="46">
        <v>24.7</v>
      </c>
      <c r="K43" s="46">
        <v>25.8</v>
      </c>
      <c r="L43" s="46">
        <v>25.1</v>
      </c>
      <c r="M43" s="46">
        <v>25.4</v>
      </c>
      <c r="N43" s="46">
        <v>24.7</v>
      </c>
      <c r="O43" s="46">
        <v>24.8</v>
      </c>
      <c r="P43" s="43">
        <v>24.8</v>
      </c>
      <c r="Q43" s="43">
        <v>23.7</v>
      </c>
      <c r="R43" s="43">
        <v>24.4</v>
      </c>
      <c r="S43" s="43">
        <v>24.9</v>
      </c>
      <c r="T43" s="43">
        <v>24.8</v>
      </c>
      <c r="U43" s="43">
        <v>23.1</v>
      </c>
      <c r="V43" s="43">
        <v>22.5</v>
      </c>
      <c r="W43" s="43">
        <v>21.5</v>
      </c>
      <c r="X43" s="43">
        <v>20.7</v>
      </c>
      <c r="Y43" s="43">
        <v>19.600000000000001</v>
      </c>
      <c r="Z43" s="43">
        <v>21.1</v>
      </c>
      <c r="AA43" s="43">
        <v>20.9</v>
      </c>
      <c r="AB43" s="43">
        <v>21.1</v>
      </c>
      <c r="AC43" s="43">
        <v>21</v>
      </c>
      <c r="AD43" s="44">
        <v>20.6</v>
      </c>
      <c r="AE43" s="43">
        <v>20.5</v>
      </c>
      <c r="AF43" s="43">
        <v>21.5</v>
      </c>
      <c r="AG43" s="44">
        <v>21.2</v>
      </c>
      <c r="AH43" s="44">
        <v>21</v>
      </c>
      <c r="AI43" s="43">
        <v>22.5</v>
      </c>
    </row>
    <row r="44" spans="1:35" ht="15.75" x14ac:dyDescent="0.25">
      <c r="A44" s="29" t="s">
        <v>219</v>
      </c>
      <c r="B44" s="41">
        <v>21.3</v>
      </c>
      <c r="C44" s="41">
        <v>21</v>
      </c>
      <c r="D44" s="41">
        <v>22.1</v>
      </c>
      <c r="E44" s="46">
        <v>22.5</v>
      </c>
      <c r="F44" s="46">
        <v>23.2</v>
      </c>
      <c r="G44" s="46">
        <v>22.6</v>
      </c>
      <c r="H44" s="46">
        <v>22</v>
      </c>
      <c r="I44" s="46">
        <v>22.7</v>
      </c>
      <c r="J44" s="46">
        <v>22.3</v>
      </c>
      <c r="K44" s="46">
        <v>23</v>
      </c>
      <c r="L44" s="46">
        <v>23</v>
      </c>
      <c r="M44" s="46">
        <v>22.9</v>
      </c>
      <c r="N44" s="46">
        <v>22.8</v>
      </c>
      <c r="O44" s="46">
        <v>23.9</v>
      </c>
      <c r="P44" s="43">
        <v>23</v>
      </c>
      <c r="Q44" s="43">
        <v>23.6</v>
      </c>
      <c r="R44" s="43">
        <v>23.9</v>
      </c>
      <c r="S44" s="43">
        <v>24</v>
      </c>
      <c r="T44" s="43">
        <v>24</v>
      </c>
      <c r="U44" s="43">
        <v>24.5</v>
      </c>
      <c r="V44" s="43">
        <v>23.8</v>
      </c>
      <c r="W44" s="43">
        <v>23.8</v>
      </c>
      <c r="X44" s="43">
        <v>22.4</v>
      </c>
      <c r="Y44" s="43">
        <v>22.8</v>
      </c>
      <c r="Z44" s="43">
        <v>23.1</v>
      </c>
      <c r="AA44" s="43">
        <v>23.9</v>
      </c>
      <c r="AB44" s="43">
        <v>23.4</v>
      </c>
      <c r="AC44" s="43">
        <v>23.3</v>
      </c>
      <c r="AD44" s="44">
        <v>23.4</v>
      </c>
      <c r="AE44" s="43">
        <v>23.5</v>
      </c>
      <c r="AF44" s="43">
        <v>24.2</v>
      </c>
      <c r="AG44" s="44">
        <v>24.4</v>
      </c>
      <c r="AH44" s="44">
        <v>24.9</v>
      </c>
      <c r="AI44" s="43">
        <v>24.6</v>
      </c>
    </row>
    <row r="45" spans="1:35" ht="15.75" x14ac:dyDescent="0.25">
      <c r="A45" s="29" t="s">
        <v>220</v>
      </c>
      <c r="B45" s="41">
        <v>37.1</v>
      </c>
      <c r="C45" s="41">
        <v>34.4</v>
      </c>
      <c r="D45" s="41">
        <v>30</v>
      </c>
      <c r="E45" s="46">
        <v>23.7</v>
      </c>
      <c r="F45" s="46">
        <v>23.7</v>
      </c>
      <c r="G45" s="46">
        <v>25.1</v>
      </c>
      <c r="H45" s="46">
        <v>24.9</v>
      </c>
      <c r="I45" s="46">
        <v>25.5</v>
      </c>
      <c r="J45" s="46">
        <v>25.3</v>
      </c>
      <c r="K45" s="46">
        <v>25.7</v>
      </c>
      <c r="L45" s="46">
        <v>25.4</v>
      </c>
      <c r="M45" s="46">
        <v>23.5</v>
      </c>
      <c r="N45" s="46">
        <v>23.7</v>
      </c>
      <c r="O45" s="46">
        <v>24.3</v>
      </c>
      <c r="P45" s="43">
        <v>24.4</v>
      </c>
      <c r="Q45" s="43">
        <v>23</v>
      </c>
      <c r="R45" s="43">
        <v>22.8</v>
      </c>
      <c r="S45" s="43">
        <v>21.9</v>
      </c>
      <c r="T45" s="43">
        <v>22.2</v>
      </c>
      <c r="U45" s="43">
        <v>22.7</v>
      </c>
      <c r="V45" s="43">
        <v>22.1</v>
      </c>
      <c r="W45" s="43">
        <v>21.9</v>
      </c>
      <c r="X45" s="43">
        <v>20.8</v>
      </c>
      <c r="Y45" s="43">
        <v>21.3</v>
      </c>
      <c r="Z45" s="43">
        <v>22.5</v>
      </c>
      <c r="AA45" s="43">
        <v>23.5</v>
      </c>
      <c r="AB45" s="43">
        <v>23.5</v>
      </c>
      <c r="AC45" s="43">
        <v>23.6</v>
      </c>
      <c r="AD45" s="44">
        <v>23.9</v>
      </c>
      <c r="AE45" s="43">
        <v>24.6</v>
      </c>
      <c r="AF45" s="43">
        <v>25.7</v>
      </c>
      <c r="AG45" s="44">
        <v>27.4</v>
      </c>
      <c r="AH45" s="44">
        <v>27.9</v>
      </c>
      <c r="AI45" s="43">
        <v>29.2</v>
      </c>
    </row>
    <row r="46" spans="1:35" ht="15.75" x14ac:dyDescent="0.25">
      <c r="A46" s="29" t="s">
        <v>221</v>
      </c>
      <c r="B46" s="41">
        <v>32</v>
      </c>
      <c r="C46" s="41">
        <v>31.6</v>
      </c>
      <c r="D46" s="41">
        <v>27.9</v>
      </c>
      <c r="E46" s="46">
        <v>22.9</v>
      </c>
      <c r="F46" s="46">
        <v>22.5</v>
      </c>
      <c r="G46" s="46">
        <v>24.1</v>
      </c>
      <c r="H46" s="46">
        <v>23.9</v>
      </c>
      <c r="I46" s="46">
        <v>23.7</v>
      </c>
      <c r="J46" s="46">
        <v>23.6</v>
      </c>
      <c r="K46" s="46">
        <v>24.6</v>
      </c>
      <c r="L46" s="46">
        <v>23.9</v>
      </c>
      <c r="M46" s="46">
        <v>21.9</v>
      </c>
      <c r="N46" s="46">
        <v>22.6</v>
      </c>
      <c r="O46" s="46">
        <v>23.2</v>
      </c>
      <c r="P46" s="43">
        <v>23.6</v>
      </c>
      <c r="Q46" s="43">
        <v>22.3</v>
      </c>
      <c r="R46" s="43">
        <v>22.2</v>
      </c>
      <c r="S46" s="43">
        <v>21.9</v>
      </c>
      <c r="T46" s="43">
        <v>22.5</v>
      </c>
      <c r="U46" s="43">
        <v>22.9</v>
      </c>
      <c r="V46" s="43">
        <v>22.1</v>
      </c>
      <c r="W46" s="43">
        <v>22.6</v>
      </c>
      <c r="X46" s="43">
        <v>21.5</v>
      </c>
      <c r="Y46" s="43">
        <v>22.4</v>
      </c>
      <c r="Z46" s="43">
        <v>23.3</v>
      </c>
      <c r="AA46" s="43">
        <v>24.4</v>
      </c>
      <c r="AB46" s="43">
        <v>24.4</v>
      </c>
      <c r="AC46" s="43">
        <v>24.8</v>
      </c>
      <c r="AD46" s="44">
        <v>25.2</v>
      </c>
      <c r="AE46" s="43">
        <v>26.2</v>
      </c>
      <c r="AF46" s="43">
        <v>27</v>
      </c>
      <c r="AG46" s="44">
        <v>28.6</v>
      </c>
      <c r="AH46" s="44">
        <v>29.3</v>
      </c>
      <c r="AI46" s="43">
        <v>30.4</v>
      </c>
    </row>
    <row r="47" spans="1:35" ht="15.75" x14ac:dyDescent="0.25">
      <c r="A47" s="29" t="s">
        <v>222</v>
      </c>
      <c r="B47" s="41">
        <v>43.6</v>
      </c>
      <c r="C47" s="41">
        <v>38.1</v>
      </c>
      <c r="D47" s="41">
        <v>32.700000000000003</v>
      </c>
      <c r="E47" s="46">
        <v>24.5</v>
      </c>
      <c r="F47" s="46">
        <v>25</v>
      </c>
      <c r="G47" s="46">
        <v>26.3</v>
      </c>
      <c r="H47" s="46">
        <v>25.9</v>
      </c>
      <c r="I47" s="46">
        <v>27.4</v>
      </c>
      <c r="J47" s="46">
        <v>27.1</v>
      </c>
      <c r="K47" s="46">
        <v>27</v>
      </c>
      <c r="L47" s="46">
        <v>27</v>
      </c>
      <c r="M47" s="46">
        <v>25.5</v>
      </c>
      <c r="N47" s="46">
        <v>25.1</v>
      </c>
      <c r="O47" s="46">
        <v>25.7</v>
      </c>
      <c r="P47" s="43">
        <v>25.3</v>
      </c>
      <c r="Q47" s="43">
        <v>24</v>
      </c>
      <c r="R47" s="43">
        <v>23.7</v>
      </c>
      <c r="S47" s="43">
        <v>21.8</v>
      </c>
      <c r="T47" s="43">
        <v>21.8</v>
      </c>
      <c r="U47" s="43">
        <v>22.4</v>
      </c>
      <c r="V47" s="43">
        <v>22.1</v>
      </c>
      <c r="W47" s="43">
        <v>20.9</v>
      </c>
      <c r="X47" s="43">
        <v>19.8</v>
      </c>
      <c r="Y47" s="43">
        <v>19.399999999999999</v>
      </c>
      <c r="Z47" s="43">
        <v>21.2</v>
      </c>
      <c r="AA47" s="43">
        <v>22.1</v>
      </c>
      <c r="AB47" s="43">
        <v>22.1</v>
      </c>
      <c r="AC47" s="43">
        <v>21.9</v>
      </c>
      <c r="AD47" s="44">
        <v>22</v>
      </c>
      <c r="AE47" s="43">
        <v>22.5</v>
      </c>
      <c r="AF47" s="43">
        <v>23.9</v>
      </c>
      <c r="AG47" s="44">
        <v>25.8</v>
      </c>
      <c r="AH47" s="44">
        <v>26.1</v>
      </c>
      <c r="AI47" s="43">
        <v>27.7</v>
      </c>
    </row>
    <row r="48" spans="1:35" ht="15.75" x14ac:dyDescent="0.25">
      <c r="A48" s="29" t="s">
        <v>223</v>
      </c>
      <c r="B48" s="41">
        <v>52.8</v>
      </c>
      <c r="C48" s="41">
        <v>44</v>
      </c>
      <c r="D48" s="41">
        <v>38.4</v>
      </c>
      <c r="E48" s="46">
        <v>35</v>
      </c>
      <c r="F48" s="46">
        <v>33.5</v>
      </c>
      <c r="G48" s="46">
        <v>36.5</v>
      </c>
      <c r="H48" s="46">
        <v>38.1</v>
      </c>
      <c r="I48" s="46">
        <v>39.299999999999997</v>
      </c>
      <c r="J48" s="46">
        <v>40.9</v>
      </c>
      <c r="K48" s="46">
        <v>43.4</v>
      </c>
      <c r="L48" s="46">
        <v>44.2</v>
      </c>
      <c r="M48" s="46">
        <v>42.7</v>
      </c>
      <c r="N48" s="46">
        <v>41.7</v>
      </c>
      <c r="O48" s="46">
        <v>41.6</v>
      </c>
      <c r="P48" s="43">
        <v>40.1</v>
      </c>
      <c r="Q48" s="43">
        <v>38.299999999999997</v>
      </c>
      <c r="R48" s="43">
        <v>38.1</v>
      </c>
      <c r="S48" s="43">
        <v>36.5</v>
      </c>
      <c r="T48" s="43">
        <v>36.200000000000003</v>
      </c>
      <c r="U48" s="43">
        <v>35.1</v>
      </c>
      <c r="V48" s="43">
        <v>33.799999999999997</v>
      </c>
      <c r="W48" s="43">
        <v>34.200000000000003</v>
      </c>
      <c r="X48" s="43">
        <v>32.200000000000003</v>
      </c>
      <c r="Y48" s="43">
        <v>31.1</v>
      </c>
      <c r="Z48" s="43">
        <v>31.4</v>
      </c>
      <c r="AA48" s="43">
        <v>31.8</v>
      </c>
      <c r="AB48" s="43">
        <v>29.7</v>
      </c>
      <c r="AC48" s="43">
        <v>29</v>
      </c>
      <c r="AD48" s="44">
        <v>29.5</v>
      </c>
      <c r="AE48" s="43">
        <v>28.4</v>
      </c>
      <c r="AF48" s="43">
        <v>28.4</v>
      </c>
      <c r="AG48" s="44">
        <v>29.2</v>
      </c>
      <c r="AH48" s="44">
        <v>29.1</v>
      </c>
      <c r="AI48" s="43">
        <v>29</v>
      </c>
    </row>
    <row r="49" spans="1:35" ht="15.75" x14ac:dyDescent="0.25">
      <c r="A49" s="29" t="s">
        <v>224</v>
      </c>
      <c r="B49" s="41">
        <v>50.5</v>
      </c>
      <c r="C49" s="41">
        <v>39.6</v>
      </c>
      <c r="D49" s="41">
        <v>36</v>
      </c>
      <c r="E49" s="46">
        <v>30.4</v>
      </c>
      <c r="F49" s="46">
        <v>28.4</v>
      </c>
      <c r="G49" s="46">
        <v>31.2</v>
      </c>
      <c r="H49" s="46">
        <v>31.5</v>
      </c>
      <c r="I49" s="46">
        <v>33.9</v>
      </c>
      <c r="J49" s="46">
        <v>33.9</v>
      </c>
      <c r="K49" s="46">
        <v>36.299999999999997</v>
      </c>
      <c r="L49" s="46">
        <v>35.799999999999997</v>
      </c>
      <c r="M49" s="46">
        <v>34</v>
      </c>
      <c r="N49" s="46">
        <v>34.200000000000003</v>
      </c>
      <c r="O49" s="46">
        <v>32.200000000000003</v>
      </c>
      <c r="P49" s="43">
        <v>30.7</v>
      </c>
      <c r="Q49" s="43">
        <v>29.9</v>
      </c>
      <c r="R49" s="43">
        <v>29.3</v>
      </c>
      <c r="S49" s="43">
        <v>27.6</v>
      </c>
      <c r="T49" s="43">
        <v>28.5</v>
      </c>
      <c r="U49" s="43">
        <v>27.5</v>
      </c>
      <c r="V49" s="43">
        <v>26.1</v>
      </c>
      <c r="W49" s="43">
        <v>25.9</v>
      </c>
      <c r="X49" s="43">
        <v>24.7</v>
      </c>
      <c r="Y49" s="43">
        <v>22.7</v>
      </c>
      <c r="Z49" s="43">
        <v>24.5</v>
      </c>
      <c r="AA49" s="43">
        <v>24.5</v>
      </c>
      <c r="AB49" s="43">
        <v>23.1</v>
      </c>
      <c r="AC49" s="43">
        <v>22.2</v>
      </c>
      <c r="AD49" s="44">
        <v>22.3</v>
      </c>
      <c r="AE49" s="43">
        <v>22.2</v>
      </c>
      <c r="AF49" s="43">
        <v>22</v>
      </c>
      <c r="AG49" s="44">
        <v>24.3</v>
      </c>
      <c r="AH49" s="44">
        <v>24.3</v>
      </c>
      <c r="AI49" s="43">
        <v>23.9</v>
      </c>
    </row>
    <row r="50" spans="1:35" ht="15.75" x14ac:dyDescent="0.25">
      <c r="A50" s="29" t="s">
        <v>225</v>
      </c>
      <c r="B50" s="41">
        <v>58.3</v>
      </c>
      <c r="C50" s="41">
        <v>52.5</v>
      </c>
      <c r="D50" s="41">
        <v>42.8</v>
      </c>
      <c r="E50" s="46">
        <v>42.3</v>
      </c>
      <c r="F50" s="46">
        <v>41.4</v>
      </c>
      <c r="G50" s="46">
        <v>45.3</v>
      </c>
      <c r="H50" s="46">
        <v>49.2</v>
      </c>
      <c r="I50" s="46">
        <v>48.5</v>
      </c>
      <c r="J50" s="46">
        <v>53.1</v>
      </c>
      <c r="K50" s="46">
        <v>54.9</v>
      </c>
      <c r="L50" s="46">
        <v>57.2</v>
      </c>
      <c r="M50" s="46">
        <v>57.3</v>
      </c>
      <c r="N50" s="46">
        <v>51.5</v>
      </c>
      <c r="O50" s="46">
        <v>56.1</v>
      </c>
      <c r="P50" s="43">
        <v>53</v>
      </c>
      <c r="Q50" s="43">
        <v>50.1</v>
      </c>
      <c r="R50" s="43">
        <v>49</v>
      </c>
      <c r="S50" s="43">
        <v>47.1</v>
      </c>
      <c r="T50" s="43">
        <v>44.9</v>
      </c>
      <c r="U50" s="43">
        <v>43.5</v>
      </c>
      <c r="V50" s="43">
        <v>41.1</v>
      </c>
      <c r="W50" s="43">
        <v>42.5</v>
      </c>
      <c r="X50" s="43">
        <v>38.799999999999997</v>
      </c>
      <c r="Y50" s="43">
        <v>38.6</v>
      </c>
      <c r="Z50" s="43">
        <v>37.700000000000003</v>
      </c>
      <c r="AA50" s="43">
        <v>38</v>
      </c>
      <c r="AB50" s="43">
        <v>34.9</v>
      </c>
      <c r="AC50" s="43">
        <v>34.6</v>
      </c>
      <c r="AD50" s="44">
        <v>35.5</v>
      </c>
      <c r="AE50" s="43">
        <v>32.9</v>
      </c>
      <c r="AF50" s="43">
        <v>33.799999999999997</v>
      </c>
      <c r="AG50" s="44">
        <v>33.5</v>
      </c>
      <c r="AH50" s="44">
        <v>32.9</v>
      </c>
      <c r="AI50" s="43">
        <v>32.299999999999997</v>
      </c>
    </row>
    <row r="51" spans="1:35" ht="15.75" x14ac:dyDescent="0.25">
      <c r="A51" s="29" t="s">
        <v>226</v>
      </c>
      <c r="B51" s="41">
        <v>58.3</v>
      </c>
      <c r="C51" s="41">
        <v>57.4</v>
      </c>
      <c r="D51" s="41">
        <v>42.4</v>
      </c>
      <c r="E51" s="46">
        <v>50.6</v>
      </c>
      <c r="F51" s="46">
        <v>50.5</v>
      </c>
      <c r="G51" s="46">
        <v>50.6</v>
      </c>
      <c r="H51" s="46">
        <v>54.2</v>
      </c>
      <c r="I51" s="46">
        <v>52.2</v>
      </c>
      <c r="J51" s="46">
        <v>56.2</v>
      </c>
      <c r="K51" s="46">
        <v>62.1</v>
      </c>
      <c r="L51" s="46">
        <v>67.5</v>
      </c>
      <c r="M51" s="46">
        <v>61.5</v>
      </c>
      <c r="N51" s="46">
        <v>68.2</v>
      </c>
      <c r="O51" s="46">
        <v>65.900000000000006</v>
      </c>
      <c r="P51" s="43">
        <v>69.5</v>
      </c>
      <c r="Q51" s="43">
        <v>62.4</v>
      </c>
      <c r="R51" s="43">
        <v>67.900000000000006</v>
      </c>
      <c r="S51" s="43">
        <v>66.2</v>
      </c>
      <c r="T51" s="43">
        <v>62.7</v>
      </c>
      <c r="U51" s="43">
        <v>60.5</v>
      </c>
      <c r="V51" s="43">
        <v>61</v>
      </c>
      <c r="W51" s="43">
        <v>59.8</v>
      </c>
      <c r="X51" s="43">
        <v>57.1</v>
      </c>
      <c r="Y51" s="43">
        <v>57.5</v>
      </c>
      <c r="Z51" s="43">
        <v>52.7</v>
      </c>
      <c r="AA51" s="43">
        <v>54.5</v>
      </c>
      <c r="AB51" s="43">
        <v>51.6</v>
      </c>
      <c r="AC51" s="43">
        <v>49.2</v>
      </c>
      <c r="AD51" s="44">
        <v>49.9</v>
      </c>
      <c r="AE51" s="43">
        <v>48</v>
      </c>
      <c r="AF51" s="43">
        <v>46.6</v>
      </c>
      <c r="AG51" s="44">
        <v>43</v>
      </c>
      <c r="AH51" s="44">
        <v>44</v>
      </c>
      <c r="AI51" s="43">
        <v>47.3</v>
      </c>
    </row>
    <row r="52" spans="1:35" ht="16.5" x14ac:dyDescent="0.3">
      <c r="A52" s="29"/>
      <c r="B52" s="54"/>
      <c r="C52" s="54"/>
      <c r="D52" s="54"/>
      <c r="E52" s="46"/>
      <c r="F52" s="47"/>
      <c r="G52" s="47"/>
      <c r="H52" s="47"/>
      <c r="I52" s="47"/>
      <c r="J52" s="46"/>
      <c r="K52" s="47"/>
      <c r="L52" s="47"/>
      <c r="M52" s="47"/>
      <c r="N52" s="47"/>
      <c r="O52" s="46"/>
      <c r="P52" s="46"/>
      <c r="Q52" s="46"/>
      <c r="R52" s="46"/>
      <c r="S52" s="45"/>
      <c r="T52" s="45"/>
      <c r="U52" s="47"/>
      <c r="V52" s="47"/>
      <c r="W52" s="47"/>
      <c r="X52" s="48"/>
      <c r="Y52" s="44"/>
      <c r="Z52" s="43"/>
      <c r="AA52" s="43"/>
      <c r="AB52" s="43"/>
      <c r="AC52" s="43"/>
      <c r="AD52" s="44"/>
      <c r="AE52" s="44"/>
      <c r="AF52" s="43"/>
      <c r="AG52" s="44"/>
      <c r="AH52" s="44"/>
      <c r="AI52" s="43"/>
    </row>
    <row r="53" spans="1:35" ht="16.5" x14ac:dyDescent="0.3">
      <c r="A53" s="33" t="s">
        <v>22</v>
      </c>
      <c r="B53" s="54"/>
      <c r="C53" s="54"/>
      <c r="D53" s="54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5"/>
      <c r="T53" s="45"/>
      <c r="U53" s="47"/>
      <c r="V53" s="47"/>
      <c r="W53" s="47"/>
      <c r="X53" s="48"/>
      <c r="Y53" s="48"/>
      <c r="Z53" s="43"/>
      <c r="AA53" s="43"/>
      <c r="AB53" s="43"/>
      <c r="AC53" s="43"/>
      <c r="AD53" s="44"/>
      <c r="AE53" s="44"/>
      <c r="AF53" s="43"/>
      <c r="AG53" s="44"/>
      <c r="AH53" s="44"/>
      <c r="AI53" s="43"/>
    </row>
    <row r="54" spans="1:35" ht="16.5" x14ac:dyDescent="0.3">
      <c r="A54" s="29"/>
      <c r="B54" s="54"/>
      <c r="C54" s="54"/>
      <c r="D54" s="54"/>
      <c r="E54" s="46"/>
      <c r="F54" s="47"/>
      <c r="G54" s="47"/>
      <c r="H54" s="47"/>
      <c r="I54" s="47"/>
      <c r="J54" s="46"/>
      <c r="K54" s="47"/>
      <c r="L54" s="47"/>
      <c r="M54" s="47"/>
      <c r="N54" s="47"/>
      <c r="O54" s="46"/>
      <c r="P54" s="46"/>
      <c r="Q54" s="46"/>
      <c r="R54" s="46"/>
      <c r="S54" s="45"/>
      <c r="T54" s="45"/>
      <c r="U54" s="47"/>
      <c r="V54" s="47"/>
      <c r="W54" s="47"/>
      <c r="X54" s="48"/>
      <c r="Y54" s="48"/>
      <c r="Z54" s="43"/>
      <c r="AA54" s="43"/>
      <c r="AB54" s="43"/>
      <c r="AC54" s="43"/>
      <c r="AD54" s="44"/>
      <c r="AE54" s="44"/>
      <c r="AF54" s="43"/>
      <c r="AG54" s="44"/>
      <c r="AH54" s="44"/>
      <c r="AI54" s="43"/>
    </row>
    <row r="55" spans="1:35" ht="19.5" x14ac:dyDescent="0.25">
      <c r="A55" s="40" t="s">
        <v>208</v>
      </c>
      <c r="B55" s="41">
        <v>5.6</v>
      </c>
      <c r="C55" s="41">
        <v>5.6</v>
      </c>
      <c r="D55" s="41">
        <v>7.4</v>
      </c>
      <c r="E55" s="42">
        <v>5.7</v>
      </c>
      <c r="F55" s="42">
        <v>6</v>
      </c>
      <c r="G55" s="42">
        <v>5.8</v>
      </c>
      <c r="H55" s="42">
        <v>5.5</v>
      </c>
      <c r="I55" s="42">
        <v>5.6</v>
      </c>
      <c r="J55" s="42">
        <v>5.2</v>
      </c>
      <c r="K55" s="42">
        <v>5.5</v>
      </c>
      <c r="L55" s="42">
        <v>5.3</v>
      </c>
      <c r="M55" s="42">
        <v>5.0999999999999996</v>
      </c>
      <c r="N55" s="42">
        <v>4.9000000000000004</v>
      </c>
      <c r="O55" s="42">
        <v>4.8</v>
      </c>
      <c r="P55" s="43">
        <v>4.7</v>
      </c>
      <c r="Q55" s="43">
        <v>4.5999999999999996</v>
      </c>
      <c r="R55" s="43">
        <v>4.5999999999999996</v>
      </c>
      <c r="S55" s="43">
        <v>4.4000000000000004</v>
      </c>
      <c r="T55" s="43">
        <v>4.3</v>
      </c>
      <c r="U55" s="43">
        <v>4.3</v>
      </c>
      <c r="V55" s="43">
        <v>4.3</v>
      </c>
      <c r="W55" s="43">
        <v>4.3</v>
      </c>
      <c r="X55" s="43">
        <v>4</v>
      </c>
      <c r="Y55" s="43">
        <v>4</v>
      </c>
      <c r="Z55" s="43">
        <v>4.0999999999999996</v>
      </c>
      <c r="AA55" s="43">
        <v>4.2</v>
      </c>
      <c r="AB55" s="43">
        <v>4.2</v>
      </c>
      <c r="AC55" s="43">
        <v>4.5</v>
      </c>
      <c r="AD55" s="44">
        <v>4.4000000000000004</v>
      </c>
      <c r="AE55" s="43">
        <v>4.5</v>
      </c>
      <c r="AF55" s="43">
        <v>4.5999999999999996</v>
      </c>
      <c r="AG55" s="44">
        <v>4.8</v>
      </c>
      <c r="AH55" s="44">
        <v>4.9000000000000004</v>
      </c>
      <c r="AI55" s="43">
        <v>5</v>
      </c>
    </row>
    <row r="56" spans="1:35" ht="15.75" x14ac:dyDescent="0.25">
      <c r="A56" s="29" t="s">
        <v>209</v>
      </c>
      <c r="B56" s="41">
        <v>5.0999999999999996</v>
      </c>
      <c r="C56" s="41">
        <v>4.9000000000000004</v>
      </c>
      <c r="D56" s="41">
        <v>6.6</v>
      </c>
      <c r="E56" s="46">
        <v>5.5</v>
      </c>
      <c r="F56" s="46">
        <v>5.8</v>
      </c>
      <c r="G56" s="46">
        <v>5.6</v>
      </c>
      <c r="H56" s="46">
        <v>5.4</v>
      </c>
      <c r="I56" s="46">
        <v>5.4</v>
      </c>
      <c r="J56" s="46">
        <v>5.2</v>
      </c>
      <c r="K56" s="46">
        <v>5.4</v>
      </c>
      <c r="L56" s="46">
        <v>5.2</v>
      </c>
      <c r="M56" s="46">
        <v>5</v>
      </c>
      <c r="N56" s="46">
        <v>4.8</v>
      </c>
      <c r="O56" s="46">
        <v>4.8</v>
      </c>
      <c r="P56" s="43">
        <v>4.7</v>
      </c>
      <c r="Q56" s="43">
        <v>4.5999999999999996</v>
      </c>
      <c r="R56" s="43">
        <v>4.5999999999999996</v>
      </c>
      <c r="S56" s="43">
        <v>4.4000000000000004</v>
      </c>
      <c r="T56" s="43">
        <v>4.3</v>
      </c>
      <c r="U56" s="43">
        <v>4.3</v>
      </c>
      <c r="V56" s="43">
        <v>4.3</v>
      </c>
      <c r="W56" s="43">
        <v>4.3</v>
      </c>
      <c r="X56" s="43">
        <v>4</v>
      </c>
      <c r="Y56" s="43">
        <v>4</v>
      </c>
      <c r="Z56" s="43">
        <v>4.0999999999999996</v>
      </c>
      <c r="AA56" s="43">
        <v>4.3</v>
      </c>
      <c r="AB56" s="43">
        <v>4.3</v>
      </c>
      <c r="AC56" s="43">
        <v>4.5999999999999996</v>
      </c>
      <c r="AD56" s="44">
        <v>4.5</v>
      </c>
      <c r="AE56" s="43">
        <v>4.5999999999999996</v>
      </c>
      <c r="AF56" s="43">
        <v>4.8</v>
      </c>
      <c r="AG56" s="44">
        <v>4.9000000000000004</v>
      </c>
      <c r="AH56" s="44">
        <v>5</v>
      </c>
      <c r="AI56" s="43">
        <v>5.2</v>
      </c>
    </row>
    <row r="57" spans="1:35" ht="15.75" x14ac:dyDescent="0.25">
      <c r="A57" s="29"/>
      <c r="B57" s="41"/>
      <c r="C57" s="41"/>
      <c r="D57" s="41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7"/>
      <c r="U57" s="47"/>
      <c r="V57" s="47"/>
      <c r="W57" s="47"/>
      <c r="X57" s="48"/>
      <c r="Y57" s="44"/>
      <c r="Z57" s="43"/>
      <c r="AA57" s="43"/>
      <c r="AB57" s="43"/>
      <c r="AC57" s="43"/>
      <c r="AD57" s="44"/>
      <c r="AE57" s="43"/>
      <c r="AF57" s="43"/>
      <c r="AG57" s="44"/>
      <c r="AH57" s="44"/>
      <c r="AI57" s="43"/>
    </row>
    <row r="58" spans="1:35" ht="15.75" x14ac:dyDescent="0.25">
      <c r="A58" s="29" t="s">
        <v>210</v>
      </c>
      <c r="B58" s="52" t="s">
        <v>211</v>
      </c>
      <c r="C58" s="52" t="s">
        <v>211</v>
      </c>
      <c r="D58" s="52" t="s">
        <v>211</v>
      </c>
      <c r="E58" s="53" t="s">
        <v>211</v>
      </c>
      <c r="F58" s="53" t="s">
        <v>211</v>
      </c>
      <c r="G58" s="53" t="s">
        <v>211</v>
      </c>
      <c r="H58" s="53" t="s">
        <v>211</v>
      </c>
      <c r="I58" s="53" t="s">
        <v>211</v>
      </c>
      <c r="J58" s="53" t="s">
        <v>211</v>
      </c>
      <c r="K58" s="53" t="s">
        <v>211</v>
      </c>
      <c r="L58" s="53" t="s">
        <v>211</v>
      </c>
      <c r="M58" s="53" t="s">
        <v>211</v>
      </c>
      <c r="N58" s="53" t="s">
        <v>211</v>
      </c>
      <c r="O58" s="53" t="s">
        <v>211</v>
      </c>
      <c r="P58" s="53" t="s">
        <v>211</v>
      </c>
      <c r="Q58" s="53" t="s">
        <v>211</v>
      </c>
      <c r="R58" s="53" t="s">
        <v>211</v>
      </c>
      <c r="S58" s="53" t="s">
        <v>211</v>
      </c>
      <c r="T58" s="53" t="s">
        <v>211</v>
      </c>
      <c r="U58" s="53" t="s">
        <v>211</v>
      </c>
      <c r="V58" s="53" t="s">
        <v>211</v>
      </c>
      <c r="W58" s="53" t="s">
        <v>211</v>
      </c>
      <c r="X58" s="53" t="s">
        <v>211</v>
      </c>
      <c r="Y58" s="53" t="s">
        <v>211</v>
      </c>
      <c r="Z58" s="50" t="s">
        <v>211</v>
      </c>
      <c r="AA58" s="50" t="s">
        <v>211</v>
      </c>
      <c r="AB58" s="44" t="s">
        <v>211</v>
      </c>
      <c r="AC58" s="44" t="s">
        <v>211</v>
      </c>
      <c r="AD58" s="44" t="s">
        <v>211</v>
      </c>
      <c r="AE58" s="55" t="s">
        <v>211</v>
      </c>
      <c r="AF58" s="55" t="s">
        <v>211</v>
      </c>
      <c r="AG58" s="44" t="s">
        <v>211</v>
      </c>
      <c r="AH58" s="44" t="s">
        <v>211</v>
      </c>
      <c r="AI58" s="44" t="s">
        <v>211</v>
      </c>
    </row>
    <row r="59" spans="1:35" ht="15.75" x14ac:dyDescent="0.25">
      <c r="A59" s="29" t="s">
        <v>212</v>
      </c>
      <c r="B59" s="52" t="s">
        <v>211</v>
      </c>
      <c r="C59" s="52" t="s">
        <v>211</v>
      </c>
      <c r="D59" s="52" t="s">
        <v>211</v>
      </c>
      <c r="E59" s="53" t="s">
        <v>211</v>
      </c>
      <c r="F59" s="53" t="s">
        <v>211</v>
      </c>
      <c r="G59" s="53" t="s">
        <v>211</v>
      </c>
      <c r="H59" s="53" t="s">
        <v>211</v>
      </c>
      <c r="I59" s="53" t="s">
        <v>211</v>
      </c>
      <c r="J59" s="53" t="s">
        <v>211</v>
      </c>
      <c r="K59" s="53" t="s">
        <v>211</v>
      </c>
      <c r="L59" s="53" t="s">
        <v>211</v>
      </c>
      <c r="M59" s="53" t="s">
        <v>211</v>
      </c>
      <c r="N59" s="53" t="s">
        <v>211</v>
      </c>
      <c r="O59" s="53" t="s">
        <v>211</v>
      </c>
      <c r="P59" s="53" t="s">
        <v>211</v>
      </c>
      <c r="Q59" s="53" t="s">
        <v>211</v>
      </c>
      <c r="R59" s="53" t="s">
        <v>211</v>
      </c>
      <c r="S59" s="53" t="s">
        <v>211</v>
      </c>
      <c r="T59" s="53" t="s">
        <v>211</v>
      </c>
      <c r="U59" s="53" t="s">
        <v>211</v>
      </c>
      <c r="V59" s="53" t="s">
        <v>211</v>
      </c>
      <c r="W59" s="53" t="s">
        <v>211</v>
      </c>
      <c r="X59" s="53" t="s">
        <v>211</v>
      </c>
      <c r="Y59" s="53" t="s">
        <v>211</v>
      </c>
      <c r="Z59" s="50" t="s">
        <v>211</v>
      </c>
      <c r="AA59" s="50" t="s">
        <v>211</v>
      </c>
      <c r="AB59" s="44" t="s">
        <v>211</v>
      </c>
      <c r="AC59" s="44" t="s">
        <v>211</v>
      </c>
      <c r="AD59" s="44" t="s">
        <v>211</v>
      </c>
      <c r="AE59" s="55" t="s">
        <v>211</v>
      </c>
      <c r="AF59" s="55" t="s">
        <v>211</v>
      </c>
      <c r="AG59" s="44" t="s">
        <v>211</v>
      </c>
      <c r="AH59" s="44" t="s">
        <v>211</v>
      </c>
      <c r="AI59" s="44" t="s">
        <v>211</v>
      </c>
    </row>
    <row r="60" spans="1:35" ht="15.75" x14ac:dyDescent="0.25">
      <c r="A60" s="29" t="s">
        <v>213</v>
      </c>
      <c r="B60" s="41">
        <v>0.1</v>
      </c>
      <c r="C60" s="41">
        <v>0.1</v>
      </c>
      <c r="D60" s="41">
        <v>0.2</v>
      </c>
      <c r="E60" s="46">
        <v>0.2</v>
      </c>
      <c r="F60" s="46">
        <v>0.3</v>
      </c>
      <c r="G60" s="46">
        <v>0.2</v>
      </c>
      <c r="H60" s="46">
        <v>0.3</v>
      </c>
      <c r="I60" s="46">
        <v>0.3</v>
      </c>
      <c r="J60" s="46">
        <v>0.4</v>
      </c>
      <c r="K60" s="46">
        <v>0.3</v>
      </c>
      <c r="L60" s="46">
        <v>0.3</v>
      </c>
      <c r="M60" s="46">
        <v>0.4</v>
      </c>
      <c r="N60" s="46">
        <v>0.3</v>
      </c>
      <c r="O60" s="46">
        <v>0.4</v>
      </c>
      <c r="P60" s="43">
        <v>0.3</v>
      </c>
      <c r="Q60" s="43">
        <v>0.5</v>
      </c>
      <c r="R60" s="43">
        <v>0.5</v>
      </c>
      <c r="S60" s="43">
        <v>0.5</v>
      </c>
      <c r="T60" s="43">
        <v>0.4</v>
      </c>
      <c r="U60" s="43">
        <v>0.4</v>
      </c>
      <c r="V60" s="43">
        <v>0.4</v>
      </c>
      <c r="W60" s="43">
        <v>0.4</v>
      </c>
      <c r="X60" s="43">
        <v>0.3</v>
      </c>
      <c r="Y60" s="43">
        <v>0.3</v>
      </c>
      <c r="Z60" s="43">
        <v>0.3</v>
      </c>
      <c r="AA60" s="43">
        <v>0.3</v>
      </c>
      <c r="AB60" s="43">
        <v>0.3</v>
      </c>
      <c r="AC60" s="43">
        <v>0.5</v>
      </c>
      <c r="AD60" s="44">
        <v>0.3</v>
      </c>
      <c r="AE60" s="43">
        <v>0.3</v>
      </c>
      <c r="AF60" s="43">
        <v>0.3</v>
      </c>
      <c r="AG60" s="44">
        <v>0.3</v>
      </c>
      <c r="AH60" s="44">
        <v>0.5</v>
      </c>
      <c r="AI60" s="43">
        <v>0.4</v>
      </c>
    </row>
    <row r="61" spans="1:35" ht="15.75" x14ac:dyDescent="0.25">
      <c r="A61" s="29" t="s">
        <v>214</v>
      </c>
      <c r="B61" s="41">
        <v>2.6</v>
      </c>
      <c r="C61" s="41">
        <v>2.2000000000000002</v>
      </c>
      <c r="D61" s="41">
        <v>4.2</v>
      </c>
      <c r="E61" s="43">
        <v>4.3</v>
      </c>
      <c r="F61" s="43">
        <v>4.5999999999999996</v>
      </c>
      <c r="G61" s="43">
        <v>4.2</v>
      </c>
      <c r="H61" s="43">
        <v>4.3</v>
      </c>
      <c r="I61" s="43">
        <v>4.4000000000000004</v>
      </c>
      <c r="J61" s="43">
        <v>4.3</v>
      </c>
      <c r="K61" s="43">
        <v>4.3</v>
      </c>
      <c r="L61" s="43">
        <v>4.3</v>
      </c>
      <c r="M61" s="43">
        <v>4.2</v>
      </c>
      <c r="N61" s="43">
        <v>4.2</v>
      </c>
      <c r="O61" s="43">
        <v>3.9</v>
      </c>
      <c r="P61" s="43">
        <v>3.8</v>
      </c>
      <c r="Q61" s="43">
        <v>3.6</v>
      </c>
      <c r="R61" s="43">
        <v>4.0999999999999996</v>
      </c>
      <c r="S61" s="43">
        <v>3.7</v>
      </c>
      <c r="T61" s="43">
        <v>3.6</v>
      </c>
      <c r="U61" s="43">
        <v>3.5</v>
      </c>
      <c r="V61" s="43">
        <v>3.4</v>
      </c>
      <c r="W61" s="43">
        <v>3.3</v>
      </c>
      <c r="X61" s="43">
        <v>3</v>
      </c>
      <c r="Y61" s="43">
        <v>3</v>
      </c>
      <c r="Z61" s="43">
        <v>2.9</v>
      </c>
      <c r="AA61" s="43">
        <v>2.9</v>
      </c>
      <c r="AB61" s="43">
        <v>3</v>
      </c>
      <c r="AC61" s="43">
        <v>3.5</v>
      </c>
      <c r="AD61" s="44">
        <v>3.5</v>
      </c>
      <c r="AE61" s="43">
        <v>3.2</v>
      </c>
      <c r="AF61" s="43">
        <v>3.1</v>
      </c>
      <c r="AG61" s="44">
        <v>3.5</v>
      </c>
      <c r="AH61" s="44">
        <v>3.6</v>
      </c>
      <c r="AI61" s="43">
        <v>3.9</v>
      </c>
    </row>
    <row r="62" spans="1:35" ht="15.75" x14ac:dyDescent="0.25">
      <c r="A62" s="29" t="s">
        <v>215</v>
      </c>
      <c r="B62" s="41">
        <v>1.8</v>
      </c>
      <c r="C62" s="41">
        <v>1.6</v>
      </c>
      <c r="D62" s="41">
        <v>2.9</v>
      </c>
      <c r="E62" s="43">
        <v>3</v>
      </c>
      <c r="F62" s="43">
        <v>3.5</v>
      </c>
      <c r="G62" s="43">
        <v>3.1</v>
      </c>
      <c r="H62" s="43">
        <v>3.2</v>
      </c>
      <c r="I62" s="43">
        <v>3.5</v>
      </c>
      <c r="J62" s="43">
        <v>3.7</v>
      </c>
      <c r="K62" s="43">
        <v>3.7</v>
      </c>
      <c r="L62" s="43">
        <v>4.0999999999999996</v>
      </c>
      <c r="M62" s="43">
        <v>4.3</v>
      </c>
      <c r="N62" s="43">
        <v>4.2</v>
      </c>
      <c r="O62" s="43">
        <v>3.7</v>
      </c>
      <c r="P62" s="43">
        <v>3.7</v>
      </c>
      <c r="Q62" s="43">
        <v>3.4</v>
      </c>
      <c r="R62" s="43">
        <v>3.8</v>
      </c>
      <c r="S62" s="43">
        <v>3.4</v>
      </c>
      <c r="T62" s="43">
        <v>3.1</v>
      </c>
      <c r="U62" s="43">
        <v>3.5</v>
      </c>
      <c r="V62" s="43">
        <v>3.3</v>
      </c>
      <c r="W62" s="43">
        <v>2.8</v>
      </c>
      <c r="X62" s="43">
        <v>2.7</v>
      </c>
      <c r="Y62" s="43">
        <v>2.7</v>
      </c>
      <c r="Z62" s="43">
        <v>2.7</v>
      </c>
      <c r="AA62" s="43">
        <v>2.2999999999999998</v>
      </c>
      <c r="AB62" s="43">
        <v>2.6</v>
      </c>
      <c r="AC62" s="43">
        <v>3.5</v>
      </c>
      <c r="AD62" s="44">
        <v>3</v>
      </c>
      <c r="AE62" s="43">
        <v>2.8</v>
      </c>
      <c r="AF62" s="43">
        <v>2.4</v>
      </c>
      <c r="AG62" s="44">
        <v>3</v>
      </c>
      <c r="AH62" s="44">
        <v>3.2</v>
      </c>
      <c r="AI62" s="43">
        <v>3.1</v>
      </c>
    </row>
    <row r="63" spans="1:35" ht="15.75" x14ac:dyDescent="0.25">
      <c r="A63" s="29" t="s">
        <v>216</v>
      </c>
      <c r="B63" s="41">
        <v>3.3</v>
      </c>
      <c r="C63" s="41">
        <v>2.9</v>
      </c>
      <c r="D63" s="41">
        <v>5.7</v>
      </c>
      <c r="E63" s="43">
        <v>5.5</v>
      </c>
      <c r="F63" s="43">
        <v>5.6</v>
      </c>
      <c r="G63" s="43">
        <v>5.0999999999999996</v>
      </c>
      <c r="H63" s="43">
        <v>5.2</v>
      </c>
      <c r="I63" s="43">
        <v>5.0999999999999996</v>
      </c>
      <c r="J63" s="43">
        <v>4.9000000000000004</v>
      </c>
      <c r="K63" s="43">
        <v>4.9000000000000004</v>
      </c>
      <c r="L63" s="43">
        <v>4.4000000000000004</v>
      </c>
      <c r="M63" s="43">
        <v>4.0999999999999996</v>
      </c>
      <c r="N63" s="43">
        <v>4.0999999999999996</v>
      </c>
      <c r="O63" s="43">
        <v>4.0999999999999996</v>
      </c>
      <c r="P63" s="43">
        <v>3.9</v>
      </c>
      <c r="Q63" s="43">
        <v>3.8</v>
      </c>
      <c r="R63" s="43">
        <v>4.4000000000000004</v>
      </c>
      <c r="S63" s="43">
        <v>3.9</v>
      </c>
      <c r="T63" s="43">
        <v>4.2</v>
      </c>
      <c r="U63" s="43">
        <v>3.6</v>
      </c>
      <c r="V63" s="43">
        <v>3.6</v>
      </c>
      <c r="W63" s="43">
        <v>3.7</v>
      </c>
      <c r="X63" s="43">
        <v>3.4</v>
      </c>
      <c r="Y63" s="43">
        <v>3.2</v>
      </c>
      <c r="Z63" s="43">
        <v>3.1</v>
      </c>
      <c r="AA63" s="43">
        <v>3.5</v>
      </c>
      <c r="AB63" s="43">
        <v>3.4</v>
      </c>
      <c r="AC63" s="43">
        <v>3.6</v>
      </c>
      <c r="AD63" s="44">
        <v>4</v>
      </c>
      <c r="AE63" s="43">
        <v>3.6</v>
      </c>
      <c r="AF63" s="43">
        <v>3.9</v>
      </c>
      <c r="AG63" s="44">
        <v>4</v>
      </c>
      <c r="AH63" s="44">
        <v>4.0999999999999996</v>
      </c>
      <c r="AI63" s="43">
        <v>4.7</v>
      </c>
    </row>
    <row r="64" spans="1:35" ht="15.75" x14ac:dyDescent="0.25">
      <c r="A64" s="29" t="s">
        <v>217</v>
      </c>
      <c r="B64" s="41">
        <v>6.2</v>
      </c>
      <c r="C64" s="41">
        <v>6.6</v>
      </c>
      <c r="D64" s="41">
        <v>10.199999999999999</v>
      </c>
      <c r="E64" s="46">
        <v>7.7</v>
      </c>
      <c r="F64" s="46">
        <v>8</v>
      </c>
      <c r="G64" s="46">
        <v>7.6</v>
      </c>
      <c r="H64" s="46">
        <v>7</v>
      </c>
      <c r="I64" s="46">
        <v>6.8</v>
      </c>
      <c r="J64" s="46">
        <v>6.5</v>
      </c>
      <c r="K64" s="46">
        <v>6.7</v>
      </c>
      <c r="L64" s="46">
        <v>6.5</v>
      </c>
      <c r="M64" s="46">
        <v>6.3</v>
      </c>
      <c r="N64" s="46">
        <v>6.1</v>
      </c>
      <c r="O64" s="46">
        <v>6.2</v>
      </c>
      <c r="P64" s="43">
        <v>5.9</v>
      </c>
      <c r="Q64" s="43">
        <v>5.8</v>
      </c>
      <c r="R64" s="43">
        <v>5.8</v>
      </c>
      <c r="S64" s="43">
        <v>5.8</v>
      </c>
      <c r="T64" s="43">
        <v>5.8</v>
      </c>
      <c r="U64" s="43">
        <v>5.7</v>
      </c>
      <c r="V64" s="43">
        <v>5.8</v>
      </c>
      <c r="W64" s="43">
        <v>5.8</v>
      </c>
      <c r="X64" s="43">
        <v>5.5</v>
      </c>
      <c r="Y64" s="43">
        <v>5.4</v>
      </c>
      <c r="Z64" s="43">
        <v>5.5</v>
      </c>
      <c r="AA64" s="43">
        <v>5.9</v>
      </c>
      <c r="AB64" s="43">
        <v>5.7</v>
      </c>
      <c r="AC64" s="43">
        <v>6</v>
      </c>
      <c r="AD64" s="44">
        <v>5.8</v>
      </c>
      <c r="AE64" s="43">
        <v>5.9</v>
      </c>
      <c r="AF64" s="43">
        <v>6.2</v>
      </c>
      <c r="AG64" s="44">
        <v>6.3</v>
      </c>
      <c r="AH64" s="44">
        <v>6.2</v>
      </c>
      <c r="AI64" s="43">
        <v>6.4</v>
      </c>
    </row>
    <row r="65" spans="1:35" ht="15.75" x14ac:dyDescent="0.25">
      <c r="A65" s="29" t="s">
        <v>218</v>
      </c>
      <c r="B65" s="41">
        <v>4.9000000000000004</v>
      </c>
      <c r="C65" s="41">
        <v>5.5</v>
      </c>
      <c r="D65" s="41">
        <v>8.6</v>
      </c>
      <c r="E65" s="46">
        <v>7.1</v>
      </c>
      <c r="F65" s="46">
        <v>7.3</v>
      </c>
      <c r="G65" s="46">
        <v>6.9</v>
      </c>
      <c r="H65" s="46">
        <v>6.5</v>
      </c>
      <c r="I65" s="46">
        <v>6.2</v>
      </c>
      <c r="J65" s="46">
        <v>5.9</v>
      </c>
      <c r="K65" s="46">
        <v>5.9</v>
      </c>
      <c r="L65" s="46">
        <v>6</v>
      </c>
      <c r="M65" s="46">
        <v>5.8</v>
      </c>
      <c r="N65" s="46">
        <v>5.7</v>
      </c>
      <c r="O65" s="46">
        <v>5.6</v>
      </c>
      <c r="P65" s="43">
        <v>5.3</v>
      </c>
      <c r="Q65" s="43">
        <v>5</v>
      </c>
      <c r="R65" s="43">
        <v>5.0999999999999996</v>
      </c>
      <c r="S65" s="43">
        <v>5</v>
      </c>
      <c r="T65" s="43">
        <v>5.0999999999999996</v>
      </c>
      <c r="U65" s="43">
        <v>4.9000000000000004</v>
      </c>
      <c r="V65" s="43">
        <v>4.8</v>
      </c>
      <c r="W65" s="43">
        <v>4.7</v>
      </c>
      <c r="X65" s="43">
        <v>4.5999999999999996</v>
      </c>
      <c r="Y65" s="43">
        <v>4.3</v>
      </c>
      <c r="Z65" s="43">
        <v>4.5</v>
      </c>
      <c r="AA65" s="43">
        <v>4.7</v>
      </c>
      <c r="AB65" s="43">
        <v>4.7</v>
      </c>
      <c r="AC65" s="43">
        <v>4.8</v>
      </c>
      <c r="AD65" s="44">
        <v>4.7</v>
      </c>
      <c r="AE65" s="43">
        <v>4.7</v>
      </c>
      <c r="AF65" s="43">
        <v>5</v>
      </c>
      <c r="AG65" s="44">
        <v>5.0999999999999996</v>
      </c>
      <c r="AH65" s="44">
        <v>5.0999999999999996</v>
      </c>
      <c r="AI65" s="43">
        <v>5.3</v>
      </c>
    </row>
    <row r="66" spans="1:35" ht="15.75" x14ac:dyDescent="0.25">
      <c r="A66" s="29" t="s">
        <v>219</v>
      </c>
      <c r="B66" s="41">
        <v>7.5</v>
      </c>
      <c r="C66" s="41">
        <v>7.7</v>
      </c>
      <c r="D66" s="41">
        <v>11.9</v>
      </c>
      <c r="E66" s="46">
        <v>8.5</v>
      </c>
      <c r="F66" s="46">
        <v>8.9</v>
      </c>
      <c r="G66" s="46">
        <v>8.5</v>
      </c>
      <c r="H66" s="46">
        <v>7.6</v>
      </c>
      <c r="I66" s="46">
        <v>7.7</v>
      </c>
      <c r="J66" s="46">
        <v>7.1</v>
      </c>
      <c r="K66" s="46">
        <v>7.6</v>
      </c>
      <c r="L66" s="46">
        <v>7.2</v>
      </c>
      <c r="M66" s="46">
        <v>6.9</v>
      </c>
      <c r="N66" s="46">
        <v>6.7</v>
      </c>
      <c r="O66" s="46">
        <v>6.8</v>
      </c>
      <c r="P66" s="43">
        <v>6.5</v>
      </c>
      <c r="Q66" s="43">
        <v>6.6</v>
      </c>
      <c r="R66" s="43">
        <v>6.4</v>
      </c>
      <c r="S66" s="43">
        <v>6.7</v>
      </c>
      <c r="T66" s="43">
        <v>6.4</v>
      </c>
      <c r="U66" s="43">
        <v>6.6</v>
      </c>
      <c r="V66" s="43">
        <v>6.8</v>
      </c>
      <c r="W66" s="43">
        <v>6.8</v>
      </c>
      <c r="X66" s="43">
        <v>6.4</v>
      </c>
      <c r="Y66" s="43">
        <v>6.4</v>
      </c>
      <c r="Z66" s="43">
        <v>6.4</v>
      </c>
      <c r="AA66" s="43">
        <v>6.9</v>
      </c>
      <c r="AB66" s="43">
        <v>6.6</v>
      </c>
      <c r="AC66" s="43">
        <v>7.1</v>
      </c>
      <c r="AD66" s="44">
        <v>6.8</v>
      </c>
      <c r="AE66" s="43">
        <v>7</v>
      </c>
      <c r="AF66" s="43">
        <v>7.3</v>
      </c>
      <c r="AG66" s="44">
        <v>7.4</v>
      </c>
      <c r="AH66" s="44">
        <v>7.4</v>
      </c>
      <c r="AI66" s="43">
        <v>7.5</v>
      </c>
    </row>
    <row r="67" spans="1:35" ht="15.75" x14ac:dyDescent="0.25">
      <c r="A67" s="29" t="s">
        <v>220</v>
      </c>
      <c r="B67" s="41">
        <v>9.9</v>
      </c>
      <c r="C67" s="41">
        <v>10.199999999999999</v>
      </c>
      <c r="D67" s="41">
        <v>12</v>
      </c>
      <c r="E67" s="46">
        <v>8.9</v>
      </c>
      <c r="F67" s="46">
        <v>9.4</v>
      </c>
      <c r="G67" s="46">
        <v>9.1</v>
      </c>
      <c r="H67" s="46">
        <v>8.6999999999999993</v>
      </c>
      <c r="I67" s="46">
        <v>8.9</v>
      </c>
      <c r="J67" s="46">
        <v>8</v>
      </c>
      <c r="K67" s="46">
        <v>8.6999999999999993</v>
      </c>
      <c r="L67" s="46">
        <v>8.1999999999999993</v>
      </c>
      <c r="M67" s="46">
        <v>7.6</v>
      </c>
      <c r="N67" s="46">
        <v>7.4</v>
      </c>
      <c r="O67" s="46">
        <v>7.1</v>
      </c>
      <c r="P67" s="43">
        <v>7.1</v>
      </c>
      <c r="Q67" s="43">
        <v>6.9</v>
      </c>
      <c r="R67" s="43">
        <v>6.7</v>
      </c>
      <c r="S67" s="43">
        <v>6.3</v>
      </c>
      <c r="T67" s="43">
        <v>6.1</v>
      </c>
      <c r="U67" s="43">
        <v>6.3</v>
      </c>
      <c r="V67" s="43">
        <v>6.4</v>
      </c>
      <c r="W67" s="43">
        <v>6.3</v>
      </c>
      <c r="X67" s="43">
        <v>6</v>
      </c>
      <c r="Y67" s="43">
        <v>6.2</v>
      </c>
      <c r="Z67" s="43">
        <v>6.6</v>
      </c>
      <c r="AA67" s="43">
        <v>6.7</v>
      </c>
      <c r="AB67" s="43">
        <v>6.9</v>
      </c>
      <c r="AC67" s="43">
        <v>7.6</v>
      </c>
      <c r="AD67" s="44">
        <v>7.2</v>
      </c>
      <c r="AE67" s="43">
        <v>7.7</v>
      </c>
      <c r="AF67" s="43">
        <v>8.1</v>
      </c>
      <c r="AG67" s="44">
        <v>8.1</v>
      </c>
      <c r="AH67" s="44">
        <v>8.5</v>
      </c>
      <c r="AI67" s="43">
        <v>8.6</v>
      </c>
    </row>
    <row r="68" spans="1:35" ht="15.75" x14ac:dyDescent="0.25">
      <c r="A68" s="29" t="s">
        <v>221</v>
      </c>
      <c r="B68" s="41">
        <v>9.9</v>
      </c>
      <c r="C68" s="41">
        <v>10.199999999999999</v>
      </c>
      <c r="D68" s="41">
        <v>12.6</v>
      </c>
      <c r="E68" s="46">
        <v>9.4</v>
      </c>
      <c r="F68" s="46">
        <v>10.1</v>
      </c>
      <c r="G68" s="46">
        <v>9.5</v>
      </c>
      <c r="H68" s="46">
        <v>9</v>
      </c>
      <c r="I68" s="46">
        <v>9.3000000000000007</v>
      </c>
      <c r="J68" s="46">
        <v>8.3000000000000007</v>
      </c>
      <c r="K68" s="46">
        <v>8.8000000000000007</v>
      </c>
      <c r="L68" s="46">
        <v>8.6</v>
      </c>
      <c r="M68" s="46">
        <v>8</v>
      </c>
      <c r="N68" s="46">
        <v>7.4</v>
      </c>
      <c r="O68" s="46">
        <v>6.9</v>
      </c>
      <c r="P68" s="43">
        <v>7.6</v>
      </c>
      <c r="Q68" s="43">
        <v>7.2</v>
      </c>
      <c r="R68" s="43">
        <v>7</v>
      </c>
      <c r="S68" s="43">
        <v>6.9</v>
      </c>
      <c r="T68" s="43">
        <v>6.6</v>
      </c>
      <c r="U68" s="43">
        <v>6.9</v>
      </c>
      <c r="V68" s="43">
        <v>7.2</v>
      </c>
      <c r="W68" s="43">
        <v>6.9</v>
      </c>
      <c r="X68" s="43">
        <v>6.6</v>
      </c>
      <c r="Y68" s="43">
        <v>6.7</v>
      </c>
      <c r="Z68" s="43">
        <v>7.2</v>
      </c>
      <c r="AA68" s="43">
        <v>7.4</v>
      </c>
      <c r="AB68" s="43">
        <v>7.7</v>
      </c>
      <c r="AC68" s="43">
        <v>8.6</v>
      </c>
      <c r="AD68" s="44">
        <v>8</v>
      </c>
      <c r="AE68" s="43">
        <v>8.4</v>
      </c>
      <c r="AF68" s="43">
        <v>8.6999999999999993</v>
      </c>
      <c r="AG68" s="44">
        <v>9</v>
      </c>
      <c r="AH68" s="44">
        <v>9.3000000000000007</v>
      </c>
      <c r="AI68" s="43">
        <v>9</v>
      </c>
    </row>
    <row r="69" spans="1:35" ht="15.75" x14ac:dyDescent="0.25">
      <c r="A69" s="29" t="s">
        <v>222</v>
      </c>
      <c r="B69" s="41">
        <v>9.9</v>
      </c>
      <c r="C69" s="41">
        <v>10.199999999999999</v>
      </c>
      <c r="D69" s="41">
        <v>11.4</v>
      </c>
      <c r="E69" s="46">
        <v>8.4</v>
      </c>
      <c r="F69" s="46">
        <v>8.8000000000000007</v>
      </c>
      <c r="G69" s="46">
        <v>8.8000000000000007</v>
      </c>
      <c r="H69" s="46">
        <v>8.4</v>
      </c>
      <c r="I69" s="46">
        <v>8.5</v>
      </c>
      <c r="J69" s="46">
        <v>7.8</v>
      </c>
      <c r="K69" s="46">
        <v>8.5</v>
      </c>
      <c r="L69" s="46">
        <v>7.7</v>
      </c>
      <c r="M69" s="46">
        <v>7.3</v>
      </c>
      <c r="N69" s="46">
        <v>7.4</v>
      </c>
      <c r="O69" s="46">
        <v>7.3</v>
      </c>
      <c r="P69" s="43">
        <v>6.5</v>
      </c>
      <c r="Q69" s="43">
        <v>6.5</v>
      </c>
      <c r="R69" s="43">
        <v>6.2</v>
      </c>
      <c r="S69" s="43">
        <v>5.5</v>
      </c>
      <c r="T69" s="43">
        <v>5.3</v>
      </c>
      <c r="U69" s="43">
        <v>5.5</v>
      </c>
      <c r="V69" s="43">
        <v>5.3</v>
      </c>
      <c r="W69" s="43">
        <v>5.5</v>
      </c>
      <c r="X69" s="43">
        <v>5.2</v>
      </c>
      <c r="Y69" s="43">
        <v>5.4</v>
      </c>
      <c r="Z69" s="43">
        <v>5.8</v>
      </c>
      <c r="AA69" s="43">
        <v>5.6</v>
      </c>
      <c r="AB69" s="43">
        <v>5.9</v>
      </c>
      <c r="AC69" s="43">
        <v>6.1</v>
      </c>
      <c r="AD69" s="44">
        <v>6</v>
      </c>
      <c r="AE69" s="43">
        <v>6.8</v>
      </c>
      <c r="AF69" s="43">
        <v>7.2</v>
      </c>
      <c r="AG69" s="44">
        <v>6.9</v>
      </c>
      <c r="AH69" s="44">
        <v>7.4</v>
      </c>
      <c r="AI69" s="43">
        <v>8</v>
      </c>
    </row>
    <row r="70" spans="1:35" ht="15.75" x14ac:dyDescent="0.25">
      <c r="A70" s="29" t="s">
        <v>223</v>
      </c>
      <c r="B70" s="41">
        <v>9.4</v>
      </c>
      <c r="C70" s="41">
        <v>8.4</v>
      </c>
      <c r="D70" s="41">
        <v>8.1</v>
      </c>
      <c r="E70" s="46">
        <v>6.1</v>
      </c>
      <c r="F70" s="46">
        <v>6</v>
      </c>
      <c r="G70" s="46">
        <v>6.2</v>
      </c>
      <c r="H70" s="46">
        <v>6.7</v>
      </c>
      <c r="I70" s="46">
        <v>6.7</v>
      </c>
      <c r="J70" s="46">
        <v>6.6</v>
      </c>
      <c r="K70" s="46">
        <v>7</v>
      </c>
      <c r="L70" s="46">
        <v>6.8</v>
      </c>
      <c r="M70" s="46">
        <v>6.6</v>
      </c>
      <c r="N70" s="46">
        <v>5.9</v>
      </c>
      <c r="O70" s="46">
        <v>6.4</v>
      </c>
      <c r="P70" s="43">
        <v>5.9</v>
      </c>
      <c r="Q70" s="43">
        <v>6</v>
      </c>
      <c r="R70" s="43">
        <v>5.8</v>
      </c>
      <c r="S70" s="43">
        <v>5.4</v>
      </c>
      <c r="T70" s="43">
        <v>5.4</v>
      </c>
      <c r="U70" s="43">
        <v>4.8</v>
      </c>
      <c r="V70" s="43">
        <v>4.8</v>
      </c>
      <c r="W70" s="43">
        <v>4.7</v>
      </c>
      <c r="X70" s="43">
        <v>4.3</v>
      </c>
      <c r="Y70" s="43">
        <v>4</v>
      </c>
      <c r="Z70" s="43">
        <v>3.9</v>
      </c>
      <c r="AA70" s="43">
        <v>4.0999999999999996</v>
      </c>
      <c r="AB70" s="43">
        <v>3.8</v>
      </c>
      <c r="AC70" s="43">
        <v>3.8</v>
      </c>
      <c r="AD70" s="44">
        <v>4</v>
      </c>
      <c r="AE70" s="43">
        <v>3.9</v>
      </c>
      <c r="AF70" s="43">
        <v>3.9</v>
      </c>
      <c r="AG70" s="44">
        <v>4.0999999999999996</v>
      </c>
      <c r="AH70" s="44">
        <v>4</v>
      </c>
      <c r="AI70" s="43">
        <v>4.2</v>
      </c>
    </row>
    <row r="71" spans="1:35" ht="15.75" x14ac:dyDescent="0.25">
      <c r="A71" s="29" t="s">
        <v>224</v>
      </c>
      <c r="B71" s="41">
        <v>10.1</v>
      </c>
      <c r="C71" s="41">
        <v>8.4</v>
      </c>
      <c r="D71" s="41">
        <v>9</v>
      </c>
      <c r="E71" s="46">
        <v>6.5</v>
      </c>
      <c r="F71" s="46">
        <v>6.8</v>
      </c>
      <c r="G71" s="46">
        <v>6.9</v>
      </c>
      <c r="H71" s="46">
        <v>7.3</v>
      </c>
      <c r="I71" s="46">
        <v>7.3</v>
      </c>
      <c r="J71" s="46">
        <v>6.9</v>
      </c>
      <c r="K71" s="46">
        <v>7.3</v>
      </c>
      <c r="L71" s="46">
        <v>7.2</v>
      </c>
      <c r="M71" s="46">
        <v>6.8</v>
      </c>
      <c r="N71" s="46">
        <v>6</v>
      </c>
      <c r="O71" s="46">
        <v>6.7</v>
      </c>
      <c r="P71" s="43">
        <v>6</v>
      </c>
      <c r="Q71" s="43">
        <v>5.9</v>
      </c>
      <c r="R71" s="43">
        <v>5.9</v>
      </c>
      <c r="S71" s="43">
        <v>5.4</v>
      </c>
      <c r="T71" s="43">
        <v>5.4</v>
      </c>
      <c r="U71" s="43">
        <v>4.8</v>
      </c>
      <c r="V71" s="43">
        <v>4.5999999999999996</v>
      </c>
      <c r="W71" s="43">
        <v>4.3</v>
      </c>
      <c r="X71" s="43">
        <v>4.0999999999999996</v>
      </c>
      <c r="Y71" s="43">
        <v>4</v>
      </c>
      <c r="Z71" s="43">
        <v>3.9</v>
      </c>
      <c r="AA71" s="43">
        <v>4.0999999999999996</v>
      </c>
      <c r="AB71" s="43">
        <v>3.8</v>
      </c>
      <c r="AC71" s="43">
        <v>3.7</v>
      </c>
      <c r="AD71" s="44">
        <v>4</v>
      </c>
      <c r="AE71" s="43">
        <v>4</v>
      </c>
      <c r="AF71" s="43">
        <v>4.2</v>
      </c>
      <c r="AG71" s="44">
        <v>4.4000000000000004</v>
      </c>
      <c r="AH71" s="44">
        <v>4.5999999999999996</v>
      </c>
      <c r="AI71" s="43">
        <v>4.8</v>
      </c>
    </row>
    <row r="72" spans="1:35" ht="15.75" x14ac:dyDescent="0.25">
      <c r="A72" s="29" t="s">
        <v>225</v>
      </c>
      <c r="B72" s="41">
        <v>8.1</v>
      </c>
      <c r="C72" s="41">
        <v>8.9</v>
      </c>
      <c r="D72" s="41">
        <v>7</v>
      </c>
      <c r="E72" s="46">
        <v>5.5</v>
      </c>
      <c r="F72" s="46">
        <v>5.2</v>
      </c>
      <c r="G72" s="46">
        <v>5.8</v>
      </c>
      <c r="H72" s="46">
        <v>6.3</v>
      </c>
      <c r="I72" s="46">
        <v>6.3</v>
      </c>
      <c r="J72" s="46">
        <v>6.7</v>
      </c>
      <c r="K72" s="46">
        <v>7.4</v>
      </c>
      <c r="L72" s="46">
        <v>6.9</v>
      </c>
      <c r="M72" s="46">
        <v>6.8</v>
      </c>
      <c r="N72" s="46">
        <v>5.9</v>
      </c>
      <c r="O72" s="46">
        <v>6.3</v>
      </c>
      <c r="P72" s="43">
        <v>5.7</v>
      </c>
      <c r="Q72" s="43">
        <v>6.2</v>
      </c>
      <c r="R72" s="43">
        <v>5.8</v>
      </c>
      <c r="S72" s="43">
        <v>5.2</v>
      </c>
      <c r="T72" s="43">
        <v>5.4</v>
      </c>
      <c r="U72" s="43">
        <v>4.9000000000000004</v>
      </c>
      <c r="V72" s="43">
        <v>5.0999999999999996</v>
      </c>
      <c r="W72" s="43">
        <v>4.9000000000000004</v>
      </c>
      <c r="X72" s="43">
        <v>4.7</v>
      </c>
      <c r="Y72" s="43">
        <v>4</v>
      </c>
      <c r="Z72" s="43">
        <v>4</v>
      </c>
      <c r="AA72" s="43">
        <v>4.2</v>
      </c>
      <c r="AB72" s="43">
        <v>4</v>
      </c>
      <c r="AC72" s="43">
        <v>3.9</v>
      </c>
      <c r="AD72" s="44">
        <v>4</v>
      </c>
      <c r="AE72" s="43">
        <v>4</v>
      </c>
      <c r="AF72" s="43">
        <v>3.8</v>
      </c>
      <c r="AG72" s="44">
        <v>3.8</v>
      </c>
      <c r="AH72" s="44">
        <v>3.6</v>
      </c>
      <c r="AI72" s="43">
        <v>3.7</v>
      </c>
    </row>
    <row r="73" spans="1:35" ht="15.75" x14ac:dyDescent="0.25">
      <c r="A73" s="29" t="s">
        <v>226</v>
      </c>
      <c r="B73" s="41">
        <v>8.1999999999999993</v>
      </c>
      <c r="C73" s="41">
        <v>6</v>
      </c>
      <c r="D73" s="41">
        <v>5.9</v>
      </c>
      <c r="E73" s="46">
        <v>5.5</v>
      </c>
      <c r="F73" s="46">
        <v>3.8</v>
      </c>
      <c r="G73" s="46">
        <v>3.8</v>
      </c>
      <c r="H73" s="46">
        <v>5.2</v>
      </c>
      <c r="I73" s="46">
        <v>5</v>
      </c>
      <c r="J73" s="46">
        <v>4.7</v>
      </c>
      <c r="K73" s="46">
        <v>4.8</v>
      </c>
      <c r="L73" s="46">
        <v>4.7</v>
      </c>
      <c r="M73" s="46">
        <v>5.2</v>
      </c>
      <c r="N73" s="46">
        <v>5.9</v>
      </c>
      <c r="O73" s="46">
        <v>5.4</v>
      </c>
      <c r="P73" s="43">
        <v>6.2</v>
      </c>
      <c r="Q73" s="43">
        <v>6</v>
      </c>
      <c r="R73" s="43">
        <v>5.3</v>
      </c>
      <c r="S73" s="43">
        <v>6.1</v>
      </c>
      <c r="T73" s="43">
        <v>5.4</v>
      </c>
      <c r="U73" s="43">
        <v>4.3</v>
      </c>
      <c r="V73" s="43">
        <v>4.8</v>
      </c>
      <c r="W73" s="43">
        <v>5.7</v>
      </c>
      <c r="X73" s="43">
        <v>4.0999999999999996</v>
      </c>
      <c r="Y73" s="43">
        <v>4.2</v>
      </c>
      <c r="Z73" s="43">
        <v>3.4</v>
      </c>
      <c r="AA73" s="43">
        <v>4</v>
      </c>
      <c r="AB73" s="43">
        <v>3.5</v>
      </c>
      <c r="AC73" s="43">
        <v>3.8</v>
      </c>
      <c r="AD73" s="44">
        <v>4.3</v>
      </c>
      <c r="AE73" s="43">
        <v>3.3</v>
      </c>
      <c r="AF73" s="43">
        <v>3.4</v>
      </c>
      <c r="AG73" s="44">
        <v>3.8</v>
      </c>
      <c r="AH73" s="44">
        <v>3.2</v>
      </c>
      <c r="AI73" s="43">
        <v>3.3</v>
      </c>
    </row>
    <row r="74" spans="1:35" ht="15.75" x14ac:dyDescent="0.25">
      <c r="A74" s="2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7"/>
      <c r="V74" s="47"/>
      <c r="W74" s="47"/>
      <c r="X74" s="48"/>
      <c r="Y74" s="48"/>
      <c r="Z74" s="43"/>
      <c r="AA74" s="43"/>
      <c r="AB74" s="43"/>
      <c r="AC74" s="43"/>
      <c r="AD74" s="44"/>
      <c r="AE74" s="43"/>
      <c r="AF74" s="43"/>
      <c r="AG74" s="44"/>
      <c r="AH74" s="44"/>
      <c r="AI74" s="43"/>
    </row>
    <row r="75" spans="1:35" ht="19.5" x14ac:dyDescent="0.25">
      <c r="A75" s="56" t="s">
        <v>227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7"/>
      <c r="V75" s="47"/>
      <c r="W75" s="47"/>
      <c r="X75" s="48"/>
      <c r="Y75" s="48"/>
      <c r="Z75" s="43"/>
      <c r="AA75" s="43"/>
      <c r="AB75" s="43"/>
      <c r="AC75" s="43"/>
      <c r="AD75" s="43"/>
      <c r="AE75" s="43"/>
      <c r="AF75" s="43"/>
      <c r="AG75" s="44"/>
      <c r="AH75" s="44"/>
      <c r="AI75" s="43"/>
    </row>
    <row r="76" spans="1:35" ht="15.75" x14ac:dyDescent="0.25">
      <c r="A76" s="2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7"/>
      <c r="V76" s="47"/>
      <c r="W76" s="47"/>
      <c r="X76" s="48"/>
      <c r="Y76" s="48"/>
      <c r="Z76" s="43"/>
      <c r="AA76" s="43"/>
      <c r="AB76" s="43"/>
      <c r="AC76" s="43"/>
      <c r="AD76" s="43"/>
      <c r="AE76" s="43"/>
      <c r="AF76" s="43"/>
      <c r="AG76" s="44"/>
      <c r="AH76" s="44"/>
      <c r="AI76" s="43"/>
    </row>
    <row r="77" spans="1:35" ht="19.5" x14ac:dyDescent="0.25">
      <c r="A77" s="40" t="s">
        <v>208</v>
      </c>
      <c r="B77" s="41">
        <v>22.3</v>
      </c>
      <c r="C77" s="41">
        <v>21.1</v>
      </c>
      <c r="D77" s="41">
        <v>20.8</v>
      </c>
      <c r="E77" s="42">
        <v>20.9</v>
      </c>
      <c r="F77" s="42">
        <v>20.9</v>
      </c>
      <c r="G77" s="42">
        <v>21.6</v>
      </c>
      <c r="H77" s="42">
        <v>21.6</v>
      </c>
      <c r="I77" s="42">
        <v>22.1</v>
      </c>
      <c r="J77" s="42">
        <v>22.4</v>
      </c>
      <c r="K77" s="42">
        <v>23.2</v>
      </c>
      <c r="L77" s="42">
        <v>23</v>
      </c>
      <c r="M77" s="42">
        <v>22.5</v>
      </c>
      <c r="N77" s="42">
        <v>22.3</v>
      </c>
      <c r="O77" s="42">
        <v>22.8</v>
      </c>
      <c r="P77" s="43">
        <v>22.4</v>
      </c>
      <c r="Q77" s="43">
        <v>21.8</v>
      </c>
      <c r="R77" s="43">
        <v>21.9</v>
      </c>
      <c r="S77" s="43">
        <v>21.7</v>
      </c>
      <c r="T77" s="43">
        <v>21.6</v>
      </c>
      <c r="U77" s="43">
        <v>21.1</v>
      </c>
      <c r="V77" s="43">
        <v>20.3</v>
      </c>
      <c r="W77" s="43">
        <v>20.3</v>
      </c>
      <c r="X77" s="43">
        <v>19</v>
      </c>
      <c r="Y77" s="43">
        <v>19.100000000000001</v>
      </c>
      <c r="Z77" s="43">
        <v>19.600000000000001</v>
      </c>
      <c r="AA77" s="43">
        <v>20.100000000000001</v>
      </c>
      <c r="AB77" s="43">
        <v>19.7</v>
      </c>
      <c r="AC77" s="43">
        <v>19.7</v>
      </c>
      <c r="AD77" s="44">
        <v>19.8</v>
      </c>
      <c r="AE77" s="43">
        <v>19.899999999999999</v>
      </c>
      <c r="AF77" s="43">
        <v>20.399999999999999</v>
      </c>
      <c r="AG77" s="44">
        <v>21.1</v>
      </c>
      <c r="AH77" s="44">
        <v>21.4</v>
      </c>
      <c r="AI77" s="43">
        <v>22</v>
      </c>
    </row>
    <row r="78" spans="1:35" ht="15.75" x14ac:dyDescent="0.25">
      <c r="A78" s="29" t="s">
        <v>209</v>
      </c>
      <c r="B78" s="41">
        <v>19</v>
      </c>
      <c r="C78" s="41">
        <v>17.600000000000001</v>
      </c>
      <c r="D78" s="41">
        <v>18</v>
      </c>
      <c r="E78" s="41">
        <v>19.899999999999999</v>
      </c>
      <c r="F78" s="41">
        <v>20</v>
      </c>
      <c r="G78" s="41">
        <v>20.7</v>
      </c>
      <c r="H78" s="41">
        <v>20.7</v>
      </c>
      <c r="I78" s="41">
        <v>21.3</v>
      </c>
      <c r="J78" s="41">
        <v>21.6</v>
      </c>
      <c r="K78" s="41">
        <v>22.4</v>
      </c>
      <c r="L78" s="41">
        <v>22.2</v>
      </c>
      <c r="M78" s="41">
        <v>21.8</v>
      </c>
      <c r="N78" s="41">
        <v>21.5</v>
      </c>
      <c r="O78" s="41">
        <v>22</v>
      </c>
      <c r="P78" s="43">
        <v>21.7</v>
      </c>
      <c r="Q78" s="43">
        <v>21.1</v>
      </c>
      <c r="R78" s="43">
        <v>21.2</v>
      </c>
      <c r="S78" s="43">
        <v>21.1</v>
      </c>
      <c r="T78" s="43">
        <v>21.1</v>
      </c>
      <c r="U78" s="43">
        <v>20.6</v>
      </c>
      <c r="V78" s="43">
        <v>20</v>
      </c>
      <c r="W78" s="43">
        <v>19.899999999999999</v>
      </c>
      <c r="X78" s="43">
        <v>18.7</v>
      </c>
      <c r="Y78" s="43">
        <v>18.8</v>
      </c>
      <c r="Z78" s="43">
        <v>19.5</v>
      </c>
      <c r="AA78" s="43">
        <v>20</v>
      </c>
      <c r="AB78" s="43">
        <v>19.7</v>
      </c>
      <c r="AC78" s="43">
        <v>19.7</v>
      </c>
      <c r="AD78" s="44">
        <v>19.899999999999999</v>
      </c>
      <c r="AE78" s="43">
        <v>20</v>
      </c>
      <c r="AF78" s="43">
        <v>20.7</v>
      </c>
      <c r="AG78" s="44">
        <v>21.5</v>
      </c>
      <c r="AH78" s="44">
        <v>21.9</v>
      </c>
      <c r="AI78" s="43">
        <v>22.6</v>
      </c>
    </row>
    <row r="79" spans="1:35" ht="15.75" x14ac:dyDescent="0.25">
      <c r="A79" s="2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4"/>
      <c r="AE79" s="43"/>
      <c r="AF79" s="43"/>
      <c r="AG79" s="44"/>
      <c r="AH79" s="44"/>
      <c r="AI79" s="43"/>
    </row>
    <row r="80" spans="1:35" ht="15.75" x14ac:dyDescent="0.25">
      <c r="A80" s="29" t="s">
        <v>214</v>
      </c>
      <c r="B80" s="41">
        <v>6.6</v>
      </c>
      <c r="C80" s="41">
        <v>8.6</v>
      </c>
      <c r="D80" s="41">
        <v>13.9</v>
      </c>
      <c r="E80" s="41">
        <v>21.4</v>
      </c>
      <c r="F80" s="41">
        <v>21.1</v>
      </c>
      <c r="G80" s="41">
        <v>21.2</v>
      </c>
      <c r="H80" s="41">
        <v>20.399999999999999</v>
      </c>
      <c r="I80" s="41">
        <v>21.8</v>
      </c>
      <c r="J80" s="41">
        <v>22.3</v>
      </c>
      <c r="K80" s="41">
        <v>23.1</v>
      </c>
      <c r="L80" s="41">
        <v>22.2</v>
      </c>
      <c r="M80" s="41">
        <v>22.7</v>
      </c>
      <c r="N80" s="41">
        <v>22.5</v>
      </c>
      <c r="O80" s="41">
        <v>23.2</v>
      </c>
      <c r="P80" s="43">
        <v>23</v>
      </c>
      <c r="Q80" s="43">
        <v>22.6</v>
      </c>
      <c r="R80" s="43">
        <v>22.9</v>
      </c>
      <c r="S80" s="43">
        <v>23.7</v>
      </c>
      <c r="T80" s="43">
        <v>23.1</v>
      </c>
      <c r="U80" s="43">
        <v>20.7</v>
      </c>
      <c r="V80" s="43">
        <v>19.3</v>
      </c>
      <c r="W80" s="43">
        <v>18.899999999999999</v>
      </c>
      <c r="X80" s="43">
        <v>17.5</v>
      </c>
      <c r="Y80" s="43">
        <v>17.899999999999999</v>
      </c>
      <c r="Z80" s="43">
        <v>17.5</v>
      </c>
      <c r="AA80" s="43">
        <v>17.7</v>
      </c>
      <c r="AB80" s="43">
        <v>17</v>
      </c>
      <c r="AC80" s="43">
        <v>17.899999999999999</v>
      </c>
      <c r="AD80" s="44">
        <v>17.3</v>
      </c>
      <c r="AE80" s="43">
        <v>17.2</v>
      </c>
      <c r="AF80" s="43">
        <v>16.899999999999999</v>
      </c>
      <c r="AG80" s="44">
        <v>17.2</v>
      </c>
      <c r="AH80" s="44">
        <v>17.600000000000001</v>
      </c>
      <c r="AI80" s="43">
        <v>18.3</v>
      </c>
    </row>
    <row r="81" spans="1:35" ht="15.75" x14ac:dyDescent="0.25">
      <c r="A81" s="29" t="s">
        <v>217</v>
      </c>
      <c r="B81" s="41">
        <v>17.899999999999999</v>
      </c>
      <c r="C81" s="41">
        <v>18.5</v>
      </c>
      <c r="D81" s="41">
        <v>21.5</v>
      </c>
      <c r="E81" s="41">
        <v>24.6</v>
      </c>
      <c r="F81" s="46">
        <v>25.4</v>
      </c>
      <c r="G81" s="46">
        <v>25.1</v>
      </c>
      <c r="H81" s="46">
        <v>25</v>
      </c>
      <c r="I81" s="46">
        <v>25.1</v>
      </c>
      <c r="J81" s="41">
        <v>24.8</v>
      </c>
      <c r="K81" s="46">
        <v>25.6</v>
      </c>
      <c r="L81" s="46">
        <v>25.2</v>
      </c>
      <c r="M81" s="41">
        <v>25.3</v>
      </c>
      <c r="N81" s="41">
        <v>24.8</v>
      </c>
      <c r="O81" s="41">
        <v>25.4</v>
      </c>
      <c r="P81" s="43">
        <v>25.3</v>
      </c>
      <c r="Q81" s="43">
        <v>24.9</v>
      </c>
      <c r="R81" s="43">
        <v>25.4</v>
      </c>
      <c r="S81" s="43">
        <v>25.7</v>
      </c>
      <c r="T81" s="43">
        <v>25.8</v>
      </c>
      <c r="U81" s="43">
        <v>25.3</v>
      </c>
      <c r="V81" s="43">
        <v>24.7</v>
      </c>
      <c r="W81" s="43">
        <v>24.4</v>
      </c>
      <c r="X81" s="43">
        <v>23.2</v>
      </c>
      <c r="Y81" s="43">
        <v>22.9</v>
      </c>
      <c r="Z81" s="43">
        <v>24.1</v>
      </c>
      <c r="AA81" s="43">
        <v>24.4</v>
      </c>
      <c r="AB81" s="43">
        <v>24.3</v>
      </c>
      <c r="AC81" s="43">
        <v>24.3</v>
      </c>
      <c r="AD81" s="44">
        <v>24.2</v>
      </c>
      <c r="AE81" s="43">
        <v>24.2</v>
      </c>
      <c r="AF81" s="43">
        <v>25.3</v>
      </c>
      <c r="AG81" s="44">
        <v>25.4</v>
      </c>
      <c r="AH81" s="44">
        <v>25.7</v>
      </c>
      <c r="AI81" s="43">
        <v>26.2</v>
      </c>
    </row>
    <row r="82" spans="1:35" ht="15.75" x14ac:dyDescent="0.25">
      <c r="A82" s="29" t="s">
        <v>220</v>
      </c>
      <c r="B82" s="41">
        <v>39.299999999999997</v>
      </c>
      <c r="C82" s="41">
        <v>36.5</v>
      </c>
      <c r="D82" s="41">
        <v>31.9</v>
      </c>
      <c r="E82" s="41">
        <v>25</v>
      </c>
      <c r="F82" s="46">
        <v>25.1</v>
      </c>
      <c r="G82" s="46">
        <v>26.8</v>
      </c>
      <c r="H82" s="46">
        <v>26.5</v>
      </c>
      <c r="I82" s="46">
        <v>27.2</v>
      </c>
      <c r="J82" s="41">
        <v>27</v>
      </c>
      <c r="K82" s="46">
        <v>27.6</v>
      </c>
      <c r="L82" s="46">
        <v>27.2</v>
      </c>
      <c r="M82" s="41">
        <v>25.2</v>
      </c>
      <c r="N82" s="41">
        <v>25.5</v>
      </c>
      <c r="O82" s="41">
        <v>26</v>
      </c>
      <c r="P82" s="43">
        <v>25.9</v>
      </c>
      <c r="Q82" s="43">
        <v>24.8</v>
      </c>
      <c r="R82" s="43">
        <v>24.5</v>
      </c>
      <c r="S82" s="43">
        <v>23.7</v>
      </c>
      <c r="T82" s="43">
        <v>23.9</v>
      </c>
      <c r="U82" s="43">
        <v>24.6</v>
      </c>
      <c r="V82" s="43">
        <v>23.9</v>
      </c>
      <c r="W82" s="43">
        <v>23.8</v>
      </c>
      <c r="X82" s="43">
        <v>22.6</v>
      </c>
      <c r="Y82" s="43">
        <v>23.2</v>
      </c>
      <c r="Z82" s="43">
        <v>24.8</v>
      </c>
      <c r="AA82" s="43">
        <v>26</v>
      </c>
      <c r="AB82" s="43">
        <v>26.1</v>
      </c>
      <c r="AC82" s="43">
        <v>26.1</v>
      </c>
      <c r="AD82" s="44">
        <v>26.6</v>
      </c>
      <c r="AE82" s="43">
        <v>27.5</v>
      </c>
      <c r="AF82" s="43">
        <v>28.8</v>
      </c>
      <c r="AG82" s="44">
        <v>30.8</v>
      </c>
      <c r="AH82" s="44">
        <v>31.4</v>
      </c>
      <c r="AI82" s="43">
        <v>33</v>
      </c>
    </row>
    <row r="83" spans="1:35" ht="15.75" x14ac:dyDescent="0.25">
      <c r="A83" s="29" t="s">
        <v>223</v>
      </c>
      <c r="B83" s="41">
        <v>55.8</v>
      </c>
      <c r="C83" s="41">
        <v>46.7</v>
      </c>
      <c r="D83" s="41">
        <v>41.1</v>
      </c>
      <c r="E83" s="41">
        <v>37.200000000000003</v>
      </c>
      <c r="F83" s="46">
        <v>35.700000000000003</v>
      </c>
      <c r="G83" s="46">
        <v>38.9</v>
      </c>
      <c r="H83" s="46">
        <v>40.5</v>
      </c>
      <c r="I83" s="46">
        <v>41.9</v>
      </c>
      <c r="J83" s="41">
        <v>43.7</v>
      </c>
      <c r="K83" s="46">
        <v>46.1</v>
      </c>
      <c r="L83" s="46">
        <v>46.7</v>
      </c>
      <c r="M83" s="41">
        <v>45.7</v>
      </c>
      <c r="N83" s="41">
        <v>44.3</v>
      </c>
      <c r="O83" s="41">
        <v>44.2</v>
      </c>
      <c r="P83" s="43">
        <v>42.6</v>
      </c>
      <c r="Q83" s="43">
        <v>40.9</v>
      </c>
      <c r="R83" s="43">
        <v>40.700000000000003</v>
      </c>
      <c r="S83" s="43">
        <v>38.799999999999997</v>
      </c>
      <c r="T83" s="43">
        <v>38.5</v>
      </c>
      <c r="U83" s="43">
        <v>37.6</v>
      </c>
      <c r="V83" s="43">
        <v>35.9</v>
      </c>
      <c r="W83" s="43">
        <v>36.5</v>
      </c>
      <c r="X83" s="43">
        <v>34.4</v>
      </c>
      <c r="Y83" s="43">
        <v>33.299999999999997</v>
      </c>
      <c r="Z83" s="43">
        <v>33.6</v>
      </c>
      <c r="AA83" s="43">
        <v>34.200000000000003</v>
      </c>
      <c r="AB83" s="43">
        <v>32.1</v>
      </c>
      <c r="AC83" s="43">
        <v>31.1</v>
      </c>
      <c r="AD83" s="44">
        <v>32</v>
      </c>
      <c r="AE83" s="43">
        <v>30.8</v>
      </c>
      <c r="AF83" s="43">
        <v>30.9</v>
      </c>
      <c r="AG83" s="44">
        <v>31.6</v>
      </c>
      <c r="AH83" s="44">
        <v>31.5</v>
      </c>
      <c r="AI83" s="43">
        <v>31.7</v>
      </c>
    </row>
    <row r="84" spans="1:35" ht="15.75" x14ac:dyDescent="0.25">
      <c r="A84" s="29" t="s">
        <v>224</v>
      </c>
      <c r="B84" s="41">
        <v>53.2</v>
      </c>
      <c r="C84" s="41">
        <v>42</v>
      </c>
      <c r="D84" s="41">
        <v>38.700000000000003</v>
      </c>
      <c r="E84" s="41">
        <v>32.5</v>
      </c>
      <c r="F84" s="41">
        <v>30.4</v>
      </c>
      <c r="G84" s="41">
        <v>33.200000000000003</v>
      </c>
      <c r="H84" s="41">
        <v>33.5</v>
      </c>
      <c r="I84" s="41">
        <v>36</v>
      </c>
      <c r="J84" s="41">
        <v>35.799999999999997</v>
      </c>
      <c r="K84" s="41">
        <v>38.200000000000003</v>
      </c>
      <c r="L84" s="41">
        <v>37.6</v>
      </c>
      <c r="M84" s="41">
        <v>36.200000000000003</v>
      </c>
      <c r="N84" s="41">
        <v>36</v>
      </c>
      <c r="O84" s="41">
        <v>34.200000000000003</v>
      </c>
      <c r="P84" s="43">
        <v>32.5</v>
      </c>
      <c r="Q84" s="43">
        <v>31.9</v>
      </c>
      <c r="R84" s="43">
        <v>31.3</v>
      </c>
      <c r="S84" s="43">
        <v>29.1</v>
      </c>
      <c r="T84" s="43">
        <v>30.1</v>
      </c>
      <c r="U84" s="43">
        <v>29.3</v>
      </c>
      <c r="V84" s="43">
        <v>27.6</v>
      </c>
      <c r="W84" s="43">
        <v>27.6</v>
      </c>
      <c r="X84" s="43">
        <v>26.4</v>
      </c>
      <c r="Y84" s="43">
        <v>24.3</v>
      </c>
      <c r="Z84" s="43">
        <v>26.2</v>
      </c>
      <c r="AA84" s="43">
        <v>26.6</v>
      </c>
      <c r="AB84" s="43">
        <v>25</v>
      </c>
      <c r="AC84" s="43">
        <v>23.9</v>
      </c>
      <c r="AD84" s="44">
        <v>24.5</v>
      </c>
      <c r="AE84" s="43">
        <v>24.3</v>
      </c>
      <c r="AF84" s="43">
        <v>24.1</v>
      </c>
      <c r="AG84" s="44">
        <v>26.3</v>
      </c>
      <c r="AH84" s="44">
        <v>26.6</v>
      </c>
      <c r="AI84" s="43">
        <v>26.3</v>
      </c>
    </row>
    <row r="85" spans="1:35" ht="15.75" x14ac:dyDescent="0.25">
      <c r="A85" s="29" t="s">
        <v>225</v>
      </c>
      <c r="B85" s="41">
        <v>61.9</v>
      </c>
      <c r="C85" s="41">
        <v>55.7</v>
      </c>
      <c r="D85" s="41">
        <v>45.5</v>
      </c>
      <c r="E85" s="41">
        <v>45.5</v>
      </c>
      <c r="F85" s="41">
        <v>43.9</v>
      </c>
      <c r="G85" s="41">
        <v>48.5</v>
      </c>
      <c r="H85" s="41">
        <v>52.5</v>
      </c>
      <c r="I85" s="41">
        <v>51.9</v>
      </c>
      <c r="J85" s="41">
        <v>57</v>
      </c>
      <c r="K85" s="41">
        <v>58.8</v>
      </c>
      <c r="L85" s="41">
        <v>60.9</v>
      </c>
      <c r="M85" s="41">
        <v>61.4</v>
      </c>
      <c r="N85" s="41">
        <v>55.3</v>
      </c>
      <c r="O85" s="41">
        <v>60.2</v>
      </c>
      <c r="P85" s="43">
        <v>56.1</v>
      </c>
      <c r="Q85" s="43">
        <v>53.1</v>
      </c>
      <c r="R85" s="43">
        <v>52.1</v>
      </c>
      <c r="S85" s="43">
        <v>50.1</v>
      </c>
      <c r="T85" s="43">
        <v>47.7</v>
      </c>
      <c r="U85" s="43">
        <v>46.3</v>
      </c>
      <c r="V85" s="43">
        <v>43.6</v>
      </c>
      <c r="W85" s="43">
        <v>45.1</v>
      </c>
      <c r="X85" s="43">
        <v>41.2</v>
      </c>
      <c r="Y85" s="43">
        <v>41.1</v>
      </c>
      <c r="Z85" s="43">
        <v>40</v>
      </c>
      <c r="AA85" s="43">
        <v>40.4</v>
      </c>
      <c r="AB85" s="43">
        <v>37.299999999999997</v>
      </c>
      <c r="AC85" s="43">
        <v>36.799999999999997</v>
      </c>
      <c r="AD85" s="44">
        <v>38</v>
      </c>
      <c r="AE85" s="43">
        <v>35.4</v>
      </c>
      <c r="AF85" s="43">
        <v>36.200000000000003</v>
      </c>
      <c r="AG85" s="44">
        <v>36.1</v>
      </c>
      <c r="AH85" s="44">
        <v>35.299999999999997</v>
      </c>
      <c r="AI85" s="43">
        <v>34.9</v>
      </c>
    </row>
    <row r="86" spans="1:35" ht="15.75" x14ac:dyDescent="0.25">
      <c r="A86" s="29" t="s">
        <v>226</v>
      </c>
      <c r="B86" s="41">
        <v>61.9</v>
      </c>
      <c r="C86" s="41">
        <v>61.3</v>
      </c>
      <c r="D86" s="41">
        <v>45.8</v>
      </c>
      <c r="E86" s="41">
        <v>52.8</v>
      </c>
      <c r="F86" s="41">
        <v>54</v>
      </c>
      <c r="G86" s="41">
        <v>54.5</v>
      </c>
      <c r="H86" s="41">
        <v>57.9</v>
      </c>
      <c r="I86" s="41">
        <v>56.3</v>
      </c>
      <c r="J86" s="41">
        <v>60.9</v>
      </c>
      <c r="K86" s="41">
        <v>66.5</v>
      </c>
      <c r="L86" s="41">
        <v>72.099999999999994</v>
      </c>
      <c r="M86" s="41">
        <v>66.5</v>
      </c>
      <c r="N86" s="41">
        <v>72.900000000000006</v>
      </c>
      <c r="O86" s="41">
        <v>70.3</v>
      </c>
      <c r="P86" s="43">
        <v>74.8</v>
      </c>
      <c r="Q86" s="43">
        <v>67.099999999999994</v>
      </c>
      <c r="R86" s="43">
        <v>73.2</v>
      </c>
      <c r="S86" s="43">
        <v>71</v>
      </c>
      <c r="T86" s="43">
        <v>67.900000000000006</v>
      </c>
      <c r="U86" s="43">
        <v>65.5</v>
      </c>
      <c r="V86" s="43">
        <v>65.2</v>
      </c>
      <c r="W86" s="43">
        <v>64.5</v>
      </c>
      <c r="X86" s="43">
        <v>61.5</v>
      </c>
      <c r="Y86" s="43">
        <v>61.6</v>
      </c>
      <c r="Z86" s="43">
        <v>56.6</v>
      </c>
      <c r="AA86" s="43">
        <v>57.8</v>
      </c>
      <c r="AB86" s="43">
        <v>55.2</v>
      </c>
      <c r="AC86" s="43">
        <v>52.5</v>
      </c>
      <c r="AD86" s="44">
        <v>53.1</v>
      </c>
      <c r="AE86" s="43">
        <v>50.8</v>
      </c>
      <c r="AF86" s="43">
        <v>50.1</v>
      </c>
      <c r="AG86" s="44">
        <v>45.8</v>
      </c>
      <c r="AH86" s="44">
        <v>46.9</v>
      </c>
      <c r="AI86" s="43">
        <v>50.8</v>
      </c>
    </row>
    <row r="87" spans="1:35" ht="15.75" x14ac:dyDescent="0.25">
      <c r="A87" s="2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7"/>
      <c r="V87" s="47"/>
      <c r="W87" s="47"/>
      <c r="X87" s="48"/>
      <c r="Y87" s="44"/>
      <c r="Z87" s="43"/>
      <c r="AA87" s="43"/>
      <c r="AB87" s="43"/>
      <c r="AC87" s="43"/>
      <c r="AD87" s="43"/>
      <c r="AE87" s="43"/>
      <c r="AF87" s="43"/>
      <c r="AG87" s="44"/>
      <c r="AH87" s="44"/>
      <c r="AI87" s="43"/>
    </row>
    <row r="88" spans="1:35" ht="15.75" x14ac:dyDescent="0.25">
      <c r="A88" s="2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7"/>
      <c r="V88" s="47"/>
      <c r="W88" s="47"/>
      <c r="X88" s="48"/>
      <c r="Y88" s="44"/>
      <c r="Z88" s="43"/>
      <c r="AA88" s="43"/>
      <c r="AB88" s="43"/>
      <c r="AC88" s="43"/>
      <c r="AD88" s="43"/>
      <c r="AE88" s="43"/>
      <c r="AF88" s="43"/>
      <c r="AG88" s="44"/>
      <c r="AH88" s="44"/>
      <c r="AI88" s="43"/>
    </row>
    <row r="89" spans="1:35" ht="19.5" x14ac:dyDescent="0.25">
      <c r="A89" s="56" t="s">
        <v>228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7"/>
      <c r="V89" s="47"/>
      <c r="W89" s="47"/>
      <c r="X89" s="48"/>
      <c r="Y89" s="48"/>
      <c r="Z89" s="43"/>
      <c r="AA89" s="43"/>
      <c r="AB89" s="43"/>
      <c r="AC89" s="43"/>
      <c r="AD89" s="43"/>
      <c r="AE89" s="43"/>
      <c r="AF89" s="43"/>
      <c r="AG89" s="44"/>
      <c r="AH89" s="44"/>
      <c r="AI89" s="43"/>
    </row>
    <row r="90" spans="1:35" ht="15.75" x14ac:dyDescent="0.25">
      <c r="A90" s="2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7"/>
      <c r="V90" s="47"/>
      <c r="W90" s="47"/>
      <c r="X90" s="48"/>
      <c r="Y90" s="48"/>
      <c r="Z90" s="43"/>
      <c r="AA90" s="43"/>
      <c r="AB90" s="43"/>
      <c r="AC90" s="43"/>
      <c r="AD90" s="43"/>
      <c r="AE90" s="43"/>
      <c r="AF90" s="43"/>
      <c r="AG90" s="44"/>
      <c r="AH90" s="44"/>
      <c r="AI90" s="43"/>
    </row>
    <row r="91" spans="1:35" ht="19.5" x14ac:dyDescent="0.25">
      <c r="A91" s="40" t="s">
        <v>208</v>
      </c>
      <c r="B91" s="41">
        <v>7.5</v>
      </c>
      <c r="C91" s="41">
        <v>8.4</v>
      </c>
      <c r="D91" s="41">
        <v>10</v>
      </c>
      <c r="E91" s="42">
        <v>11.4</v>
      </c>
      <c r="F91" s="42">
        <v>11.4</v>
      </c>
      <c r="G91" s="42">
        <v>11.2</v>
      </c>
      <c r="H91" s="42">
        <v>11.1</v>
      </c>
      <c r="I91" s="42">
        <v>11.7</v>
      </c>
      <c r="J91" s="42">
        <v>11.8</v>
      </c>
      <c r="K91" s="42">
        <v>12.2</v>
      </c>
      <c r="L91" s="42">
        <v>12.8</v>
      </c>
      <c r="M91" s="42">
        <v>12.2</v>
      </c>
      <c r="N91" s="42">
        <v>13</v>
      </c>
      <c r="O91" s="42">
        <v>12.8</v>
      </c>
      <c r="P91" s="43">
        <v>12.9</v>
      </c>
      <c r="Q91" s="43">
        <v>12.5</v>
      </c>
      <c r="R91" s="43">
        <v>12.9</v>
      </c>
      <c r="S91" s="43">
        <v>12.8</v>
      </c>
      <c r="T91" s="43">
        <v>12.4</v>
      </c>
      <c r="U91" s="43">
        <v>11.8</v>
      </c>
      <c r="V91" s="43">
        <v>11.3</v>
      </c>
      <c r="W91" s="43">
        <v>10.4</v>
      </c>
      <c r="X91" s="43">
        <v>10.3</v>
      </c>
      <c r="Y91" s="43">
        <v>10</v>
      </c>
      <c r="Z91" s="43">
        <v>9.8000000000000007</v>
      </c>
      <c r="AA91" s="43">
        <v>9.9</v>
      </c>
      <c r="AB91" s="43">
        <v>9.1999999999999993</v>
      </c>
      <c r="AC91" s="43">
        <v>9.6</v>
      </c>
      <c r="AD91" s="44">
        <v>9.1999999999999993</v>
      </c>
      <c r="AE91" s="43">
        <v>9.4</v>
      </c>
      <c r="AF91" s="43">
        <v>8.6999999999999993</v>
      </c>
      <c r="AG91" s="44">
        <v>9.4</v>
      </c>
      <c r="AH91" s="44">
        <v>8.9</v>
      </c>
      <c r="AI91" s="43">
        <v>9.1</v>
      </c>
    </row>
    <row r="92" spans="1:35" ht="15.75" x14ac:dyDescent="0.25">
      <c r="A92" s="29" t="s">
        <v>209</v>
      </c>
      <c r="B92" s="41">
        <v>6.3</v>
      </c>
      <c r="C92" s="41">
        <v>6.4</v>
      </c>
      <c r="D92" s="41">
        <v>8</v>
      </c>
      <c r="E92" s="41">
        <v>10.3</v>
      </c>
      <c r="F92" s="41">
        <v>10.3</v>
      </c>
      <c r="G92" s="41">
        <v>10.199999999999999</v>
      </c>
      <c r="H92" s="41">
        <v>10</v>
      </c>
      <c r="I92" s="41">
        <v>10.7</v>
      </c>
      <c r="J92" s="41">
        <v>11</v>
      </c>
      <c r="K92" s="41">
        <v>11.2</v>
      </c>
      <c r="L92" s="41">
        <v>11.8</v>
      </c>
      <c r="M92" s="41">
        <v>11.7</v>
      </c>
      <c r="N92" s="41">
        <v>12.4</v>
      </c>
      <c r="O92" s="41">
        <v>12</v>
      </c>
      <c r="P92" s="43">
        <v>12</v>
      </c>
      <c r="Q92" s="43">
        <v>11.9</v>
      </c>
      <c r="R92" s="43">
        <v>12.3</v>
      </c>
      <c r="S92" s="43">
        <v>12.2</v>
      </c>
      <c r="T92" s="43">
        <v>11.7</v>
      </c>
      <c r="U92" s="43">
        <v>11.1</v>
      </c>
      <c r="V92" s="43">
        <v>10.6</v>
      </c>
      <c r="W92" s="43">
        <v>9.8000000000000007</v>
      </c>
      <c r="X92" s="43">
        <v>9.6</v>
      </c>
      <c r="Y92" s="43">
        <v>9.4</v>
      </c>
      <c r="Z92" s="43">
        <v>9.1999999999999993</v>
      </c>
      <c r="AA92" s="43">
        <v>9.1</v>
      </c>
      <c r="AB92" s="43">
        <v>8.8000000000000007</v>
      </c>
      <c r="AC92" s="43">
        <v>9</v>
      </c>
      <c r="AD92" s="44">
        <v>8.6999999999999993</v>
      </c>
      <c r="AE92" s="43">
        <v>8.8000000000000007</v>
      </c>
      <c r="AF92" s="43">
        <v>8.3000000000000007</v>
      </c>
      <c r="AG92" s="44">
        <v>9</v>
      </c>
      <c r="AH92" s="44">
        <v>8.5</v>
      </c>
      <c r="AI92" s="43">
        <v>8.6999999999999993</v>
      </c>
    </row>
    <row r="93" spans="1:35" ht="15.75" x14ac:dyDescent="0.25">
      <c r="A93" s="2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4"/>
      <c r="AE93" s="43"/>
      <c r="AF93" s="43"/>
      <c r="AG93" s="44"/>
      <c r="AH93" s="44"/>
      <c r="AI93" s="43"/>
    </row>
    <row r="94" spans="1:35" ht="15.75" x14ac:dyDescent="0.25">
      <c r="A94" s="29" t="s">
        <v>214</v>
      </c>
      <c r="B94" s="41">
        <v>4.9000000000000004</v>
      </c>
      <c r="C94" s="41">
        <v>4.0999999999999996</v>
      </c>
      <c r="D94" s="41">
        <v>10.5</v>
      </c>
      <c r="E94" s="41">
        <v>12.3</v>
      </c>
      <c r="F94" s="41">
        <v>11.2</v>
      </c>
      <c r="G94" s="41">
        <v>11.3</v>
      </c>
      <c r="H94" s="41">
        <v>11.5</v>
      </c>
      <c r="I94" s="41">
        <v>11.2</v>
      </c>
      <c r="J94" s="41">
        <v>13.3</v>
      </c>
      <c r="K94" s="41">
        <v>11.4</v>
      </c>
      <c r="L94" s="41">
        <v>12.9</v>
      </c>
      <c r="M94" s="41">
        <v>14.5</v>
      </c>
      <c r="N94" s="41">
        <v>16.600000000000001</v>
      </c>
      <c r="O94" s="41">
        <v>15.1</v>
      </c>
      <c r="P94" s="43">
        <v>16.399999999999999</v>
      </c>
      <c r="Q94" s="43">
        <v>17.899999999999999</v>
      </c>
      <c r="R94" s="43">
        <v>19.899999999999999</v>
      </c>
      <c r="S94" s="43">
        <v>20.399999999999999</v>
      </c>
      <c r="T94" s="43">
        <v>17.8</v>
      </c>
      <c r="U94" s="43">
        <v>16.600000000000001</v>
      </c>
      <c r="V94" s="43">
        <v>15.9</v>
      </c>
      <c r="W94" s="43">
        <v>14.9</v>
      </c>
      <c r="X94" s="43">
        <v>14.3</v>
      </c>
      <c r="Y94" s="43">
        <v>14.2</v>
      </c>
      <c r="Z94" s="43">
        <v>13</v>
      </c>
      <c r="AA94" s="43">
        <v>11.3</v>
      </c>
      <c r="AB94" s="43">
        <v>12.1</v>
      </c>
      <c r="AC94" s="43">
        <v>12.1</v>
      </c>
      <c r="AD94" s="44">
        <v>11.4</v>
      </c>
      <c r="AE94" s="43">
        <v>10.5</v>
      </c>
      <c r="AF94" s="43">
        <v>10.1</v>
      </c>
      <c r="AG94" s="44">
        <v>12</v>
      </c>
      <c r="AH94" s="44">
        <v>10.4</v>
      </c>
      <c r="AI94" s="43">
        <v>11.1</v>
      </c>
    </row>
    <row r="95" spans="1:35" ht="15.75" x14ac:dyDescent="0.25">
      <c r="A95" s="29" t="s">
        <v>217</v>
      </c>
      <c r="B95" s="41">
        <v>9.8000000000000007</v>
      </c>
      <c r="C95" s="41">
        <v>12.6</v>
      </c>
      <c r="D95" s="41">
        <v>16.100000000000001</v>
      </c>
      <c r="E95" s="41">
        <v>19.2</v>
      </c>
      <c r="F95" s="46">
        <v>19.399999999999999</v>
      </c>
      <c r="G95" s="46">
        <v>18.600000000000001</v>
      </c>
      <c r="H95" s="46">
        <v>17.100000000000001</v>
      </c>
      <c r="I95" s="46">
        <v>19.100000000000001</v>
      </c>
      <c r="J95" s="41">
        <v>17.8</v>
      </c>
      <c r="K95" s="46">
        <v>19.8</v>
      </c>
      <c r="L95" s="46">
        <v>19.8</v>
      </c>
      <c r="M95" s="41">
        <v>19.8</v>
      </c>
      <c r="N95" s="41">
        <v>20.3</v>
      </c>
      <c r="O95" s="41">
        <v>19.600000000000001</v>
      </c>
      <c r="P95" s="43">
        <v>18.399999999999999</v>
      </c>
      <c r="Q95" s="43">
        <v>18.8</v>
      </c>
      <c r="R95" s="43">
        <v>18.899999999999999</v>
      </c>
      <c r="S95" s="43">
        <v>18.7</v>
      </c>
      <c r="T95" s="43">
        <v>18.3</v>
      </c>
      <c r="U95" s="43">
        <v>17.5</v>
      </c>
      <c r="V95" s="43">
        <v>16.600000000000001</v>
      </c>
      <c r="W95" s="43">
        <v>14.9</v>
      </c>
      <c r="X95" s="43">
        <v>15</v>
      </c>
      <c r="Y95" s="43">
        <v>14.3</v>
      </c>
      <c r="Z95" s="43">
        <v>14.4</v>
      </c>
      <c r="AA95" s="43">
        <v>15.2</v>
      </c>
      <c r="AB95" s="43">
        <v>14.5</v>
      </c>
      <c r="AC95" s="43">
        <v>13.9</v>
      </c>
      <c r="AD95" s="44">
        <v>14</v>
      </c>
      <c r="AE95" s="43">
        <v>14.5</v>
      </c>
      <c r="AF95" s="43">
        <v>13.9</v>
      </c>
      <c r="AG95" s="44">
        <v>13.9</v>
      </c>
      <c r="AH95" s="44">
        <v>13.2</v>
      </c>
      <c r="AI95" s="43">
        <v>14.5</v>
      </c>
    </row>
    <row r="96" spans="1:35" ht="15.75" x14ac:dyDescent="0.25">
      <c r="A96" s="29" t="s">
        <v>220</v>
      </c>
      <c r="B96" s="41">
        <v>12.7</v>
      </c>
      <c r="C96" s="41">
        <v>13</v>
      </c>
      <c r="D96" s="41">
        <v>12.4</v>
      </c>
      <c r="E96" s="41">
        <v>11.8</v>
      </c>
      <c r="F96" s="46">
        <v>12.3</v>
      </c>
      <c r="G96" s="46">
        <v>11.7</v>
      </c>
      <c r="H96" s="46">
        <v>12.1</v>
      </c>
      <c r="I96" s="46">
        <v>12.7</v>
      </c>
      <c r="J96" s="41">
        <v>12.9</v>
      </c>
      <c r="K96" s="46">
        <v>11.9</v>
      </c>
      <c r="L96" s="46">
        <v>12.2</v>
      </c>
      <c r="M96" s="41">
        <v>11.8</v>
      </c>
      <c r="N96" s="41">
        <v>11.2</v>
      </c>
      <c r="O96" s="41">
        <v>13.1</v>
      </c>
      <c r="P96" s="43">
        <v>13.6</v>
      </c>
      <c r="Q96" s="43">
        <v>11.3</v>
      </c>
      <c r="R96" s="43">
        <v>12.1</v>
      </c>
      <c r="S96" s="43">
        <v>10.1</v>
      </c>
      <c r="T96" s="43">
        <v>11.5</v>
      </c>
      <c r="U96" s="43">
        <v>11.4</v>
      </c>
      <c r="V96" s="43">
        <v>10.1</v>
      </c>
      <c r="W96" s="43">
        <v>10.7</v>
      </c>
      <c r="X96" s="43">
        <v>9.6999999999999993</v>
      </c>
      <c r="Y96" s="43">
        <v>9.9</v>
      </c>
      <c r="Z96" s="43">
        <v>9.6</v>
      </c>
      <c r="AA96" s="43">
        <v>9.4</v>
      </c>
      <c r="AB96" s="43">
        <v>8.8000000000000007</v>
      </c>
      <c r="AC96" s="43">
        <v>9.8000000000000007</v>
      </c>
      <c r="AD96" s="44">
        <v>9.1</v>
      </c>
      <c r="AE96" s="43">
        <v>9.5</v>
      </c>
      <c r="AF96" s="43">
        <v>9</v>
      </c>
      <c r="AG96" s="44">
        <v>9.8000000000000007</v>
      </c>
      <c r="AH96" s="44">
        <v>9.6</v>
      </c>
      <c r="AI96" s="43">
        <v>9.5</v>
      </c>
    </row>
    <row r="97" spans="1:35" ht="15.75" x14ac:dyDescent="0.25">
      <c r="A97" s="29" t="s">
        <v>223</v>
      </c>
      <c r="B97" s="41">
        <v>9</v>
      </c>
      <c r="C97" s="41">
        <v>9.9</v>
      </c>
      <c r="D97" s="41">
        <v>8.6999999999999993</v>
      </c>
      <c r="E97" s="41">
        <v>11.4</v>
      </c>
      <c r="F97" s="46">
        <v>12.2</v>
      </c>
      <c r="G97" s="46">
        <v>12.3</v>
      </c>
      <c r="H97" s="46">
        <v>14.4</v>
      </c>
      <c r="I97" s="46">
        <v>14.4</v>
      </c>
      <c r="J97" s="41">
        <v>15.8</v>
      </c>
      <c r="K97" s="46">
        <v>17</v>
      </c>
      <c r="L97" s="46">
        <v>19.3</v>
      </c>
      <c r="M97" s="41">
        <v>14.9</v>
      </c>
      <c r="N97" s="41">
        <v>16.899999999999999</v>
      </c>
      <c r="O97" s="41">
        <v>14.9</v>
      </c>
      <c r="P97" s="43">
        <v>16.399999999999999</v>
      </c>
      <c r="Q97" s="43">
        <v>14.2</v>
      </c>
      <c r="R97" s="43">
        <v>13.3</v>
      </c>
      <c r="S97" s="43">
        <v>15.6</v>
      </c>
      <c r="T97" s="43">
        <v>14.6</v>
      </c>
      <c r="U97" s="43">
        <v>12.9</v>
      </c>
      <c r="V97" s="43">
        <v>14</v>
      </c>
      <c r="W97" s="43">
        <v>12</v>
      </c>
      <c r="X97" s="43">
        <v>12.6</v>
      </c>
      <c r="Y97" s="43">
        <v>11.5</v>
      </c>
      <c r="Z97" s="43">
        <v>11.5</v>
      </c>
      <c r="AA97" s="43">
        <v>11.7</v>
      </c>
      <c r="AB97" s="43">
        <v>9.1999999999999993</v>
      </c>
      <c r="AC97" s="43">
        <v>11.3</v>
      </c>
      <c r="AD97" s="44">
        <v>10.199999999999999</v>
      </c>
      <c r="AE97" s="43">
        <v>10.3</v>
      </c>
      <c r="AF97" s="44">
        <v>8.5</v>
      </c>
      <c r="AG97" s="44">
        <v>10.8</v>
      </c>
      <c r="AH97" s="44">
        <v>9.6</v>
      </c>
      <c r="AI97" s="43">
        <v>8.3000000000000007</v>
      </c>
    </row>
    <row r="98" spans="1:35" ht="15.75" x14ac:dyDescent="0.25">
      <c r="A98" s="29" t="s">
        <v>224</v>
      </c>
      <c r="B98" s="41">
        <v>10</v>
      </c>
      <c r="C98" s="41">
        <v>11.3</v>
      </c>
      <c r="D98" s="41">
        <v>8.6999999999999993</v>
      </c>
      <c r="E98" s="41">
        <v>11.1</v>
      </c>
      <c r="F98" s="41">
        <v>9.6</v>
      </c>
      <c r="G98" s="41">
        <v>12</v>
      </c>
      <c r="H98" s="41">
        <v>14</v>
      </c>
      <c r="I98" s="41">
        <v>14.4</v>
      </c>
      <c r="J98" s="41">
        <v>16.7</v>
      </c>
      <c r="K98" s="41">
        <v>17.3</v>
      </c>
      <c r="L98" s="41">
        <v>19.100000000000001</v>
      </c>
      <c r="M98" s="41">
        <v>14.1</v>
      </c>
      <c r="N98" s="41">
        <v>17.100000000000001</v>
      </c>
      <c r="O98" s="41">
        <v>14.7</v>
      </c>
      <c r="P98" s="43">
        <v>13.9</v>
      </c>
      <c r="Q98" s="43">
        <v>11.9</v>
      </c>
      <c r="R98" s="43">
        <v>11.9</v>
      </c>
      <c r="S98" s="43">
        <v>15.3</v>
      </c>
      <c r="T98" s="43">
        <v>13.8</v>
      </c>
      <c r="U98" s="43">
        <v>13.1</v>
      </c>
      <c r="V98" s="43">
        <v>13.3</v>
      </c>
      <c r="W98" s="43">
        <v>11.9</v>
      </c>
      <c r="X98" s="43">
        <v>11.8</v>
      </c>
      <c r="Y98" s="43">
        <v>11.1</v>
      </c>
      <c r="Z98" s="43">
        <v>10.6</v>
      </c>
      <c r="AA98" s="43">
        <v>9.5</v>
      </c>
      <c r="AB98" s="43">
        <v>8.1</v>
      </c>
      <c r="AC98" s="43">
        <v>9.5</v>
      </c>
      <c r="AD98" s="44">
        <v>8.1</v>
      </c>
      <c r="AE98" s="43">
        <v>8.4</v>
      </c>
      <c r="AF98" s="44">
        <v>7.9</v>
      </c>
      <c r="AG98" s="44">
        <v>10.4</v>
      </c>
      <c r="AH98" s="44">
        <v>8</v>
      </c>
      <c r="AI98" s="43">
        <v>7.6</v>
      </c>
    </row>
    <row r="99" spans="1:35" ht="19.5" x14ac:dyDescent="0.25">
      <c r="A99" s="40" t="s">
        <v>229</v>
      </c>
      <c r="B99" s="49" t="s">
        <v>230</v>
      </c>
      <c r="C99" s="49" t="s">
        <v>230</v>
      </c>
      <c r="D99" s="49" t="s">
        <v>230</v>
      </c>
      <c r="E99" s="41">
        <v>10.5</v>
      </c>
      <c r="F99" s="41">
        <v>18.3</v>
      </c>
      <c r="G99" s="41">
        <v>12.4</v>
      </c>
      <c r="H99" s="41">
        <v>15.8</v>
      </c>
      <c r="I99" s="41">
        <v>15.1</v>
      </c>
      <c r="J99" s="41">
        <v>15.6</v>
      </c>
      <c r="K99" s="41">
        <v>16</v>
      </c>
      <c r="L99" s="41">
        <v>21</v>
      </c>
      <c r="M99" s="41">
        <v>17.7</v>
      </c>
      <c r="N99" s="41">
        <v>14.9</v>
      </c>
      <c r="O99" s="41">
        <v>14.4</v>
      </c>
      <c r="P99" s="43">
        <v>21.8</v>
      </c>
      <c r="Q99" s="43">
        <v>18.7</v>
      </c>
      <c r="R99" s="43">
        <v>16.399999999999999</v>
      </c>
      <c r="S99" s="43">
        <v>15.1</v>
      </c>
      <c r="T99" s="43">
        <v>16.7</v>
      </c>
      <c r="U99" s="43">
        <v>12.7</v>
      </c>
      <c r="V99" s="43">
        <v>14.3</v>
      </c>
      <c r="W99" s="43">
        <v>12.8</v>
      </c>
      <c r="X99" s="43">
        <v>13.8</v>
      </c>
      <c r="Y99" s="43">
        <v>12.1</v>
      </c>
      <c r="Z99" s="43">
        <v>13.5</v>
      </c>
      <c r="AA99" s="43">
        <v>13.8</v>
      </c>
      <c r="AB99" s="43">
        <v>11.3</v>
      </c>
      <c r="AC99" s="43">
        <v>15.1</v>
      </c>
      <c r="AD99" s="44">
        <v>12.9</v>
      </c>
      <c r="AE99" s="43">
        <v>11.6</v>
      </c>
      <c r="AF99" s="44">
        <v>11.2</v>
      </c>
      <c r="AG99" s="44">
        <v>11.8</v>
      </c>
      <c r="AH99" s="44">
        <v>11.9</v>
      </c>
      <c r="AI99" s="43">
        <v>9.9</v>
      </c>
    </row>
    <row r="100" spans="1:35" ht="15.75" x14ac:dyDescent="0.25">
      <c r="A100" s="29" t="s">
        <v>226</v>
      </c>
      <c r="B100" s="49" t="s">
        <v>231</v>
      </c>
      <c r="C100" s="49" t="s">
        <v>230</v>
      </c>
      <c r="D100" s="52" t="s">
        <v>230</v>
      </c>
      <c r="E100" s="52" t="s">
        <v>230</v>
      </c>
      <c r="F100" s="52" t="s">
        <v>230</v>
      </c>
      <c r="G100" s="52" t="s">
        <v>230</v>
      </c>
      <c r="H100" s="52" t="s">
        <v>230</v>
      </c>
      <c r="I100" s="52" t="s">
        <v>230</v>
      </c>
      <c r="J100" s="52" t="s">
        <v>230</v>
      </c>
      <c r="K100" s="52" t="s">
        <v>230</v>
      </c>
      <c r="L100" s="52" t="s">
        <v>230</v>
      </c>
      <c r="M100" s="52" t="s">
        <v>230</v>
      </c>
      <c r="N100" s="52" t="s">
        <v>230</v>
      </c>
      <c r="O100" s="52" t="s">
        <v>230</v>
      </c>
      <c r="P100" s="52" t="s">
        <v>230</v>
      </c>
      <c r="Q100" s="52" t="s">
        <v>230</v>
      </c>
      <c r="R100" s="52" t="s">
        <v>230</v>
      </c>
      <c r="S100" s="53" t="s">
        <v>230</v>
      </c>
      <c r="T100" s="53" t="s">
        <v>230</v>
      </c>
      <c r="U100" s="53" t="s">
        <v>230</v>
      </c>
      <c r="V100" s="53" t="s">
        <v>230</v>
      </c>
      <c r="W100" s="53" t="s">
        <v>230</v>
      </c>
      <c r="X100" s="53" t="s">
        <v>230</v>
      </c>
      <c r="Y100" s="50" t="s">
        <v>230</v>
      </c>
      <c r="Z100" s="50" t="s">
        <v>230</v>
      </c>
      <c r="AA100" s="50" t="s">
        <v>230</v>
      </c>
      <c r="AB100" s="44" t="s">
        <v>230</v>
      </c>
      <c r="AC100" s="44" t="s">
        <v>230</v>
      </c>
      <c r="AD100" s="44" t="s">
        <v>230</v>
      </c>
      <c r="AE100" s="44" t="s">
        <v>230</v>
      </c>
      <c r="AF100" s="44" t="s">
        <v>230</v>
      </c>
      <c r="AG100" s="44" t="s">
        <v>230</v>
      </c>
      <c r="AH100" s="44" t="s">
        <v>230</v>
      </c>
      <c r="AI100" s="44" t="s">
        <v>230</v>
      </c>
    </row>
    <row r="101" spans="1:35" ht="15.75" x14ac:dyDescent="0.25">
      <c r="A101" s="29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7"/>
      <c r="V101" s="47"/>
      <c r="W101" s="47"/>
      <c r="X101" s="48"/>
      <c r="Y101" s="44"/>
      <c r="Z101" s="44"/>
      <c r="AA101" s="43"/>
      <c r="AB101" s="43"/>
      <c r="AC101" s="43"/>
      <c r="AD101" s="43"/>
      <c r="AE101" s="43"/>
      <c r="AF101" s="43"/>
      <c r="AG101" s="44"/>
      <c r="AH101" s="44"/>
      <c r="AI101" s="43"/>
    </row>
    <row r="102" spans="1:35" ht="15.75" x14ac:dyDescent="0.25">
      <c r="A102" s="33" t="s">
        <v>232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7"/>
      <c r="V102" s="47"/>
      <c r="W102" s="47"/>
      <c r="X102" s="48"/>
      <c r="Y102" s="44"/>
      <c r="Z102" s="44"/>
      <c r="AA102" s="43"/>
      <c r="AB102" s="43"/>
      <c r="AC102" s="43"/>
      <c r="AD102" s="43"/>
      <c r="AE102" s="43"/>
      <c r="AF102" s="43"/>
      <c r="AG102" s="44"/>
      <c r="AH102" s="44"/>
      <c r="AI102" s="43"/>
    </row>
    <row r="103" spans="1:35" ht="19.5" x14ac:dyDescent="0.25">
      <c r="A103" s="56" t="s">
        <v>233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7"/>
      <c r="V103" s="47"/>
      <c r="W103" s="47"/>
      <c r="X103" s="48"/>
      <c r="Y103" s="44"/>
      <c r="Z103" s="44"/>
      <c r="AA103" s="43"/>
      <c r="AB103" s="43"/>
      <c r="AC103" s="43"/>
      <c r="AD103" s="43"/>
      <c r="AE103" s="43"/>
      <c r="AF103" s="43"/>
      <c r="AG103" s="44"/>
      <c r="AH103" s="44"/>
      <c r="AI103" s="43"/>
    </row>
    <row r="104" spans="1:35" ht="15.75" x14ac:dyDescent="0.25">
      <c r="A104" s="29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7"/>
      <c r="V104" s="47"/>
      <c r="W104" s="47"/>
      <c r="X104" s="48"/>
      <c r="Y104" s="48"/>
      <c r="Z104" s="43"/>
      <c r="AA104" s="43"/>
      <c r="AB104" s="43"/>
      <c r="AC104" s="43"/>
      <c r="AD104" s="43"/>
      <c r="AE104" s="43"/>
      <c r="AF104" s="43"/>
      <c r="AG104" s="44"/>
      <c r="AH104" s="44"/>
      <c r="AI104" s="43"/>
    </row>
    <row r="105" spans="1:35" ht="19.5" x14ac:dyDescent="0.25">
      <c r="A105" s="40" t="s">
        <v>208</v>
      </c>
      <c r="B105" s="35" t="s">
        <v>231</v>
      </c>
      <c r="C105" s="35" t="s">
        <v>231</v>
      </c>
      <c r="D105" s="35" t="s">
        <v>231</v>
      </c>
      <c r="E105" s="42">
        <v>19.3</v>
      </c>
      <c r="F105" s="42">
        <v>21.6</v>
      </c>
      <c r="G105" s="42">
        <v>18.600000000000001</v>
      </c>
      <c r="H105" s="42">
        <v>20.7</v>
      </c>
      <c r="I105" s="42">
        <v>18</v>
      </c>
      <c r="J105" s="42">
        <v>17.899999999999999</v>
      </c>
      <c r="K105" s="42">
        <v>20.7</v>
      </c>
      <c r="L105" s="42">
        <v>18.2</v>
      </c>
      <c r="M105" s="42">
        <v>18.8</v>
      </c>
      <c r="N105" s="42">
        <v>17.600000000000001</v>
      </c>
      <c r="O105" s="42">
        <v>20.100000000000001</v>
      </c>
      <c r="P105" s="43">
        <v>18.100000000000001</v>
      </c>
      <c r="Q105" s="43">
        <v>16.899999999999999</v>
      </c>
      <c r="R105" s="43">
        <v>17.5</v>
      </c>
      <c r="S105" s="43">
        <v>20.399999999999999</v>
      </c>
      <c r="T105" s="43">
        <v>17.399999999999999</v>
      </c>
      <c r="U105" s="43">
        <v>17.899999999999999</v>
      </c>
      <c r="V105" s="43">
        <v>18.600000000000001</v>
      </c>
      <c r="W105" s="43">
        <v>17.8</v>
      </c>
      <c r="X105" s="43">
        <v>16.5</v>
      </c>
      <c r="Y105" s="43">
        <v>16</v>
      </c>
      <c r="Z105" s="43">
        <v>17.2</v>
      </c>
      <c r="AA105" s="43">
        <v>16.100000000000001</v>
      </c>
      <c r="AB105" s="43">
        <v>16</v>
      </c>
      <c r="AC105" s="43">
        <v>17.5</v>
      </c>
      <c r="AD105" s="44">
        <v>17.3</v>
      </c>
      <c r="AE105" s="43">
        <v>16.5</v>
      </c>
      <c r="AF105" s="43">
        <v>15.9</v>
      </c>
      <c r="AG105" s="44">
        <v>15.4</v>
      </c>
      <c r="AH105" s="44">
        <v>14.6</v>
      </c>
      <c r="AI105" s="43">
        <v>15.5</v>
      </c>
    </row>
    <row r="106" spans="1:35" ht="15.75" x14ac:dyDescent="0.25">
      <c r="A106" s="29" t="s">
        <v>209</v>
      </c>
      <c r="B106" s="35" t="s">
        <v>231</v>
      </c>
      <c r="C106" s="35" t="s">
        <v>231</v>
      </c>
      <c r="D106" s="35" t="s">
        <v>231</v>
      </c>
      <c r="E106" s="41">
        <v>20.9</v>
      </c>
      <c r="F106" s="35" t="s">
        <v>231</v>
      </c>
      <c r="G106" s="35" t="s">
        <v>231</v>
      </c>
      <c r="H106" s="35" t="s">
        <v>231</v>
      </c>
      <c r="I106" s="35" t="s">
        <v>231</v>
      </c>
      <c r="J106" s="41">
        <v>20.3</v>
      </c>
      <c r="K106" s="35" t="s">
        <v>231</v>
      </c>
      <c r="L106" s="35" t="s">
        <v>231</v>
      </c>
      <c r="M106" s="41">
        <v>20.2</v>
      </c>
      <c r="N106" s="41">
        <v>19.899999999999999</v>
      </c>
      <c r="O106" s="41">
        <v>20.9</v>
      </c>
      <c r="P106" s="43">
        <v>18.399999999999999</v>
      </c>
      <c r="Q106" s="43">
        <v>17.100000000000001</v>
      </c>
      <c r="R106" s="43">
        <v>17.5</v>
      </c>
      <c r="S106" s="43">
        <v>21.7</v>
      </c>
      <c r="T106" s="43">
        <v>18</v>
      </c>
      <c r="U106" s="43">
        <v>17.899999999999999</v>
      </c>
      <c r="V106" s="43">
        <v>18.5</v>
      </c>
      <c r="W106" s="43">
        <v>18.100000000000001</v>
      </c>
      <c r="X106" s="43">
        <v>16.5</v>
      </c>
      <c r="Y106" s="43">
        <v>15.9</v>
      </c>
      <c r="Z106" s="43">
        <v>16.8</v>
      </c>
      <c r="AA106" s="43">
        <v>16.100000000000001</v>
      </c>
      <c r="AB106" s="43">
        <v>16</v>
      </c>
      <c r="AC106" s="43">
        <v>17.899999999999999</v>
      </c>
      <c r="AD106" s="44">
        <v>17.600000000000001</v>
      </c>
      <c r="AE106" s="43">
        <v>16.8</v>
      </c>
      <c r="AF106" s="43">
        <v>16.2</v>
      </c>
      <c r="AG106" s="44">
        <v>15.4</v>
      </c>
      <c r="AH106" s="44">
        <v>15.1</v>
      </c>
      <c r="AI106" s="43">
        <v>16.100000000000001</v>
      </c>
    </row>
    <row r="107" spans="1:35" ht="15.75" x14ac:dyDescent="0.25">
      <c r="A107" s="29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4"/>
      <c r="AE107" s="43"/>
      <c r="AF107" s="43"/>
      <c r="AG107" s="44"/>
      <c r="AH107" s="44"/>
      <c r="AI107" s="43"/>
    </row>
    <row r="108" spans="1:35" ht="15.75" x14ac:dyDescent="0.25">
      <c r="A108" s="29" t="s">
        <v>214</v>
      </c>
      <c r="B108" s="35" t="s">
        <v>231</v>
      </c>
      <c r="C108" s="35" t="s">
        <v>231</v>
      </c>
      <c r="D108" s="35" t="s">
        <v>231</v>
      </c>
      <c r="E108" s="41">
        <v>45.3</v>
      </c>
      <c r="F108" s="35" t="s">
        <v>231</v>
      </c>
      <c r="G108" s="35" t="s">
        <v>231</v>
      </c>
      <c r="H108" s="35" t="s">
        <v>231</v>
      </c>
      <c r="I108" s="35" t="s">
        <v>231</v>
      </c>
      <c r="J108" s="41">
        <v>42</v>
      </c>
      <c r="K108" s="35" t="s">
        <v>231</v>
      </c>
      <c r="L108" s="35" t="s">
        <v>231</v>
      </c>
      <c r="M108" s="41">
        <v>41.8</v>
      </c>
      <c r="N108" s="41">
        <v>43.7</v>
      </c>
      <c r="O108" s="41">
        <v>49.1</v>
      </c>
      <c r="P108" s="43">
        <v>37.1</v>
      </c>
      <c r="Q108" s="43">
        <v>39.1</v>
      </c>
      <c r="R108" s="43">
        <v>29.7</v>
      </c>
      <c r="S108" s="43">
        <v>42.1</v>
      </c>
      <c r="T108" s="43">
        <v>30.8</v>
      </c>
      <c r="U108" s="43">
        <v>28.9</v>
      </c>
      <c r="V108" s="43">
        <v>33.799999999999997</v>
      </c>
      <c r="W108" s="43">
        <v>36</v>
      </c>
      <c r="X108" s="43">
        <v>30.8</v>
      </c>
      <c r="Y108" s="43">
        <v>26.2</v>
      </c>
      <c r="Z108" s="43">
        <v>23.8</v>
      </c>
      <c r="AA108" s="43">
        <v>26.3</v>
      </c>
      <c r="AB108" s="43">
        <v>25.1</v>
      </c>
      <c r="AC108" s="43">
        <v>27.6</v>
      </c>
      <c r="AD108" s="44">
        <v>28.6</v>
      </c>
      <c r="AE108" s="43">
        <v>30.6</v>
      </c>
      <c r="AF108" s="44">
        <v>26.8</v>
      </c>
      <c r="AG108" s="44">
        <v>29</v>
      </c>
      <c r="AH108" s="44">
        <v>28.9</v>
      </c>
      <c r="AI108" s="43">
        <v>30.6</v>
      </c>
    </row>
    <row r="109" spans="1:35" ht="15.75" x14ac:dyDescent="0.25">
      <c r="A109" s="29" t="s">
        <v>217</v>
      </c>
      <c r="B109" s="35" t="s">
        <v>231</v>
      </c>
      <c r="C109" s="35" t="s">
        <v>231</v>
      </c>
      <c r="D109" s="35" t="s">
        <v>231</v>
      </c>
      <c r="E109" s="41">
        <v>31.2</v>
      </c>
      <c r="F109" s="35" t="s">
        <v>231</v>
      </c>
      <c r="G109" s="35" t="s">
        <v>231</v>
      </c>
      <c r="H109" s="35" t="s">
        <v>231</v>
      </c>
      <c r="I109" s="35" t="s">
        <v>231</v>
      </c>
      <c r="J109" s="41">
        <v>30.2</v>
      </c>
      <c r="K109" s="35" t="s">
        <v>231</v>
      </c>
      <c r="L109" s="35" t="s">
        <v>231</v>
      </c>
      <c r="M109" s="41">
        <v>27.9</v>
      </c>
      <c r="N109" s="41">
        <v>30.6</v>
      </c>
      <c r="O109" s="41">
        <v>27.8</v>
      </c>
      <c r="P109" s="43">
        <v>26.9</v>
      </c>
      <c r="Q109" s="43">
        <v>24</v>
      </c>
      <c r="R109" s="43">
        <v>29.4</v>
      </c>
      <c r="S109" s="43">
        <v>35.799999999999997</v>
      </c>
      <c r="T109" s="43">
        <v>29.1</v>
      </c>
      <c r="U109" s="43">
        <v>31.5</v>
      </c>
      <c r="V109" s="43">
        <v>29</v>
      </c>
      <c r="W109" s="43">
        <v>28.8</v>
      </c>
      <c r="X109" s="43">
        <v>25.1</v>
      </c>
      <c r="Y109" s="43">
        <v>24.5</v>
      </c>
      <c r="Z109" s="43">
        <v>27.3</v>
      </c>
      <c r="AA109" s="43">
        <v>26.2</v>
      </c>
      <c r="AB109" s="43">
        <v>28.9</v>
      </c>
      <c r="AC109" s="43">
        <v>29</v>
      </c>
      <c r="AD109" s="44">
        <v>27</v>
      </c>
      <c r="AE109" s="43">
        <v>23.3</v>
      </c>
      <c r="AF109" s="44">
        <v>24.9</v>
      </c>
      <c r="AG109" s="44">
        <v>22.7</v>
      </c>
      <c r="AH109" s="44">
        <v>20.399999999999999</v>
      </c>
      <c r="AI109" s="43">
        <v>20.9</v>
      </c>
    </row>
    <row r="110" spans="1:35" ht="15.75" x14ac:dyDescent="0.25">
      <c r="A110" s="29" t="s">
        <v>220</v>
      </c>
      <c r="B110" s="35" t="s">
        <v>231</v>
      </c>
      <c r="C110" s="35" t="s">
        <v>231</v>
      </c>
      <c r="D110" s="35" t="s">
        <v>231</v>
      </c>
      <c r="E110" s="52" t="s">
        <v>230</v>
      </c>
      <c r="F110" s="35" t="s">
        <v>231</v>
      </c>
      <c r="G110" s="35" t="s">
        <v>231</v>
      </c>
      <c r="H110" s="35" t="s">
        <v>231</v>
      </c>
      <c r="I110" s="35" t="s">
        <v>231</v>
      </c>
      <c r="J110" s="52" t="s">
        <v>230</v>
      </c>
      <c r="K110" s="35" t="s">
        <v>231</v>
      </c>
      <c r="L110" s="35" t="s">
        <v>231</v>
      </c>
      <c r="M110" s="41">
        <v>15.4</v>
      </c>
      <c r="N110" s="52" t="s">
        <v>230</v>
      </c>
      <c r="O110" s="52" t="s">
        <v>230</v>
      </c>
      <c r="P110" s="43">
        <v>16.3</v>
      </c>
      <c r="Q110" s="44" t="s">
        <v>230</v>
      </c>
      <c r="R110" s="43">
        <v>12.2</v>
      </c>
      <c r="S110" s="43">
        <v>13.8</v>
      </c>
      <c r="T110" s="43">
        <v>13.6</v>
      </c>
      <c r="U110" s="43">
        <v>10.3</v>
      </c>
      <c r="V110" s="43">
        <v>13.5</v>
      </c>
      <c r="W110" s="43">
        <v>9.5</v>
      </c>
      <c r="X110" s="43">
        <v>13.2</v>
      </c>
      <c r="Y110" s="43">
        <v>15.4</v>
      </c>
      <c r="Z110" s="43">
        <v>17</v>
      </c>
      <c r="AA110" s="43">
        <v>14</v>
      </c>
      <c r="AB110" s="43">
        <v>9.1999999999999993</v>
      </c>
      <c r="AC110" s="43">
        <v>15.3</v>
      </c>
      <c r="AD110" s="44">
        <v>15.6</v>
      </c>
      <c r="AE110" s="43">
        <v>16.5</v>
      </c>
      <c r="AF110" s="44">
        <v>14.4</v>
      </c>
      <c r="AG110" s="44">
        <v>11.1</v>
      </c>
      <c r="AH110" s="44">
        <v>15.4</v>
      </c>
      <c r="AI110" s="43">
        <v>17.8</v>
      </c>
    </row>
    <row r="111" spans="1:35" ht="15.75" x14ac:dyDescent="0.25">
      <c r="A111" s="29" t="s">
        <v>223</v>
      </c>
      <c r="B111" s="35" t="s">
        <v>231</v>
      </c>
      <c r="C111" s="35" t="s">
        <v>231</v>
      </c>
      <c r="D111" s="35" t="s">
        <v>231</v>
      </c>
      <c r="E111" s="52" t="s">
        <v>230</v>
      </c>
      <c r="F111" s="35" t="s">
        <v>231</v>
      </c>
      <c r="G111" s="35" t="s">
        <v>231</v>
      </c>
      <c r="H111" s="35" t="s">
        <v>231</v>
      </c>
      <c r="I111" s="35" t="s">
        <v>231</v>
      </c>
      <c r="J111" s="52" t="s">
        <v>230</v>
      </c>
      <c r="K111" s="35" t="s">
        <v>231</v>
      </c>
      <c r="L111" s="35" t="s">
        <v>231</v>
      </c>
      <c r="M111" s="52" t="s">
        <v>230</v>
      </c>
      <c r="N111" s="52" t="s">
        <v>230</v>
      </c>
      <c r="O111" s="52" t="s">
        <v>230</v>
      </c>
      <c r="P111" s="52" t="s">
        <v>230</v>
      </c>
      <c r="Q111" s="52" t="s">
        <v>230</v>
      </c>
      <c r="R111" s="52" t="s">
        <v>230</v>
      </c>
      <c r="S111" s="53" t="s">
        <v>230</v>
      </c>
      <c r="T111" s="53" t="s">
        <v>230</v>
      </c>
      <c r="U111" s="53" t="s">
        <v>230</v>
      </c>
      <c r="V111" s="53" t="s">
        <v>230</v>
      </c>
      <c r="W111" s="53" t="s">
        <v>230</v>
      </c>
      <c r="X111" s="53" t="s">
        <v>230</v>
      </c>
      <c r="Y111" s="50" t="s">
        <v>230</v>
      </c>
      <c r="Z111" s="50" t="s">
        <v>230</v>
      </c>
      <c r="AA111" s="50" t="s">
        <v>230</v>
      </c>
      <c r="AB111" s="44" t="s">
        <v>230</v>
      </c>
      <c r="AC111" s="44" t="s">
        <v>230</v>
      </c>
      <c r="AD111" s="44" t="s">
        <v>230</v>
      </c>
      <c r="AE111" s="44" t="s">
        <v>230</v>
      </c>
      <c r="AF111" s="44" t="s">
        <v>230</v>
      </c>
      <c r="AG111" s="44" t="s">
        <v>230</v>
      </c>
      <c r="AH111" s="44" t="s">
        <v>230</v>
      </c>
      <c r="AI111" s="44" t="s">
        <v>230</v>
      </c>
    </row>
    <row r="112" spans="1:35" ht="15.75" x14ac:dyDescent="0.25">
      <c r="A112" s="29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7"/>
      <c r="V112" s="47"/>
      <c r="W112" s="47"/>
      <c r="X112" s="48"/>
      <c r="Y112" s="44"/>
      <c r="Z112" s="44"/>
      <c r="AA112" s="43"/>
      <c r="AB112" s="43"/>
      <c r="AC112" s="43"/>
      <c r="AD112" s="43"/>
      <c r="AE112" s="43"/>
      <c r="AF112" s="43"/>
      <c r="AG112" s="44"/>
      <c r="AH112" s="44"/>
      <c r="AI112" s="43"/>
    </row>
    <row r="113" spans="1:35" ht="15.75" x14ac:dyDescent="0.25">
      <c r="A113" s="33" t="s">
        <v>234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7"/>
      <c r="X113" s="48"/>
      <c r="Y113" s="44"/>
      <c r="Z113" s="44"/>
      <c r="AA113" s="43"/>
      <c r="AB113" s="43"/>
      <c r="AC113" s="43"/>
      <c r="AD113" s="43"/>
      <c r="AE113" s="44"/>
      <c r="AF113" s="43"/>
      <c r="AG113" s="44"/>
      <c r="AH113" s="44"/>
      <c r="AI113" s="43"/>
    </row>
    <row r="114" spans="1:35" ht="19.5" x14ac:dyDescent="0.25">
      <c r="A114" s="56" t="s">
        <v>235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7"/>
      <c r="X114" s="48"/>
      <c r="Y114" s="48"/>
      <c r="Z114" s="43"/>
      <c r="AA114" s="43"/>
      <c r="AB114" s="43"/>
      <c r="AC114" s="43"/>
      <c r="AD114" s="43"/>
      <c r="AE114" s="44"/>
      <c r="AF114" s="43"/>
      <c r="AG114" s="44"/>
      <c r="AH114" s="44"/>
      <c r="AI114" s="43"/>
    </row>
    <row r="115" spans="1:35" ht="15.75" x14ac:dyDescent="0.25">
      <c r="A115" s="29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7"/>
      <c r="X115" s="48"/>
      <c r="Y115" s="48"/>
      <c r="Z115" s="43"/>
      <c r="AA115" s="43"/>
      <c r="AB115" s="43"/>
      <c r="AC115" s="43"/>
      <c r="AD115" s="43"/>
      <c r="AE115" s="44"/>
      <c r="AF115" s="43"/>
      <c r="AG115" s="44"/>
      <c r="AH115" s="44"/>
      <c r="AI115" s="43"/>
    </row>
    <row r="116" spans="1:35" ht="19.5" x14ac:dyDescent="0.25">
      <c r="A116" s="40" t="s">
        <v>208</v>
      </c>
      <c r="B116" s="35" t="s">
        <v>231</v>
      </c>
      <c r="C116" s="35" t="s">
        <v>231</v>
      </c>
      <c r="D116" s="35" t="s">
        <v>231</v>
      </c>
      <c r="E116" s="42">
        <v>10.7</v>
      </c>
      <c r="F116" s="42">
        <v>9.3000000000000007</v>
      </c>
      <c r="G116" s="42">
        <v>8.6999999999999993</v>
      </c>
      <c r="H116" s="42">
        <v>9.5</v>
      </c>
      <c r="I116" s="42">
        <v>9.6999999999999993</v>
      </c>
      <c r="J116" s="42">
        <v>9.3000000000000007</v>
      </c>
      <c r="K116" s="42">
        <v>9.4</v>
      </c>
      <c r="L116" s="42">
        <v>10.9</v>
      </c>
      <c r="M116" s="42">
        <v>8.6999999999999993</v>
      </c>
      <c r="N116" s="42">
        <v>8.8000000000000007</v>
      </c>
      <c r="O116" s="42">
        <v>9.6</v>
      </c>
      <c r="P116" s="43">
        <v>9.9</v>
      </c>
      <c r="Q116" s="43">
        <v>9.1</v>
      </c>
      <c r="R116" s="43">
        <v>9.8000000000000007</v>
      </c>
      <c r="S116" s="43">
        <v>10</v>
      </c>
      <c r="T116" s="43">
        <v>9.6</v>
      </c>
      <c r="U116" s="43">
        <v>8.9</v>
      </c>
      <c r="V116" s="43">
        <v>9.9</v>
      </c>
      <c r="W116" s="43">
        <v>9.6</v>
      </c>
      <c r="X116" s="43">
        <v>9</v>
      </c>
      <c r="Y116" s="43">
        <v>8.6</v>
      </c>
      <c r="Z116" s="43">
        <v>8.3000000000000007</v>
      </c>
      <c r="AA116" s="43">
        <v>8</v>
      </c>
      <c r="AB116" s="43">
        <v>8.5</v>
      </c>
      <c r="AC116" s="43">
        <v>8.3000000000000007</v>
      </c>
      <c r="AD116" s="44">
        <v>7.3</v>
      </c>
      <c r="AE116" s="43">
        <v>7.8</v>
      </c>
      <c r="AF116" s="43">
        <v>8.8000000000000007</v>
      </c>
      <c r="AG116" s="44">
        <v>7.9</v>
      </c>
      <c r="AH116" s="44">
        <v>8.6999999999999993</v>
      </c>
      <c r="AI116" s="43">
        <v>9.5</v>
      </c>
    </row>
    <row r="117" spans="1:35" ht="15.75" x14ac:dyDescent="0.25">
      <c r="A117" s="29" t="s">
        <v>209</v>
      </c>
      <c r="B117" s="35" t="s">
        <v>231</v>
      </c>
      <c r="C117" s="35" t="s">
        <v>231</v>
      </c>
      <c r="D117" s="35" t="s">
        <v>231</v>
      </c>
      <c r="E117" s="41">
        <v>8.8000000000000007</v>
      </c>
      <c r="F117" s="35" t="s">
        <v>231</v>
      </c>
      <c r="G117" s="35" t="s">
        <v>231</v>
      </c>
      <c r="H117" s="35" t="s">
        <v>231</v>
      </c>
      <c r="I117" s="35" t="s">
        <v>231</v>
      </c>
      <c r="J117" s="41">
        <v>8.4</v>
      </c>
      <c r="K117" s="35" t="s">
        <v>231</v>
      </c>
      <c r="L117" s="35" t="s">
        <v>231</v>
      </c>
      <c r="M117" s="41">
        <v>7.7</v>
      </c>
      <c r="N117" s="41">
        <v>7.7</v>
      </c>
      <c r="O117" s="41">
        <v>8.6999999999999993</v>
      </c>
      <c r="P117" s="43">
        <v>8.6999999999999993</v>
      </c>
      <c r="Q117" s="43">
        <v>8.3000000000000007</v>
      </c>
      <c r="R117" s="43">
        <v>8.8000000000000007</v>
      </c>
      <c r="S117" s="43">
        <v>9.3000000000000007</v>
      </c>
      <c r="T117" s="43">
        <v>9</v>
      </c>
      <c r="U117" s="43">
        <v>8.3000000000000007</v>
      </c>
      <c r="V117" s="43">
        <v>8.8000000000000007</v>
      </c>
      <c r="W117" s="43">
        <v>8.6999999999999993</v>
      </c>
      <c r="X117" s="43">
        <v>8.5</v>
      </c>
      <c r="Y117" s="43">
        <v>7.9</v>
      </c>
      <c r="Z117" s="43">
        <v>7.6</v>
      </c>
      <c r="AA117" s="43">
        <v>7.5</v>
      </c>
      <c r="AB117" s="43">
        <v>7.9</v>
      </c>
      <c r="AC117" s="43">
        <v>7.8</v>
      </c>
      <c r="AD117" s="44">
        <v>7.1</v>
      </c>
      <c r="AE117" s="43">
        <v>7.8</v>
      </c>
      <c r="AF117" s="43">
        <v>8.4</v>
      </c>
      <c r="AG117" s="44">
        <v>7.5</v>
      </c>
      <c r="AH117" s="44">
        <v>8.4</v>
      </c>
      <c r="AI117" s="43">
        <v>9.3000000000000007</v>
      </c>
    </row>
    <row r="118" spans="1:35" ht="15.75" x14ac:dyDescent="0.25">
      <c r="A118" s="29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4"/>
      <c r="AE118" s="43"/>
      <c r="AF118" s="43"/>
      <c r="AG118" s="44"/>
      <c r="AH118" s="44"/>
      <c r="AI118" s="43"/>
    </row>
    <row r="119" spans="1:35" ht="15.75" x14ac:dyDescent="0.25">
      <c r="A119" s="29" t="s">
        <v>214</v>
      </c>
      <c r="B119" s="35" t="s">
        <v>231</v>
      </c>
      <c r="C119" s="35" t="s">
        <v>231</v>
      </c>
      <c r="D119" s="35" t="s">
        <v>231</v>
      </c>
      <c r="E119" s="41">
        <v>10.8</v>
      </c>
      <c r="F119" s="35" t="s">
        <v>231</v>
      </c>
      <c r="G119" s="35" t="s">
        <v>231</v>
      </c>
      <c r="H119" s="35" t="s">
        <v>231</v>
      </c>
      <c r="I119" s="35" t="s">
        <v>231</v>
      </c>
      <c r="J119" s="41">
        <v>14.2</v>
      </c>
      <c r="K119" s="35" t="s">
        <v>231</v>
      </c>
      <c r="L119" s="35" t="s">
        <v>231</v>
      </c>
      <c r="M119" s="41">
        <v>8.5</v>
      </c>
      <c r="N119" s="41">
        <v>11.6</v>
      </c>
      <c r="O119" s="41">
        <v>13.5</v>
      </c>
      <c r="P119" s="43">
        <v>12.7</v>
      </c>
      <c r="Q119" s="43">
        <v>13.3</v>
      </c>
      <c r="R119" s="43">
        <v>11.9</v>
      </c>
      <c r="S119" s="43">
        <v>13.9</v>
      </c>
      <c r="T119" s="43">
        <v>14.4</v>
      </c>
      <c r="U119" s="43">
        <v>10.9</v>
      </c>
      <c r="V119" s="43">
        <v>10.9</v>
      </c>
      <c r="W119" s="43">
        <v>9.6999999999999993</v>
      </c>
      <c r="X119" s="43">
        <v>9.1</v>
      </c>
      <c r="Y119" s="43">
        <v>9.1</v>
      </c>
      <c r="Z119" s="43">
        <v>8.6999999999999993</v>
      </c>
      <c r="AA119" s="43">
        <v>8.1</v>
      </c>
      <c r="AB119" s="43">
        <v>8.4</v>
      </c>
      <c r="AC119" s="43">
        <v>8.5</v>
      </c>
      <c r="AD119" s="44">
        <v>6.5</v>
      </c>
      <c r="AE119" s="43">
        <v>10.6</v>
      </c>
      <c r="AF119" s="43">
        <v>11.4</v>
      </c>
      <c r="AG119" s="44">
        <v>7.1</v>
      </c>
      <c r="AH119" s="44">
        <v>8</v>
      </c>
      <c r="AI119" s="43">
        <v>10.9</v>
      </c>
    </row>
    <row r="120" spans="1:35" ht="15.75" x14ac:dyDescent="0.25">
      <c r="A120" s="29" t="s">
        <v>217</v>
      </c>
      <c r="B120" s="35" t="s">
        <v>231</v>
      </c>
      <c r="C120" s="35" t="s">
        <v>231</v>
      </c>
      <c r="D120" s="35" t="s">
        <v>231</v>
      </c>
      <c r="E120" s="41">
        <v>11</v>
      </c>
      <c r="F120" s="35" t="s">
        <v>231</v>
      </c>
      <c r="G120" s="35" t="s">
        <v>231</v>
      </c>
      <c r="H120" s="35" t="s">
        <v>231</v>
      </c>
      <c r="I120" s="35" t="s">
        <v>231</v>
      </c>
      <c r="J120" s="41">
        <v>9.3000000000000007</v>
      </c>
      <c r="K120" s="35" t="s">
        <v>231</v>
      </c>
      <c r="L120" s="35" t="s">
        <v>231</v>
      </c>
      <c r="M120" s="41">
        <v>10.199999999999999</v>
      </c>
      <c r="N120" s="41">
        <v>8.6</v>
      </c>
      <c r="O120" s="41">
        <v>10.6</v>
      </c>
      <c r="P120" s="43">
        <v>9.1</v>
      </c>
      <c r="Q120" s="43">
        <v>9.6999999999999993</v>
      </c>
      <c r="R120" s="43">
        <v>10.8</v>
      </c>
      <c r="S120" s="43">
        <v>12.2</v>
      </c>
      <c r="T120" s="43">
        <v>10.8</v>
      </c>
      <c r="U120" s="43">
        <v>10.9</v>
      </c>
      <c r="V120" s="43">
        <v>9.9</v>
      </c>
      <c r="W120" s="43">
        <v>11</v>
      </c>
      <c r="X120" s="43">
        <v>10.8</v>
      </c>
      <c r="Y120" s="43">
        <v>9.9</v>
      </c>
      <c r="Z120" s="43">
        <v>9.1999999999999993</v>
      </c>
      <c r="AA120" s="43">
        <v>9.3000000000000007</v>
      </c>
      <c r="AB120" s="43">
        <v>9.3000000000000007</v>
      </c>
      <c r="AC120" s="43">
        <v>8.5</v>
      </c>
      <c r="AD120" s="44">
        <v>9.6</v>
      </c>
      <c r="AE120" s="43">
        <v>9.3000000000000007</v>
      </c>
      <c r="AF120" s="43">
        <v>9.6999999999999993</v>
      </c>
      <c r="AG120" s="44">
        <v>8.5</v>
      </c>
      <c r="AH120" s="44">
        <v>9.6999999999999993</v>
      </c>
      <c r="AI120" s="43">
        <v>10.6</v>
      </c>
    </row>
    <row r="121" spans="1:35" ht="15.75" x14ac:dyDescent="0.25">
      <c r="A121" s="29" t="s">
        <v>220</v>
      </c>
      <c r="B121" s="35" t="s">
        <v>231</v>
      </c>
      <c r="C121" s="35" t="s">
        <v>231</v>
      </c>
      <c r="D121" s="35" t="s">
        <v>231</v>
      </c>
      <c r="E121" s="41">
        <v>13</v>
      </c>
      <c r="F121" s="35" t="s">
        <v>231</v>
      </c>
      <c r="G121" s="35" t="s">
        <v>231</v>
      </c>
      <c r="H121" s="35" t="s">
        <v>231</v>
      </c>
      <c r="I121" s="35" t="s">
        <v>231</v>
      </c>
      <c r="J121" s="41">
        <v>10.4</v>
      </c>
      <c r="K121" s="35" t="s">
        <v>231</v>
      </c>
      <c r="L121" s="35" t="s">
        <v>231</v>
      </c>
      <c r="M121" s="41">
        <v>9.6999999999999993</v>
      </c>
      <c r="N121" s="41">
        <v>8.9</v>
      </c>
      <c r="O121" s="41">
        <v>9.6999999999999993</v>
      </c>
      <c r="P121" s="43">
        <v>12.3</v>
      </c>
      <c r="Q121" s="43">
        <v>9.1</v>
      </c>
      <c r="R121" s="43">
        <v>10.1</v>
      </c>
      <c r="S121" s="43">
        <v>8.8000000000000007</v>
      </c>
      <c r="T121" s="43">
        <v>8.6999999999999993</v>
      </c>
      <c r="U121" s="43">
        <v>8.4</v>
      </c>
      <c r="V121" s="43">
        <v>11.8</v>
      </c>
      <c r="W121" s="43">
        <v>9.8000000000000007</v>
      </c>
      <c r="X121" s="43">
        <v>11.6</v>
      </c>
      <c r="Y121" s="43">
        <v>9.6999999999999993</v>
      </c>
      <c r="Z121" s="43">
        <v>8.1</v>
      </c>
      <c r="AA121" s="43">
        <v>9.1</v>
      </c>
      <c r="AB121" s="43">
        <v>10</v>
      </c>
      <c r="AC121" s="43">
        <v>11.1</v>
      </c>
      <c r="AD121" s="44">
        <v>8.9</v>
      </c>
      <c r="AE121" s="43">
        <v>9.6999999999999993</v>
      </c>
      <c r="AF121" s="43">
        <v>10.6</v>
      </c>
      <c r="AG121" s="44">
        <v>10.9</v>
      </c>
      <c r="AH121" s="44">
        <v>12.1</v>
      </c>
      <c r="AI121" s="43">
        <v>12.8</v>
      </c>
    </row>
    <row r="122" spans="1:35" ht="15.75" x14ac:dyDescent="0.25">
      <c r="A122" s="29" t="s">
        <v>223</v>
      </c>
      <c r="B122" s="35" t="s">
        <v>231</v>
      </c>
      <c r="C122" s="35" t="s">
        <v>231</v>
      </c>
      <c r="D122" s="35" t="s">
        <v>231</v>
      </c>
      <c r="E122" s="41">
        <v>18.600000000000001</v>
      </c>
      <c r="F122" s="35" t="s">
        <v>231</v>
      </c>
      <c r="G122" s="35" t="s">
        <v>231</v>
      </c>
      <c r="H122" s="35" t="s">
        <v>231</v>
      </c>
      <c r="I122" s="35" t="s">
        <v>231</v>
      </c>
      <c r="J122" s="41">
        <v>16.7</v>
      </c>
      <c r="K122" s="35" t="s">
        <v>231</v>
      </c>
      <c r="L122" s="35" t="s">
        <v>231</v>
      </c>
      <c r="M122" s="41">
        <v>15.4</v>
      </c>
      <c r="N122" s="41">
        <v>19.2</v>
      </c>
      <c r="O122" s="41">
        <v>16.8</v>
      </c>
      <c r="P122" s="43">
        <v>20.100000000000001</v>
      </c>
      <c r="Q122" s="43">
        <v>16.7</v>
      </c>
      <c r="R122" s="43">
        <v>18.399999999999999</v>
      </c>
      <c r="S122" s="43">
        <v>17.399999999999999</v>
      </c>
      <c r="T122" s="43">
        <v>18.899999999999999</v>
      </c>
      <c r="U122" s="43">
        <v>15.5</v>
      </c>
      <c r="V122" s="43">
        <v>20</v>
      </c>
      <c r="W122" s="43">
        <v>20.399999999999999</v>
      </c>
      <c r="X122" s="43">
        <v>13.4</v>
      </c>
      <c r="Y122" s="43">
        <v>15.4</v>
      </c>
      <c r="Z122" s="43">
        <v>18.399999999999999</v>
      </c>
      <c r="AA122" s="43">
        <v>14.5</v>
      </c>
      <c r="AB122" s="43">
        <v>17.7</v>
      </c>
      <c r="AC122" s="43">
        <v>15.3</v>
      </c>
      <c r="AD122" s="44">
        <v>11.2</v>
      </c>
      <c r="AE122" s="43">
        <v>10.8</v>
      </c>
      <c r="AF122" s="43">
        <v>13.1</v>
      </c>
      <c r="AG122" s="44">
        <v>14.8</v>
      </c>
      <c r="AH122" s="44">
        <v>15.3</v>
      </c>
      <c r="AI122" s="43">
        <v>14.9</v>
      </c>
    </row>
    <row r="123" spans="1:35" ht="15.75" x14ac:dyDescent="0.25">
      <c r="A123" s="29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7"/>
      <c r="X123" s="48"/>
      <c r="Y123" s="48"/>
      <c r="Z123" s="43"/>
      <c r="AA123" s="43"/>
      <c r="AB123" s="43"/>
      <c r="AC123" s="43"/>
      <c r="AD123" s="43"/>
      <c r="AE123" s="43"/>
      <c r="AF123" s="43"/>
      <c r="AG123" s="44"/>
      <c r="AH123" s="44"/>
      <c r="AI123" s="43"/>
    </row>
    <row r="124" spans="1:35" ht="19.5" x14ac:dyDescent="0.25">
      <c r="A124" s="40" t="s">
        <v>236</v>
      </c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8"/>
      <c r="Y124" s="48"/>
      <c r="Z124" s="43"/>
      <c r="AA124" s="43"/>
      <c r="AB124" s="43"/>
      <c r="AC124" s="43"/>
      <c r="AD124" s="43"/>
      <c r="AE124" s="43"/>
      <c r="AF124" s="43"/>
      <c r="AG124" s="44"/>
      <c r="AH124" s="44"/>
      <c r="AI124" s="43"/>
    </row>
    <row r="125" spans="1:35" ht="15.75" x14ac:dyDescent="0.25">
      <c r="A125" s="29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7"/>
      <c r="X125" s="48"/>
      <c r="Y125" s="48"/>
      <c r="Z125" s="43"/>
      <c r="AA125" s="43"/>
      <c r="AB125" s="43"/>
      <c r="AC125" s="43"/>
      <c r="AD125" s="43"/>
      <c r="AE125" s="43"/>
      <c r="AF125" s="43"/>
      <c r="AG125" s="44"/>
      <c r="AH125" s="44"/>
      <c r="AI125" s="43"/>
    </row>
    <row r="126" spans="1:35" ht="19.5" x14ac:dyDescent="0.25">
      <c r="A126" s="40" t="s">
        <v>208</v>
      </c>
      <c r="B126" s="35" t="s">
        <v>231</v>
      </c>
      <c r="C126" s="35" t="s">
        <v>231</v>
      </c>
      <c r="D126" s="35" t="s">
        <v>231</v>
      </c>
      <c r="E126" s="57" t="s">
        <v>231</v>
      </c>
      <c r="F126" s="57" t="s">
        <v>231</v>
      </c>
      <c r="G126" s="57" t="s">
        <v>231</v>
      </c>
      <c r="H126" s="57" t="s">
        <v>231</v>
      </c>
      <c r="I126" s="57" t="s">
        <v>231</v>
      </c>
      <c r="J126" s="42">
        <v>11</v>
      </c>
      <c r="K126" s="42">
        <v>12.2</v>
      </c>
      <c r="L126" s="42">
        <v>12.2</v>
      </c>
      <c r="M126" s="42">
        <v>12.3</v>
      </c>
      <c r="N126" s="42">
        <v>15.1</v>
      </c>
      <c r="O126" s="42">
        <v>13.7</v>
      </c>
      <c r="P126" s="43">
        <v>13.9</v>
      </c>
      <c r="Q126" s="43">
        <v>13.3</v>
      </c>
      <c r="R126" s="43">
        <v>13.5</v>
      </c>
      <c r="S126" s="43">
        <v>12.7</v>
      </c>
      <c r="T126" s="43">
        <v>12.7</v>
      </c>
      <c r="U126" s="43">
        <v>12.1</v>
      </c>
      <c r="V126" s="43">
        <v>11.1</v>
      </c>
      <c r="W126" s="43">
        <v>10.7</v>
      </c>
      <c r="X126" s="43">
        <v>10.3</v>
      </c>
      <c r="Y126" s="43">
        <v>10.3</v>
      </c>
      <c r="Z126" s="43">
        <v>10.1</v>
      </c>
      <c r="AA126" s="43">
        <v>10.1</v>
      </c>
      <c r="AB126" s="43">
        <v>9.9</v>
      </c>
      <c r="AC126" s="43">
        <v>10</v>
      </c>
      <c r="AD126" s="44">
        <v>9.6</v>
      </c>
      <c r="AE126" s="43">
        <v>9</v>
      </c>
      <c r="AF126" s="44">
        <v>10.3</v>
      </c>
      <c r="AG126" s="44">
        <v>9.5</v>
      </c>
      <c r="AH126" s="44">
        <v>9.9</v>
      </c>
      <c r="AI126" s="43">
        <v>9.9</v>
      </c>
    </row>
    <row r="127" spans="1:35" ht="15.75" x14ac:dyDescent="0.25">
      <c r="A127" s="29" t="s">
        <v>209</v>
      </c>
      <c r="B127" s="35" t="s">
        <v>231</v>
      </c>
      <c r="C127" s="35" t="s">
        <v>231</v>
      </c>
      <c r="D127" s="35" t="s">
        <v>231</v>
      </c>
      <c r="E127" s="35" t="s">
        <v>231</v>
      </c>
      <c r="F127" s="35" t="s">
        <v>231</v>
      </c>
      <c r="G127" s="35" t="s">
        <v>231</v>
      </c>
      <c r="H127" s="35" t="s">
        <v>231</v>
      </c>
      <c r="I127" s="35" t="s">
        <v>231</v>
      </c>
      <c r="J127" s="41">
        <v>9.8000000000000007</v>
      </c>
      <c r="K127" s="46">
        <v>10.3</v>
      </c>
      <c r="L127" s="46">
        <v>10.199999999999999</v>
      </c>
      <c r="M127" s="41">
        <v>10.199999999999999</v>
      </c>
      <c r="N127" s="41">
        <v>12.2</v>
      </c>
      <c r="O127" s="41">
        <v>11.4</v>
      </c>
      <c r="P127" s="43">
        <v>11.5</v>
      </c>
      <c r="Q127" s="43">
        <v>11.1</v>
      </c>
      <c r="R127" s="43">
        <v>11.5</v>
      </c>
      <c r="S127" s="43">
        <v>11.3</v>
      </c>
      <c r="T127" s="43">
        <v>10.9</v>
      </c>
      <c r="U127" s="43">
        <v>10.199999999999999</v>
      </c>
      <c r="V127" s="43">
        <v>9.3000000000000007</v>
      </c>
      <c r="W127" s="43">
        <v>8.6</v>
      </c>
      <c r="X127" s="43">
        <v>8.1999999999999993</v>
      </c>
      <c r="Y127" s="43">
        <v>8.4</v>
      </c>
      <c r="Z127" s="43">
        <v>8.3000000000000007</v>
      </c>
      <c r="AA127" s="43">
        <v>8.3000000000000007</v>
      </c>
      <c r="AB127" s="43">
        <v>8.3000000000000007</v>
      </c>
      <c r="AC127" s="43">
        <v>8.6999999999999993</v>
      </c>
      <c r="AD127" s="44">
        <v>8.4</v>
      </c>
      <c r="AE127" s="43">
        <v>8</v>
      </c>
      <c r="AF127" s="44">
        <v>8.8000000000000007</v>
      </c>
      <c r="AG127" s="44">
        <v>8</v>
      </c>
      <c r="AH127" s="44">
        <v>8.5</v>
      </c>
      <c r="AI127" s="43">
        <v>8.5</v>
      </c>
    </row>
    <row r="128" spans="1:35" ht="15.75" x14ac:dyDescent="0.25">
      <c r="A128" s="29"/>
      <c r="B128" s="45"/>
      <c r="C128" s="45"/>
      <c r="D128" s="45"/>
      <c r="E128" s="45"/>
      <c r="F128" s="45"/>
      <c r="G128" s="45"/>
      <c r="H128" s="45"/>
      <c r="I128" s="45"/>
      <c r="J128" s="45"/>
      <c r="K128" s="46"/>
      <c r="L128" s="46"/>
      <c r="M128" s="45"/>
      <c r="N128" s="45"/>
      <c r="O128" s="45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4"/>
      <c r="AE128" s="43"/>
      <c r="AF128" s="44"/>
      <c r="AG128" s="44"/>
      <c r="AH128" s="44"/>
      <c r="AI128" s="43"/>
    </row>
    <row r="129" spans="1:35" ht="15.75" x14ac:dyDescent="0.25">
      <c r="A129" s="29" t="s">
        <v>214</v>
      </c>
      <c r="B129" s="35" t="s">
        <v>231</v>
      </c>
      <c r="C129" s="35" t="s">
        <v>231</v>
      </c>
      <c r="D129" s="35" t="s">
        <v>231</v>
      </c>
      <c r="E129" s="35" t="s">
        <v>231</v>
      </c>
      <c r="F129" s="35" t="s">
        <v>231</v>
      </c>
      <c r="G129" s="35" t="s">
        <v>231</v>
      </c>
      <c r="H129" s="35" t="s">
        <v>231</v>
      </c>
      <c r="I129" s="35" t="s">
        <v>231</v>
      </c>
      <c r="J129" s="58">
        <v>13.8</v>
      </c>
      <c r="K129" s="58">
        <v>14.3</v>
      </c>
      <c r="L129" s="58">
        <v>14.2</v>
      </c>
      <c r="M129" s="58">
        <v>14.1</v>
      </c>
      <c r="N129" s="58">
        <v>15.6</v>
      </c>
      <c r="O129" s="41">
        <v>14.7</v>
      </c>
      <c r="P129" s="43">
        <v>14.9</v>
      </c>
      <c r="Q129" s="43">
        <v>15.4</v>
      </c>
      <c r="R129" s="43">
        <v>16.899999999999999</v>
      </c>
      <c r="S129" s="43">
        <v>16.8</v>
      </c>
      <c r="T129" s="43">
        <v>16</v>
      </c>
      <c r="U129" s="43">
        <v>14.5</v>
      </c>
      <c r="V129" s="43">
        <v>13.1</v>
      </c>
      <c r="W129" s="43">
        <v>11.4</v>
      </c>
      <c r="X129" s="43">
        <v>9.9</v>
      </c>
      <c r="Y129" s="43">
        <v>10.9</v>
      </c>
      <c r="Z129" s="43">
        <v>9.3000000000000007</v>
      </c>
      <c r="AA129" s="43">
        <v>10.199999999999999</v>
      </c>
      <c r="AB129" s="43">
        <v>10.8</v>
      </c>
      <c r="AC129" s="43">
        <v>12.2</v>
      </c>
      <c r="AD129" s="44">
        <v>11.3</v>
      </c>
      <c r="AE129" s="43">
        <v>10.7</v>
      </c>
      <c r="AF129" s="44">
        <v>10.4</v>
      </c>
      <c r="AG129" s="44">
        <v>9.5</v>
      </c>
      <c r="AH129" s="44">
        <v>10.7</v>
      </c>
      <c r="AI129" s="43">
        <v>10.7</v>
      </c>
    </row>
    <row r="130" spans="1:35" ht="15.75" x14ac:dyDescent="0.25">
      <c r="A130" s="29" t="s">
        <v>217</v>
      </c>
      <c r="B130" s="35" t="s">
        <v>231</v>
      </c>
      <c r="C130" s="35" t="s">
        <v>231</v>
      </c>
      <c r="D130" s="35" t="s">
        <v>231</v>
      </c>
      <c r="E130" s="35" t="s">
        <v>231</v>
      </c>
      <c r="F130" s="35" t="s">
        <v>231</v>
      </c>
      <c r="G130" s="35" t="s">
        <v>231</v>
      </c>
      <c r="H130" s="35" t="s">
        <v>231</v>
      </c>
      <c r="I130" s="35" t="s">
        <v>231</v>
      </c>
      <c r="J130" s="58">
        <v>14.8</v>
      </c>
      <c r="K130" s="58">
        <v>14.7</v>
      </c>
      <c r="L130" s="58">
        <v>14.6</v>
      </c>
      <c r="M130" s="58">
        <v>14.5</v>
      </c>
      <c r="N130" s="58">
        <v>16.8</v>
      </c>
      <c r="O130" s="41">
        <v>16.2</v>
      </c>
      <c r="P130" s="43">
        <v>15.8</v>
      </c>
      <c r="Q130" s="43">
        <v>14.9</v>
      </c>
      <c r="R130" s="43">
        <v>15.9</v>
      </c>
      <c r="S130" s="43">
        <v>16</v>
      </c>
      <c r="T130" s="43">
        <v>14.5</v>
      </c>
      <c r="U130" s="43">
        <v>13.9</v>
      </c>
      <c r="V130" s="43">
        <v>13</v>
      </c>
      <c r="W130" s="43">
        <v>11.4</v>
      </c>
      <c r="X130" s="43">
        <v>11.3</v>
      </c>
      <c r="Y130" s="43">
        <v>11.2</v>
      </c>
      <c r="Z130" s="43">
        <v>11.9</v>
      </c>
      <c r="AA130" s="43">
        <v>11.5</v>
      </c>
      <c r="AB130" s="43">
        <v>11.3</v>
      </c>
      <c r="AC130" s="43">
        <v>11.6</v>
      </c>
      <c r="AD130" s="44">
        <v>11.8</v>
      </c>
      <c r="AE130" s="43">
        <v>11.5</v>
      </c>
      <c r="AF130" s="44">
        <v>12.5</v>
      </c>
      <c r="AG130" s="44">
        <v>11.2</v>
      </c>
      <c r="AH130" s="44">
        <v>11.4</v>
      </c>
      <c r="AI130" s="43">
        <v>11.2</v>
      </c>
    </row>
    <row r="131" spans="1:35" ht="15.75" x14ac:dyDescent="0.25">
      <c r="A131" s="29" t="s">
        <v>220</v>
      </c>
      <c r="B131" s="35" t="s">
        <v>231</v>
      </c>
      <c r="C131" s="35" t="s">
        <v>231</v>
      </c>
      <c r="D131" s="35" t="s">
        <v>231</v>
      </c>
      <c r="E131" s="35" t="s">
        <v>231</v>
      </c>
      <c r="F131" s="35" t="s">
        <v>231</v>
      </c>
      <c r="G131" s="35" t="s">
        <v>231</v>
      </c>
      <c r="H131" s="35" t="s">
        <v>231</v>
      </c>
      <c r="I131" s="35" t="s">
        <v>231</v>
      </c>
      <c r="J131" s="58">
        <v>12.3</v>
      </c>
      <c r="K131" s="58">
        <v>13.3</v>
      </c>
      <c r="L131" s="58">
        <v>12.5</v>
      </c>
      <c r="M131" s="58">
        <v>12.7</v>
      </c>
      <c r="N131" s="58">
        <v>17.5</v>
      </c>
      <c r="O131" s="41">
        <v>16.100000000000001</v>
      </c>
      <c r="P131" s="43">
        <v>17.2</v>
      </c>
      <c r="Q131" s="43">
        <v>15.9</v>
      </c>
      <c r="R131" s="43">
        <v>13.9</v>
      </c>
      <c r="S131" s="43">
        <v>13.6</v>
      </c>
      <c r="T131" s="43">
        <v>14.2</v>
      </c>
      <c r="U131" s="43">
        <v>13.6</v>
      </c>
      <c r="V131" s="43">
        <v>11.8</v>
      </c>
      <c r="W131" s="43">
        <v>11.5</v>
      </c>
      <c r="X131" s="43">
        <v>11.8</v>
      </c>
      <c r="Y131" s="43">
        <v>12</v>
      </c>
      <c r="Z131" s="43">
        <v>11.5</v>
      </c>
      <c r="AA131" s="43">
        <v>12.1</v>
      </c>
      <c r="AB131" s="43">
        <v>12.1</v>
      </c>
      <c r="AC131" s="43">
        <v>11.8</v>
      </c>
      <c r="AD131" s="44">
        <v>10.8</v>
      </c>
      <c r="AE131" s="43">
        <v>10.4</v>
      </c>
      <c r="AF131" s="44">
        <v>13.1</v>
      </c>
      <c r="AG131" s="44">
        <v>11.6</v>
      </c>
      <c r="AH131" s="44">
        <v>12.6</v>
      </c>
      <c r="AI131" s="43">
        <v>12.9</v>
      </c>
    </row>
    <row r="132" spans="1:35" ht="15.75" x14ac:dyDescent="0.25">
      <c r="A132" s="29" t="s">
        <v>223</v>
      </c>
      <c r="B132" s="35" t="s">
        <v>231</v>
      </c>
      <c r="C132" s="35" t="s">
        <v>231</v>
      </c>
      <c r="D132" s="35" t="s">
        <v>231</v>
      </c>
      <c r="E132" s="35" t="s">
        <v>231</v>
      </c>
      <c r="F132" s="35" t="s">
        <v>231</v>
      </c>
      <c r="G132" s="35" t="s">
        <v>231</v>
      </c>
      <c r="H132" s="35" t="s">
        <v>231</v>
      </c>
      <c r="I132" s="35" t="s">
        <v>231</v>
      </c>
      <c r="J132" s="58">
        <v>14.7</v>
      </c>
      <c r="K132" s="58">
        <v>20.6</v>
      </c>
      <c r="L132" s="58">
        <v>20.9</v>
      </c>
      <c r="M132" s="58">
        <v>20.9</v>
      </c>
      <c r="N132" s="58">
        <v>28.5</v>
      </c>
      <c r="O132" s="41">
        <v>23.4</v>
      </c>
      <c r="P132" s="43">
        <v>23.6</v>
      </c>
      <c r="Q132" s="43">
        <v>22.5</v>
      </c>
      <c r="R132" s="43">
        <v>23.1</v>
      </c>
      <c r="S132" s="43">
        <v>18.600000000000001</v>
      </c>
      <c r="T132" s="43">
        <v>21</v>
      </c>
      <c r="U132" s="43">
        <v>19.2</v>
      </c>
      <c r="V132" s="43">
        <v>19.399999999999999</v>
      </c>
      <c r="W132" s="43">
        <v>22.2</v>
      </c>
      <c r="X132" s="43">
        <v>19.5</v>
      </c>
      <c r="Y132" s="43">
        <v>19.5</v>
      </c>
      <c r="Z132" s="43">
        <v>18.7</v>
      </c>
      <c r="AA132" s="43">
        <v>17.899999999999999</v>
      </c>
      <c r="AB132" s="43">
        <v>15.9</v>
      </c>
      <c r="AC132" s="43">
        <v>16.399999999999999</v>
      </c>
      <c r="AD132" s="44">
        <v>14.7</v>
      </c>
      <c r="AE132" s="43">
        <v>12.7</v>
      </c>
      <c r="AF132" s="44">
        <v>16.600000000000001</v>
      </c>
      <c r="AG132" s="44">
        <v>16.7</v>
      </c>
      <c r="AH132" s="44">
        <v>16</v>
      </c>
      <c r="AI132" s="43">
        <v>15.7</v>
      </c>
    </row>
    <row r="133" spans="1:35" ht="15.75" x14ac:dyDescent="0.25">
      <c r="A133" s="29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8"/>
      <c r="Y133" s="44"/>
      <c r="Z133" s="43"/>
      <c r="AA133" s="43"/>
      <c r="AB133" s="43"/>
      <c r="AC133" s="43"/>
      <c r="AD133" s="43"/>
      <c r="AE133" s="43"/>
      <c r="AF133" s="44"/>
      <c r="AG133" s="44"/>
      <c r="AH133" s="44"/>
      <c r="AI133" s="43"/>
    </row>
    <row r="134" spans="1:35" ht="15.75" x14ac:dyDescent="0.25">
      <c r="A134" s="29" t="s">
        <v>237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8"/>
      <c r="Y134" s="44"/>
      <c r="Z134" s="43"/>
      <c r="AA134" s="43"/>
      <c r="AB134" s="43"/>
      <c r="AC134" s="43"/>
      <c r="AD134" s="43"/>
      <c r="AE134" s="44"/>
      <c r="AF134" s="43"/>
      <c r="AG134" s="44"/>
      <c r="AH134" s="44"/>
      <c r="AI134" s="43"/>
    </row>
    <row r="135" spans="1:35" ht="19.5" x14ac:dyDescent="0.25">
      <c r="A135" s="40" t="s">
        <v>238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8"/>
      <c r="Y135" s="44"/>
      <c r="Z135" s="43"/>
      <c r="AA135" s="43"/>
      <c r="AB135" s="43"/>
      <c r="AC135" s="43"/>
      <c r="AD135" s="43"/>
      <c r="AE135" s="44"/>
      <c r="AF135" s="43"/>
      <c r="AG135" s="44"/>
      <c r="AH135" s="44"/>
      <c r="AI135" s="43"/>
    </row>
    <row r="136" spans="1:35" ht="15.75" x14ac:dyDescent="0.25">
      <c r="A136" s="29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8"/>
      <c r="Y136" s="48"/>
      <c r="Z136" s="43"/>
      <c r="AA136" s="43"/>
      <c r="AB136" s="43"/>
      <c r="AC136" s="43"/>
      <c r="AD136" s="43"/>
      <c r="AE136" s="44"/>
      <c r="AF136" s="44"/>
      <c r="AG136" s="44"/>
      <c r="AH136" s="44"/>
      <c r="AI136" s="43"/>
    </row>
    <row r="137" spans="1:35" ht="19.5" x14ac:dyDescent="0.25">
      <c r="A137" s="40" t="s">
        <v>208</v>
      </c>
      <c r="B137" s="35" t="s">
        <v>231</v>
      </c>
      <c r="C137" s="35" t="s">
        <v>231</v>
      </c>
      <c r="D137" s="35" t="s">
        <v>231</v>
      </c>
      <c r="E137" s="57" t="s">
        <v>231</v>
      </c>
      <c r="F137" s="57" t="s">
        <v>231</v>
      </c>
      <c r="G137" s="57" t="s">
        <v>231</v>
      </c>
      <c r="H137" s="57" t="s">
        <v>231</v>
      </c>
      <c r="I137" s="57" t="s">
        <v>231</v>
      </c>
      <c r="J137" s="42">
        <v>22.9</v>
      </c>
      <c r="K137" s="42">
        <v>22.8</v>
      </c>
      <c r="L137" s="42">
        <v>22.2</v>
      </c>
      <c r="M137" s="42">
        <v>22.4</v>
      </c>
      <c r="N137" s="42">
        <v>22.6</v>
      </c>
      <c r="O137" s="42">
        <v>23.5</v>
      </c>
      <c r="P137" s="43">
        <v>22.9</v>
      </c>
      <c r="Q137" s="43">
        <v>22.2</v>
      </c>
      <c r="R137" s="43">
        <v>22.3</v>
      </c>
      <c r="S137" s="43">
        <v>22.3</v>
      </c>
      <c r="T137" s="43">
        <v>22.3</v>
      </c>
      <c r="U137" s="43">
        <v>21.9</v>
      </c>
      <c r="V137" s="43">
        <v>21.3</v>
      </c>
      <c r="W137" s="43">
        <v>21.3</v>
      </c>
      <c r="X137" s="43">
        <v>20.2</v>
      </c>
      <c r="Y137" s="43">
        <v>20.2</v>
      </c>
      <c r="Z137" s="43">
        <v>21</v>
      </c>
      <c r="AA137" s="43">
        <v>21.5</v>
      </c>
      <c r="AB137" s="43">
        <v>21.1</v>
      </c>
      <c r="AC137" s="43">
        <v>21.1</v>
      </c>
      <c r="AD137" s="44">
        <v>21.4</v>
      </c>
      <c r="AE137" s="43">
        <v>21.6</v>
      </c>
      <c r="AF137" s="44">
        <v>22.1</v>
      </c>
      <c r="AG137" s="44">
        <v>23.1</v>
      </c>
      <c r="AH137" s="44">
        <v>23.4</v>
      </c>
      <c r="AI137" s="43">
        <v>24.2</v>
      </c>
    </row>
    <row r="138" spans="1:35" ht="15.75" x14ac:dyDescent="0.25">
      <c r="A138" s="29" t="s">
        <v>209</v>
      </c>
      <c r="B138" s="35" t="s">
        <v>231</v>
      </c>
      <c r="C138" s="35" t="s">
        <v>231</v>
      </c>
      <c r="D138" s="35" t="s">
        <v>231</v>
      </c>
      <c r="E138" s="35" t="s">
        <v>231</v>
      </c>
      <c r="F138" s="35" t="s">
        <v>231</v>
      </c>
      <c r="G138" s="35" t="s">
        <v>231</v>
      </c>
      <c r="H138" s="35" t="s">
        <v>231</v>
      </c>
      <c r="I138" s="35" t="s">
        <v>231</v>
      </c>
      <c r="J138" s="41">
        <v>22.3</v>
      </c>
      <c r="K138" s="46">
        <v>22.4</v>
      </c>
      <c r="L138" s="46">
        <v>21.6</v>
      </c>
      <c r="M138" s="41">
        <v>22</v>
      </c>
      <c r="N138" s="41">
        <v>22.3</v>
      </c>
      <c r="O138" s="41">
        <v>23.1</v>
      </c>
      <c r="P138" s="43">
        <v>22.5</v>
      </c>
      <c r="Q138" s="43">
        <v>21.9</v>
      </c>
      <c r="R138" s="43">
        <v>22.1</v>
      </c>
      <c r="S138" s="43">
        <v>22.1</v>
      </c>
      <c r="T138" s="43">
        <v>22.2</v>
      </c>
      <c r="U138" s="43">
        <v>21.9</v>
      </c>
      <c r="V138" s="43">
        <v>21.4</v>
      </c>
      <c r="W138" s="43">
        <v>21.5</v>
      </c>
      <c r="X138" s="43">
        <v>20.3</v>
      </c>
      <c r="Y138" s="43">
        <v>20.399999999999999</v>
      </c>
      <c r="Z138" s="43">
        <v>21.4</v>
      </c>
      <c r="AA138" s="43">
        <v>22</v>
      </c>
      <c r="AB138" s="43">
        <v>21.7</v>
      </c>
      <c r="AC138" s="43">
        <v>21.8</v>
      </c>
      <c r="AD138" s="44">
        <v>22.1</v>
      </c>
      <c r="AE138" s="43">
        <v>22.4</v>
      </c>
      <c r="AF138" s="44">
        <v>23.1</v>
      </c>
      <c r="AG138" s="44">
        <v>24.3</v>
      </c>
      <c r="AH138" s="44">
        <v>24.7</v>
      </c>
      <c r="AI138" s="43">
        <v>25.7</v>
      </c>
    </row>
    <row r="139" spans="1:35" ht="15.75" x14ac:dyDescent="0.25">
      <c r="A139" s="29"/>
      <c r="B139" s="45"/>
      <c r="C139" s="45"/>
      <c r="D139" s="45"/>
      <c r="E139" s="45"/>
      <c r="F139" s="45"/>
      <c r="G139" s="45"/>
      <c r="H139" s="45"/>
      <c r="I139" s="45"/>
      <c r="J139" s="45"/>
      <c r="K139" s="46"/>
      <c r="L139" s="46"/>
      <c r="M139" s="45"/>
      <c r="N139" s="45"/>
      <c r="O139" s="45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4"/>
      <c r="AE139" s="43"/>
      <c r="AF139" s="44"/>
      <c r="AG139" s="44"/>
      <c r="AH139" s="44"/>
      <c r="AI139" s="43"/>
    </row>
    <row r="140" spans="1:35" ht="15.75" x14ac:dyDescent="0.25">
      <c r="A140" s="29" t="s">
        <v>214</v>
      </c>
      <c r="B140" s="35" t="s">
        <v>231</v>
      </c>
      <c r="C140" s="35" t="s">
        <v>231</v>
      </c>
      <c r="D140" s="35" t="s">
        <v>231</v>
      </c>
      <c r="E140" s="35" t="s">
        <v>231</v>
      </c>
      <c r="F140" s="35" t="s">
        <v>231</v>
      </c>
      <c r="G140" s="35" t="s">
        <v>231</v>
      </c>
      <c r="H140" s="35" t="s">
        <v>231</v>
      </c>
      <c r="I140" s="35" t="s">
        <v>231</v>
      </c>
      <c r="J140" s="58">
        <v>22.6</v>
      </c>
      <c r="K140" s="58">
        <v>22.3</v>
      </c>
      <c r="L140" s="58">
        <v>20.5</v>
      </c>
      <c r="M140" s="58">
        <v>22.2</v>
      </c>
      <c r="N140" s="58">
        <v>23.2</v>
      </c>
      <c r="O140" s="41">
        <v>24.4</v>
      </c>
      <c r="P140" s="43">
        <v>24</v>
      </c>
      <c r="Q140" s="43">
        <v>23.3</v>
      </c>
      <c r="R140" s="43">
        <v>23.5</v>
      </c>
      <c r="S140" s="43">
        <v>24.6</v>
      </c>
      <c r="T140" s="43">
        <v>24</v>
      </c>
      <c r="U140" s="43">
        <v>21.7</v>
      </c>
      <c r="V140" s="43">
        <v>20.5</v>
      </c>
      <c r="W140" s="43">
        <v>20.5</v>
      </c>
      <c r="X140" s="43">
        <v>19.2</v>
      </c>
      <c r="Y140" s="43">
        <v>19.5</v>
      </c>
      <c r="Z140" s="43">
        <v>19.600000000000001</v>
      </c>
      <c r="AA140" s="43">
        <v>19.399999999999999</v>
      </c>
      <c r="AB140" s="43">
        <v>18.399999999999999</v>
      </c>
      <c r="AC140" s="43">
        <v>19.2</v>
      </c>
      <c r="AD140" s="44">
        <v>18.8</v>
      </c>
      <c r="AE140" s="43">
        <v>18.8</v>
      </c>
      <c r="AF140" s="44">
        <v>18.600000000000001</v>
      </c>
      <c r="AG140" s="44">
        <v>19.2</v>
      </c>
      <c r="AH140" s="44">
        <v>19.399999999999999</v>
      </c>
      <c r="AI140" s="43">
        <v>20.399999999999999</v>
      </c>
    </row>
    <row r="141" spans="1:35" ht="15.75" x14ac:dyDescent="0.25">
      <c r="A141" s="29" t="s">
        <v>217</v>
      </c>
      <c r="B141" s="35" t="s">
        <v>231</v>
      </c>
      <c r="C141" s="35" t="s">
        <v>231</v>
      </c>
      <c r="D141" s="35" t="s">
        <v>231</v>
      </c>
      <c r="E141" s="35" t="s">
        <v>231</v>
      </c>
      <c r="F141" s="35" t="s">
        <v>231</v>
      </c>
      <c r="G141" s="35" t="s">
        <v>231</v>
      </c>
      <c r="H141" s="35" t="s">
        <v>231</v>
      </c>
      <c r="I141" s="35" t="s">
        <v>231</v>
      </c>
      <c r="J141" s="58">
        <v>25.1</v>
      </c>
      <c r="K141" s="58">
        <v>25.6</v>
      </c>
      <c r="L141" s="58">
        <v>24</v>
      </c>
      <c r="M141" s="58">
        <v>25</v>
      </c>
      <c r="N141" s="58">
        <v>25.4</v>
      </c>
      <c r="O141" s="41">
        <v>26.4</v>
      </c>
      <c r="P141" s="43">
        <v>25.9</v>
      </c>
      <c r="Q141" s="43">
        <v>25.7</v>
      </c>
      <c r="R141" s="43">
        <v>26.2</v>
      </c>
      <c r="S141" s="43">
        <v>26.7</v>
      </c>
      <c r="T141" s="43">
        <v>27.1</v>
      </c>
      <c r="U141" s="43">
        <v>26.8</v>
      </c>
      <c r="V141" s="43">
        <v>26.5</v>
      </c>
      <c r="W141" s="43">
        <v>26.5</v>
      </c>
      <c r="X141" s="43">
        <v>25.2</v>
      </c>
      <c r="Y141" s="43">
        <v>25.1</v>
      </c>
      <c r="Z141" s="43">
        <v>26.4</v>
      </c>
      <c r="AA141" s="43">
        <v>27</v>
      </c>
      <c r="AB141" s="43">
        <v>27.1</v>
      </c>
      <c r="AC141" s="43">
        <v>27.2</v>
      </c>
      <c r="AD141" s="44">
        <v>27.1</v>
      </c>
      <c r="AE141" s="43">
        <v>27.4</v>
      </c>
      <c r="AF141" s="44">
        <v>28.6</v>
      </c>
      <c r="AG141" s="44">
        <v>29.1</v>
      </c>
      <c r="AH141" s="44">
        <v>29.5</v>
      </c>
      <c r="AI141" s="43">
        <v>30.3</v>
      </c>
    </row>
    <row r="142" spans="1:35" ht="15.75" x14ac:dyDescent="0.25">
      <c r="A142" s="29" t="s">
        <v>220</v>
      </c>
      <c r="B142" s="35" t="s">
        <v>231</v>
      </c>
      <c r="C142" s="35" t="s">
        <v>231</v>
      </c>
      <c r="D142" s="35" t="s">
        <v>231</v>
      </c>
      <c r="E142" s="35" t="s">
        <v>231</v>
      </c>
      <c r="F142" s="35" t="s">
        <v>231</v>
      </c>
      <c r="G142" s="35" t="s">
        <v>231</v>
      </c>
      <c r="H142" s="35" t="s">
        <v>231</v>
      </c>
      <c r="I142" s="35" t="s">
        <v>231</v>
      </c>
      <c r="J142" s="58">
        <v>27.3</v>
      </c>
      <c r="K142" s="58">
        <v>26.3</v>
      </c>
      <c r="L142" s="58">
        <v>25.8</v>
      </c>
      <c r="M142" s="58">
        <v>24.7</v>
      </c>
      <c r="N142" s="58">
        <v>25.9</v>
      </c>
      <c r="O142" s="41">
        <v>26.8</v>
      </c>
      <c r="P142" s="43">
        <v>26.2</v>
      </c>
      <c r="Q142" s="43">
        <v>25</v>
      </c>
      <c r="R142" s="43">
        <v>24.9</v>
      </c>
      <c r="S142" s="43">
        <v>24.2</v>
      </c>
      <c r="T142" s="43">
        <v>24.5</v>
      </c>
      <c r="U142" s="43">
        <v>25.3</v>
      </c>
      <c r="V142" s="43">
        <v>24.8</v>
      </c>
      <c r="W142" s="43">
        <v>24.7</v>
      </c>
      <c r="X142" s="43">
        <v>23.4</v>
      </c>
      <c r="Y142" s="43">
        <v>24</v>
      </c>
      <c r="Z142" s="43">
        <v>25.9</v>
      </c>
      <c r="AA142" s="43">
        <v>27.1</v>
      </c>
      <c r="AB142" s="43">
        <v>27.4</v>
      </c>
      <c r="AC142" s="43">
        <v>27.4</v>
      </c>
      <c r="AD142" s="44">
        <v>28.2</v>
      </c>
      <c r="AE142" s="43">
        <v>29.3</v>
      </c>
      <c r="AF142" s="44">
        <v>30.5</v>
      </c>
      <c r="AG142" s="44">
        <v>33</v>
      </c>
      <c r="AH142" s="44">
        <v>33.6</v>
      </c>
      <c r="AI142" s="43">
        <v>35.4</v>
      </c>
    </row>
    <row r="143" spans="1:35" ht="15.75" x14ac:dyDescent="0.25">
      <c r="A143" s="29" t="s">
        <v>223</v>
      </c>
      <c r="B143" s="35" t="s">
        <v>231</v>
      </c>
      <c r="C143" s="35" t="s">
        <v>231</v>
      </c>
      <c r="D143" s="35" t="s">
        <v>231</v>
      </c>
      <c r="E143" s="35" t="s">
        <v>231</v>
      </c>
      <c r="F143" s="35" t="s">
        <v>231</v>
      </c>
      <c r="G143" s="35" t="s">
        <v>231</v>
      </c>
      <c r="H143" s="35" t="s">
        <v>231</v>
      </c>
      <c r="I143" s="35" t="s">
        <v>231</v>
      </c>
      <c r="J143" s="58">
        <v>46.4</v>
      </c>
      <c r="K143" s="58">
        <v>46.4</v>
      </c>
      <c r="L143" s="58">
        <v>46.9</v>
      </c>
      <c r="M143" s="58">
        <v>47.2</v>
      </c>
      <c r="N143" s="58">
        <v>44.6</v>
      </c>
      <c r="O143" s="41">
        <v>45.4</v>
      </c>
      <c r="P143" s="43">
        <v>42.8</v>
      </c>
      <c r="Q143" s="43">
        <v>40.9</v>
      </c>
      <c r="R143" s="43">
        <v>41</v>
      </c>
      <c r="S143" s="43">
        <v>39.5</v>
      </c>
      <c r="T143" s="43">
        <v>39</v>
      </c>
      <c r="U143" s="43">
        <v>38.200000000000003</v>
      </c>
      <c r="V143" s="43">
        <v>36.5</v>
      </c>
      <c r="W143" s="43">
        <v>37</v>
      </c>
      <c r="X143" s="43">
        <v>35</v>
      </c>
      <c r="Y143" s="43">
        <v>33.9</v>
      </c>
      <c r="Z143" s="43">
        <v>34.4</v>
      </c>
      <c r="AA143" s="43">
        <v>35</v>
      </c>
      <c r="AB143" s="43">
        <v>33</v>
      </c>
      <c r="AC143" s="43">
        <v>31.9</v>
      </c>
      <c r="AD143" s="44">
        <v>33</v>
      </c>
      <c r="AE143" s="43">
        <v>31.9</v>
      </c>
      <c r="AF143" s="44">
        <v>31.8</v>
      </c>
      <c r="AG143" s="44">
        <v>32.5</v>
      </c>
      <c r="AH143" s="44">
        <v>32.5</v>
      </c>
      <c r="AI143" s="43">
        <v>32.700000000000003</v>
      </c>
    </row>
    <row r="144" spans="1:35" ht="15.75" x14ac:dyDescent="0.25">
      <c r="A144" s="29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8"/>
      <c r="Y144" s="44"/>
      <c r="Z144" s="43"/>
      <c r="AA144" s="43"/>
      <c r="AB144" s="43"/>
      <c r="AC144" s="43"/>
      <c r="AD144" s="44"/>
      <c r="AE144" s="43"/>
      <c r="AF144" s="44"/>
      <c r="AG144" s="44"/>
      <c r="AH144" s="44"/>
      <c r="AI144" s="43"/>
    </row>
    <row r="145" spans="1:35" ht="19.5" x14ac:dyDescent="0.25">
      <c r="A145" s="56" t="s">
        <v>239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8"/>
      <c r="Y145" s="44"/>
      <c r="Z145" s="43"/>
      <c r="AA145" s="43"/>
      <c r="AB145" s="43"/>
      <c r="AC145" s="43"/>
      <c r="AD145" s="44"/>
      <c r="AE145" s="43"/>
      <c r="AF145" s="43"/>
      <c r="AG145" s="44"/>
      <c r="AH145" s="44"/>
      <c r="AI145" s="43"/>
    </row>
    <row r="146" spans="1:35" ht="15.75" x14ac:dyDescent="0.25">
      <c r="A146" s="29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8"/>
      <c r="Y146" s="48"/>
      <c r="Z146" s="43"/>
      <c r="AA146" s="43"/>
      <c r="AB146" s="43"/>
      <c r="AC146" s="43"/>
      <c r="AD146" s="44"/>
      <c r="AE146" s="43"/>
      <c r="AF146" s="43"/>
      <c r="AG146" s="44"/>
      <c r="AH146" s="44"/>
      <c r="AI146" s="43"/>
    </row>
    <row r="147" spans="1:35" ht="19.5" x14ac:dyDescent="0.25">
      <c r="A147" s="40" t="s">
        <v>208</v>
      </c>
      <c r="B147" s="41">
        <v>6</v>
      </c>
      <c r="C147" s="41">
        <v>5.9</v>
      </c>
      <c r="D147" s="41">
        <v>7.9</v>
      </c>
      <c r="E147" s="42">
        <v>6.1</v>
      </c>
      <c r="F147" s="42">
        <v>6.4</v>
      </c>
      <c r="G147" s="42">
        <v>6.2</v>
      </c>
      <c r="H147" s="42">
        <v>6</v>
      </c>
      <c r="I147" s="42">
        <v>6</v>
      </c>
      <c r="J147" s="42">
        <v>5.7</v>
      </c>
      <c r="K147" s="42">
        <v>6</v>
      </c>
      <c r="L147" s="42">
        <v>5.7</v>
      </c>
      <c r="M147" s="42">
        <v>5.5</v>
      </c>
      <c r="N147" s="42">
        <v>5.2</v>
      </c>
      <c r="O147" s="42">
        <v>5.2</v>
      </c>
      <c r="P147" s="43">
        <v>5.0999999999999996</v>
      </c>
      <c r="Q147" s="43">
        <v>5</v>
      </c>
      <c r="R147" s="43">
        <v>5</v>
      </c>
      <c r="S147" s="43">
        <v>4.8</v>
      </c>
      <c r="T147" s="43">
        <v>4.7</v>
      </c>
      <c r="U147" s="43">
        <v>4.5999999999999996</v>
      </c>
      <c r="V147" s="43">
        <v>4.7</v>
      </c>
      <c r="W147" s="43">
        <v>4.5999999999999996</v>
      </c>
      <c r="X147" s="43">
        <v>4.4000000000000004</v>
      </c>
      <c r="Y147" s="43">
        <v>4.3</v>
      </c>
      <c r="Z147" s="43">
        <v>4.5</v>
      </c>
      <c r="AA147" s="43">
        <v>4.7</v>
      </c>
      <c r="AB147" s="43">
        <v>4.5999999999999996</v>
      </c>
      <c r="AC147" s="43">
        <v>5</v>
      </c>
      <c r="AD147" s="44">
        <v>4.9000000000000004</v>
      </c>
      <c r="AE147" s="43">
        <v>5.0999999999999996</v>
      </c>
      <c r="AF147" s="44">
        <v>5.2</v>
      </c>
      <c r="AG147" s="44">
        <v>5.4</v>
      </c>
      <c r="AH147" s="44">
        <v>5.5</v>
      </c>
      <c r="AI147" s="43">
        <v>5.6</v>
      </c>
    </row>
    <row r="148" spans="1:35" ht="15.75" x14ac:dyDescent="0.25">
      <c r="A148" s="29" t="s">
        <v>209</v>
      </c>
      <c r="B148" s="41">
        <v>5.5</v>
      </c>
      <c r="C148" s="41">
        <v>5.3</v>
      </c>
      <c r="D148" s="41">
        <v>7.1</v>
      </c>
      <c r="E148" s="41">
        <v>5.9</v>
      </c>
      <c r="F148" s="41">
        <v>6.2</v>
      </c>
      <c r="G148" s="41">
        <v>6.1</v>
      </c>
      <c r="H148" s="41">
        <v>5.9</v>
      </c>
      <c r="I148" s="41">
        <v>6</v>
      </c>
      <c r="J148" s="41">
        <v>5.6</v>
      </c>
      <c r="K148" s="41">
        <v>5.9</v>
      </c>
      <c r="L148" s="41">
        <v>5.8</v>
      </c>
      <c r="M148" s="41">
        <v>5.5</v>
      </c>
      <c r="N148" s="41">
        <v>5.3</v>
      </c>
      <c r="O148" s="41">
        <v>5.3</v>
      </c>
      <c r="P148" s="43">
        <v>5.0999999999999996</v>
      </c>
      <c r="Q148" s="43">
        <v>5</v>
      </c>
      <c r="R148" s="43">
        <v>5</v>
      </c>
      <c r="S148" s="43">
        <v>4.9000000000000004</v>
      </c>
      <c r="T148" s="43">
        <v>4.8</v>
      </c>
      <c r="U148" s="43">
        <v>4.7</v>
      </c>
      <c r="V148" s="43">
        <v>4.8</v>
      </c>
      <c r="W148" s="43">
        <v>4.8</v>
      </c>
      <c r="X148" s="43">
        <v>4.5</v>
      </c>
      <c r="Y148" s="43">
        <v>4.4000000000000004</v>
      </c>
      <c r="Z148" s="43">
        <v>4.5999999999999996</v>
      </c>
      <c r="AA148" s="43">
        <v>4.8</v>
      </c>
      <c r="AB148" s="43">
        <v>4.8</v>
      </c>
      <c r="AC148" s="43">
        <v>5.2</v>
      </c>
      <c r="AD148" s="44">
        <v>5</v>
      </c>
      <c r="AE148" s="43">
        <v>5.3</v>
      </c>
      <c r="AF148" s="44">
        <v>5.4</v>
      </c>
      <c r="AG148" s="44">
        <v>5.6</v>
      </c>
      <c r="AH148" s="44">
        <v>5.7</v>
      </c>
      <c r="AI148" s="43">
        <v>5.9</v>
      </c>
    </row>
    <row r="149" spans="1:35" ht="15.75" x14ac:dyDescent="0.25">
      <c r="A149" s="29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4"/>
      <c r="AE149" s="43"/>
      <c r="AF149" s="44"/>
      <c r="AG149" s="44"/>
      <c r="AH149" s="44"/>
      <c r="AI149" s="43"/>
    </row>
    <row r="150" spans="1:35" ht="15.75" x14ac:dyDescent="0.25">
      <c r="A150" s="29" t="s">
        <v>214</v>
      </c>
      <c r="B150" s="41">
        <v>2.7</v>
      </c>
      <c r="C150" s="41">
        <v>2.2999999999999998</v>
      </c>
      <c r="D150" s="41">
        <v>4.2</v>
      </c>
      <c r="E150" s="41">
        <v>4.5999999999999996</v>
      </c>
      <c r="F150" s="41">
        <v>4.9000000000000004</v>
      </c>
      <c r="G150" s="41">
        <v>4.5</v>
      </c>
      <c r="H150" s="41">
        <v>4.5</v>
      </c>
      <c r="I150" s="41">
        <v>4.7</v>
      </c>
      <c r="J150" s="41">
        <v>4.7</v>
      </c>
      <c r="K150" s="41">
        <v>4.7</v>
      </c>
      <c r="L150" s="41">
        <v>4.5999999999999996</v>
      </c>
      <c r="M150" s="41">
        <v>4.5</v>
      </c>
      <c r="N150" s="41">
        <v>4.3</v>
      </c>
      <c r="O150" s="41">
        <v>4.2</v>
      </c>
      <c r="P150" s="43">
        <v>4.2</v>
      </c>
      <c r="Q150" s="43">
        <v>3.8</v>
      </c>
      <c r="R150" s="43">
        <v>4.3</v>
      </c>
      <c r="S150" s="43">
        <v>3.7</v>
      </c>
      <c r="T150" s="43">
        <v>3.8</v>
      </c>
      <c r="U150" s="43">
        <v>3.7</v>
      </c>
      <c r="V150" s="43">
        <v>3.6</v>
      </c>
      <c r="W150" s="43">
        <v>3.4</v>
      </c>
      <c r="X150" s="43">
        <v>3.2</v>
      </c>
      <c r="Y150" s="43">
        <v>3.1</v>
      </c>
      <c r="Z150" s="43">
        <v>3.1</v>
      </c>
      <c r="AA150" s="43">
        <v>3.1</v>
      </c>
      <c r="AB150" s="43">
        <v>3.1</v>
      </c>
      <c r="AC150" s="43">
        <v>3.8</v>
      </c>
      <c r="AD150" s="44">
        <v>3.7</v>
      </c>
      <c r="AE150" s="43">
        <v>3.4</v>
      </c>
      <c r="AF150" s="44">
        <v>3.4</v>
      </c>
      <c r="AG150" s="44">
        <v>3.6</v>
      </c>
      <c r="AH150" s="44">
        <v>3.8</v>
      </c>
      <c r="AI150" s="43">
        <v>4.2</v>
      </c>
    </row>
    <row r="151" spans="1:35" ht="15.75" x14ac:dyDescent="0.25">
      <c r="A151" s="29" t="s">
        <v>217</v>
      </c>
      <c r="B151" s="41">
        <v>6.6</v>
      </c>
      <c r="C151" s="41">
        <v>7</v>
      </c>
      <c r="D151" s="41">
        <v>11</v>
      </c>
      <c r="E151" s="41">
        <v>8.1</v>
      </c>
      <c r="F151" s="46">
        <v>8.5</v>
      </c>
      <c r="G151" s="46">
        <v>8.1999999999999993</v>
      </c>
      <c r="H151" s="46">
        <v>7.6</v>
      </c>
      <c r="I151" s="46">
        <v>7.4</v>
      </c>
      <c r="J151" s="41">
        <v>7</v>
      </c>
      <c r="K151" s="46">
        <v>7.2</v>
      </c>
      <c r="L151" s="46">
        <v>7.1</v>
      </c>
      <c r="M151" s="41">
        <v>6.8</v>
      </c>
      <c r="N151" s="41">
        <v>6.6</v>
      </c>
      <c r="O151" s="41">
        <v>6.6</v>
      </c>
      <c r="P151" s="43">
        <v>6.4</v>
      </c>
      <c r="Q151" s="43">
        <v>6.3</v>
      </c>
      <c r="R151" s="43">
        <v>6.3</v>
      </c>
      <c r="S151" s="43">
        <v>6.4</v>
      </c>
      <c r="T151" s="43">
        <v>6.3</v>
      </c>
      <c r="U151" s="43">
        <v>6.3</v>
      </c>
      <c r="V151" s="43">
        <v>6.5</v>
      </c>
      <c r="W151" s="43">
        <v>6.5</v>
      </c>
      <c r="X151" s="43">
        <v>6.2</v>
      </c>
      <c r="Y151" s="43">
        <v>6</v>
      </c>
      <c r="Z151" s="43">
        <v>6.2</v>
      </c>
      <c r="AA151" s="43">
        <v>6.6</v>
      </c>
      <c r="AB151" s="43">
        <v>6.4</v>
      </c>
      <c r="AC151" s="43">
        <v>6.7</v>
      </c>
      <c r="AD151" s="44">
        <v>6.6</v>
      </c>
      <c r="AE151" s="43">
        <v>6.9</v>
      </c>
      <c r="AF151" s="44">
        <v>7</v>
      </c>
      <c r="AG151" s="44">
        <v>7.2</v>
      </c>
      <c r="AH151" s="44">
        <v>7.1</v>
      </c>
      <c r="AI151" s="43">
        <v>7.3</v>
      </c>
    </row>
    <row r="152" spans="1:35" ht="15.75" x14ac:dyDescent="0.25">
      <c r="A152" s="29" t="s">
        <v>220</v>
      </c>
      <c r="B152" s="41">
        <v>10.6</v>
      </c>
      <c r="C152" s="41">
        <v>10.9</v>
      </c>
      <c r="D152" s="41">
        <v>13</v>
      </c>
      <c r="E152" s="41">
        <v>9.6</v>
      </c>
      <c r="F152" s="46">
        <v>10.199999999999999</v>
      </c>
      <c r="G152" s="46">
        <v>10</v>
      </c>
      <c r="H152" s="46">
        <v>9.5</v>
      </c>
      <c r="I152" s="46">
        <v>9.6</v>
      </c>
      <c r="J152" s="41">
        <v>8.6999999999999993</v>
      </c>
      <c r="K152" s="46">
        <v>9.4</v>
      </c>
      <c r="L152" s="46">
        <v>8.9</v>
      </c>
      <c r="M152" s="41">
        <v>8.3000000000000007</v>
      </c>
      <c r="N152" s="41">
        <v>8</v>
      </c>
      <c r="O152" s="41">
        <v>7.7</v>
      </c>
      <c r="P152" s="43">
        <v>7.8</v>
      </c>
      <c r="Q152" s="43">
        <v>7.5</v>
      </c>
      <c r="R152" s="43">
        <v>7.3</v>
      </c>
      <c r="S152" s="43">
        <v>6.9</v>
      </c>
      <c r="T152" s="43">
        <v>6.7</v>
      </c>
      <c r="U152" s="43">
        <v>6.9</v>
      </c>
      <c r="V152" s="43">
        <v>7.1</v>
      </c>
      <c r="W152" s="43">
        <v>7</v>
      </c>
      <c r="X152" s="43">
        <v>6.7</v>
      </c>
      <c r="Y152" s="43">
        <v>6.9</v>
      </c>
      <c r="Z152" s="43">
        <v>7.4</v>
      </c>
      <c r="AA152" s="43">
        <v>7.5</v>
      </c>
      <c r="AB152" s="43">
        <v>7.8</v>
      </c>
      <c r="AC152" s="43">
        <v>8.5</v>
      </c>
      <c r="AD152" s="44">
        <v>8.1</v>
      </c>
      <c r="AE152" s="43">
        <v>8.8000000000000007</v>
      </c>
      <c r="AF152" s="44">
        <v>9.3000000000000007</v>
      </c>
      <c r="AG152" s="44">
        <v>9.4</v>
      </c>
      <c r="AH152" s="44">
        <v>9.6</v>
      </c>
      <c r="AI152" s="43">
        <v>9.9</v>
      </c>
    </row>
    <row r="153" spans="1:35" ht="15.75" x14ac:dyDescent="0.25">
      <c r="A153" s="29" t="s">
        <v>223</v>
      </c>
      <c r="B153" s="41">
        <v>9.9</v>
      </c>
      <c r="C153" s="41">
        <v>8.8000000000000007</v>
      </c>
      <c r="D153" s="41">
        <v>8.5</v>
      </c>
      <c r="E153" s="41">
        <v>6.4</v>
      </c>
      <c r="F153" s="46">
        <v>6.3</v>
      </c>
      <c r="G153" s="46">
        <v>6.6</v>
      </c>
      <c r="H153" s="46">
        <v>7.2</v>
      </c>
      <c r="I153" s="46">
        <v>7.2</v>
      </c>
      <c r="J153" s="41">
        <v>6.9</v>
      </c>
      <c r="K153" s="46">
        <v>7.4</v>
      </c>
      <c r="L153" s="46">
        <v>7.2</v>
      </c>
      <c r="M153" s="41">
        <v>7</v>
      </c>
      <c r="N153" s="41">
        <v>6.3</v>
      </c>
      <c r="O153" s="41">
        <v>6.8</v>
      </c>
      <c r="P153" s="43">
        <v>6.3</v>
      </c>
      <c r="Q153" s="43">
        <v>6.4</v>
      </c>
      <c r="R153" s="43">
        <v>6.1</v>
      </c>
      <c r="S153" s="43">
        <v>5.8</v>
      </c>
      <c r="T153" s="43">
        <v>5.7</v>
      </c>
      <c r="U153" s="43">
        <v>4.9000000000000004</v>
      </c>
      <c r="V153" s="43">
        <v>5</v>
      </c>
      <c r="W153" s="43">
        <v>5</v>
      </c>
      <c r="X153" s="43">
        <v>4.5999999999999996</v>
      </c>
      <c r="Y153" s="43">
        <v>4.3</v>
      </c>
      <c r="Z153" s="43">
        <v>4.0999999999999996</v>
      </c>
      <c r="AA153" s="43">
        <v>4.3</v>
      </c>
      <c r="AB153" s="43">
        <v>4</v>
      </c>
      <c r="AC153" s="43">
        <v>4</v>
      </c>
      <c r="AD153" s="44">
        <v>4.2</v>
      </c>
      <c r="AE153" s="43">
        <v>4.0999999999999996</v>
      </c>
      <c r="AF153" s="44">
        <v>4.2</v>
      </c>
      <c r="AG153" s="44">
        <v>4.4000000000000004</v>
      </c>
      <c r="AH153" s="44">
        <v>4.4000000000000004</v>
      </c>
      <c r="AI153" s="43">
        <v>4.5</v>
      </c>
    </row>
    <row r="154" spans="1:35" ht="15.75" x14ac:dyDescent="0.25">
      <c r="A154" s="29"/>
      <c r="B154" s="41"/>
      <c r="C154" s="41"/>
      <c r="D154" s="41"/>
      <c r="E154" s="41"/>
      <c r="F154" s="46"/>
      <c r="G154" s="46"/>
      <c r="H154" s="46"/>
      <c r="I154" s="46"/>
      <c r="J154" s="41"/>
      <c r="K154" s="46"/>
      <c r="L154" s="46"/>
      <c r="M154" s="41"/>
      <c r="N154" s="41"/>
      <c r="O154" s="41"/>
      <c r="P154" s="41"/>
      <c r="Q154" s="41"/>
      <c r="R154" s="41"/>
      <c r="S154" s="46"/>
      <c r="T154" s="46"/>
      <c r="U154" s="46"/>
      <c r="V154" s="46"/>
      <c r="W154" s="46"/>
      <c r="X154" s="48"/>
      <c r="Y154" s="44"/>
      <c r="Z154" s="43"/>
      <c r="AA154" s="43"/>
      <c r="AB154" s="43"/>
      <c r="AC154" s="43"/>
      <c r="AD154" s="44"/>
      <c r="AE154" s="43"/>
      <c r="AF154" s="43"/>
      <c r="AG154" s="44"/>
      <c r="AH154" s="44"/>
      <c r="AI154" s="43"/>
    </row>
    <row r="155" spans="1:35" ht="19.5" x14ac:dyDescent="0.25">
      <c r="A155" s="56" t="s">
        <v>240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8"/>
      <c r="Y155" s="44"/>
      <c r="Z155" s="43"/>
      <c r="AA155" s="43"/>
      <c r="AB155" s="43"/>
      <c r="AC155" s="43"/>
      <c r="AD155" s="44"/>
      <c r="AE155" s="43"/>
      <c r="AF155" s="43"/>
      <c r="AG155" s="44"/>
      <c r="AH155" s="44"/>
      <c r="AI155" s="43"/>
    </row>
    <row r="156" spans="1:35" ht="15.75" x14ac:dyDescent="0.25">
      <c r="A156" s="29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8"/>
      <c r="Y156" s="48"/>
      <c r="Z156" s="43"/>
      <c r="AA156" s="43"/>
      <c r="AB156" s="43"/>
      <c r="AC156" s="43"/>
      <c r="AD156" s="43"/>
      <c r="AE156" s="43"/>
      <c r="AF156" s="43"/>
      <c r="AG156" s="44"/>
      <c r="AH156" s="44"/>
      <c r="AI156" s="43"/>
    </row>
    <row r="157" spans="1:35" ht="19.5" x14ac:dyDescent="0.25">
      <c r="A157" s="40" t="s">
        <v>208</v>
      </c>
      <c r="B157" s="41">
        <v>1.8</v>
      </c>
      <c r="C157" s="41">
        <v>2</v>
      </c>
      <c r="D157" s="41">
        <v>2.9</v>
      </c>
      <c r="E157" s="42">
        <v>2.4</v>
      </c>
      <c r="F157" s="42">
        <v>2.5</v>
      </c>
      <c r="G157" s="42">
        <v>2.2999999999999998</v>
      </c>
      <c r="H157" s="42">
        <v>2.2000000000000002</v>
      </c>
      <c r="I157" s="42">
        <v>2.2999999999999998</v>
      </c>
      <c r="J157" s="42">
        <v>2.2999999999999998</v>
      </c>
      <c r="K157" s="42">
        <v>2.4</v>
      </c>
      <c r="L157" s="42">
        <v>2.1</v>
      </c>
      <c r="M157" s="42">
        <v>2.5</v>
      </c>
      <c r="N157" s="42">
        <v>2.5</v>
      </c>
      <c r="O157" s="42">
        <v>2.4</v>
      </c>
      <c r="P157" s="43">
        <v>2</v>
      </c>
      <c r="Q157" s="43">
        <v>2.1</v>
      </c>
      <c r="R157" s="43">
        <v>2.1</v>
      </c>
      <c r="S157" s="43">
        <v>2.1</v>
      </c>
      <c r="T157" s="43">
        <v>2</v>
      </c>
      <c r="U157" s="43">
        <v>2</v>
      </c>
      <c r="V157" s="43">
        <v>1.9</v>
      </c>
      <c r="W157" s="43">
        <v>1.7</v>
      </c>
      <c r="X157" s="43">
        <v>1.6</v>
      </c>
      <c r="Y157" s="43">
        <v>1.8</v>
      </c>
      <c r="Z157" s="43">
        <v>1.8</v>
      </c>
      <c r="AA157" s="43">
        <v>1.6</v>
      </c>
      <c r="AB157" s="43">
        <v>1.8</v>
      </c>
      <c r="AC157" s="43">
        <v>1.8</v>
      </c>
      <c r="AD157" s="44">
        <v>1.8</v>
      </c>
      <c r="AE157" s="43">
        <v>1.4</v>
      </c>
      <c r="AF157" s="44">
        <v>1.7</v>
      </c>
      <c r="AG157" s="44">
        <v>1.6</v>
      </c>
      <c r="AH157" s="44">
        <v>1.8</v>
      </c>
      <c r="AI157" s="43">
        <v>1.8</v>
      </c>
    </row>
    <row r="158" spans="1:35" ht="15.75" x14ac:dyDescent="0.25">
      <c r="A158" s="29" t="s">
        <v>209</v>
      </c>
      <c r="B158" s="41">
        <v>1.5</v>
      </c>
      <c r="C158" s="41">
        <v>1.6</v>
      </c>
      <c r="D158" s="41">
        <v>2.6</v>
      </c>
      <c r="E158" s="41">
        <v>2.2000000000000002</v>
      </c>
      <c r="F158" s="41">
        <v>2.4</v>
      </c>
      <c r="G158" s="41">
        <v>2.2000000000000002</v>
      </c>
      <c r="H158" s="41">
        <v>2.1</v>
      </c>
      <c r="I158" s="41">
        <v>2.2000000000000002</v>
      </c>
      <c r="J158" s="41">
        <v>2.1</v>
      </c>
      <c r="K158" s="41">
        <v>2.2999999999999998</v>
      </c>
      <c r="L158" s="41">
        <v>2.1</v>
      </c>
      <c r="M158" s="41">
        <v>2.4</v>
      </c>
      <c r="N158" s="41">
        <v>2.4</v>
      </c>
      <c r="O158" s="41">
        <v>2.2999999999999998</v>
      </c>
      <c r="P158" s="43">
        <v>1.9</v>
      </c>
      <c r="Q158" s="43">
        <v>2</v>
      </c>
      <c r="R158" s="43">
        <v>2.1</v>
      </c>
      <c r="S158" s="43">
        <v>2</v>
      </c>
      <c r="T158" s="43">
        <v>2</v>
      </c>
      <c r="U158" s="43">
        <v>1.9</v>
      </c>
      <c r="V158" s="43">
        <v>1.8</v>
      </c>
      <c r="W158" s="43">
        <v>1.7</v>
      </c>
      <c r="X158" s="43">
        <v>1.6</v>
      </c>
      <c r="Y158" s="43">
        <v>1.7</v>
      </c>
      <c r="Z158" s="43">
        <v>1.7</v>
      </c>
      <c r="AA158" s="43">
        <v>1.5</v>
      </c>
      <c r="AB158" s="43">
        <v>1.8</v>
      </c>
      <c r="AC158" s="43">
        <v>1.8</v>
      </c>
      <c r="AD158" s="44">
        <v>1.8</v>
      </c>
      <c r="AE158" s="43">
        <v>1.4</v>
      </c>
      <c r="AF158" s="44">
        <v>1.7</v>
      </c>
      <c r="AG158" s="44">
        <v>1.6</v>
      </c>
      <c r="AH158" s="44">
        <v>1.8</v>
      </c>
      <c r="AI158" s="43">
        <v>1.8</v>
      </c>
    </row>
    <row r="159" spans="1:35" ht="15.75" x14ac:dyDescent="0.25">
      <c r="A159" s="29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4"/>
      <c r="AE159" s="43"/>
      <c r="AF159" s="44"/>
      <c r="AG159" s="44"/>
      <c r="AH159" s="44"/>
      <c r="AI159" s="43"/>
    </row>
    <row r="160" spans="1:35" ht="15.75" x14ac:dyDescent="0.25">
      <c r="A160" s="29" t="s">
        <v>214</v>
      </c>
      <c r="B160" s="41">
        <v>1.8</v>
      </c>
      <c r="C160" s="52" t="s">
        <v>230</v>
      </c>
      <c r="D160" s="41">
        <v>3.8</v>
      </c>
      <c r="E160" s="41">
        <v>2.2999999999999998</v>
      </c>
      <c r="F160" s="41">
        <v>2.4</v>
      </c>
      <c r="G160" s="41">
        <v>2.2999999999999998</v>
      </c>
      <c r="H160" s="41">
        <v>2.7</v>
      </c>
      <c r="I160" s="41">
        <v>2.4</v>
      </c>
      <c r="J160" s="41">
        <v>2</v>
      </c>
      <c r="K160" s="41">
        <v>2.2999999999999998</v>
      </c>
      <c r="L160" s="41">
        <v>2.5</v>
      </c>
      <c r="M160" s="41">
        <v>2.6</v>
      </c>
      <c r="N160" s="41">
        <v>2.9</v>
      </c>
      <c r="O160" s="41">
        <v>2.2999999999999998</v>
      </c>
      <c r="P160" s="43">
        <v>1.6</v>
      </c>
      <c r="Q160" s="43">
        <v>2.1</v>
      </c>
      <c r="R160" s="43">
        <v>2.6</v>
      </c>
      <c r="S160" s="43">
        <v>2.7</v>
      </c>
      <c r="T160" s="43">
        <v>2.2000000000000002</v>
      </c>
      <c r="U160" s="43">
        <v>2.2000000000000002</v>
      </c>
      <c r="V160" s="43">
        <v>2.2999999999999998</v>
      </c>
      <c r="W160" s="43">
        <v>2.2000000000000002</v>
      </c>
      <c r="X160" s="43">
        <v>1.9</v>
      </c>
      <c r="Y160" s="43">
        <v>2.2000000000000002</v>
      </c>
      <c r="Z160" s="43">
        <v>1.2</v>
      </c>
      <c r="AA160" s="43">
        <v>1.7</v>
      </c>
      <c r="AB160" s="43">
        <v>2</v>
      </c>
      <c r="AC160" s="43">
        <v>2.1</v>
      </c>
      <c r="AD160" s="44">
        <v>1.7</v>
      </c>
      <c r="AE160" s="43">
        <v>1.7</v>
      </c>
      <c r="AF160" s="44">
        <v>1.6</v>
      </c>
      <c r="AG160" s="44">
        <v>2.4</v>
      </c>
      <c r="AH160" s="44">
        <v>2.1</v>
      </c>
      <c r="AI160" s="43">
        <v>2</v>
      </c>
    </row>
    <row r="161" spans="1:35" ht="15.75" x14ac:dyDescent="0.25">
      <c r="A161" s="29" t="s">
        <v>217</v>
      </c>
      <c r="B161" s="41">
        <v>2.2999999999999998</v>
      </c>
      <c r="C161" s="41">
        <v>3</v>
      </c>
      <c r="D161" s="41">
        <v>4.8</v>
      </c>
      <c r="E161" s="41">
        <v>4.3</v>
      </c>
      <c r="F161" s="46">
        <v>4.4000000000000004</v>
      </c>
      <c r="G161" s="46">
        <v>3.9</v>
      </c>
      <c r="H161" s="46">
        <v>3.1</v>
      </c>
      <c r="I161" s="46">
        <v>3.4</v>
      </c>
      <c r="J161" s="41">
        <v>3.2</v>
      </c>
      <c r="K161" s="46">
        <v>3.4</v>
      </c>
      <c r="L161" s="46">
        <v>3.5</v>
      </c>
      <c r="M161" s="41">
        <v>3.7</v>
      </c>
      <c r="N161" s="41">
        <v>3.8</v>
      </c>
      <c r="O161" s="41">
        <v>3.8</v>
      </c>
      <c r="P161" s="43">
        <v>3.1</v>
      </c>
      <c r="Q161" s="43">
        <v>3.2</v>
      </c>
      <c r="R161" s="43">
        <v>3</v>
      </c>
      <c r="S161" s="43">
        <v>3</v>
      </c>
      <c r="T161" s="43">
        <v>3.3</v>
      </c>
      <c r="U161" s="43">
        <v>2.9</v>
      </c>
      <c r="V161" s="43">
        <v>2.6</v>
      </c>
      <c r="W161" s="43">
        <v>2.6</v>
      </c>
      <c r="X161" s="43">
        <v>2.5</v>
      </c>
      <c r="Y161" s="43">
        <v>2.6</v>
      </c>
      <c r="Z161" s="43">
        <v>2.6</v>
      </c>
      <c r="AA161" s="43">
        <v>2.4</v>
      </c>
      <c r="AB161" s="43">
        <v>2.8</v>
      </c>
      <c r="AC161" s="43">
        <v>2.9</v>
      </c>
      <c r="AD161" s="44">
        <v>2.8</v>
      </c>
      <c r="AE161" s="43">
        <v>2</v>
      </c>
      <c r="AF161" s="44">
        <v>2.7</v>
      </c>
      <c r="AG161" s="44">
        <v>2.5</v>
      </c>
      <c r="AH161" s="44">
        <v>2.7</v>
      </c>
      <c r="AI161" s="43">
        <v>2.8</v>
      </c>
    </row>
    <row r="162" spans="1:35" ht="15.75" x14ac:dyDescent="0.25">
      <c r="A162" s="29" t="s">
        <v>220</v>
      </c>
      <c r="B162" s="41">
        <v>2.7</v>
      </c>
      <c r="C162" s="41">
        <v>3.1</v>
      </c>
      <c r="D162" s="41">
        <v>2.9</v>
      </c>
      <c r="E162" s="41">
        <v>2.5</v>
      </c>
      <c r="F162" s="46">
        <v>2.7</v>
      </c>
      <c r="G162" s="46">
        <v>2.7</v>
      </c>
      <c r="H162" s="46">
        <v>2.4</v>
      </c>
      <c r="I162" s="46">
        <v>3.4</v>
      </c>
      <c r="J162" s="41">
        <v>2.8</v>
      </c>
      <c r="K162" s="46">
        <v>3.7</v>
      </c>
      <c r="L162" s="46">
        <v>2.1</v>
      </c>
      <c r="M162" s="41">
        <v>3.3</v>
      </c>
      <c r="N162" s="41">
        <v>2.9</v>
      </c>
      <c r="O162" s="41">
        <v>2.9</v>
      </c>
      <c r="P162" s="43">
        <v>2.6</v>
      </c>
      <c r="Q162" s="43">
        <v>2.6</v>
      </c>
      <c r="R162" s="43">
        <v>2.4</v>
      </c>
      <c r="S162" s="43">
        <v>2.2999999999999998</v>
      </c>
      <c r="T162" s="43">
        <v>2</v>
      </c>
      <c r="U162" s="43">
        <v>2.2999999999999998</v>
      </c>
      <c r="V162" s="43">
        <v>2.4</v>
      </c>
      <c r="W162" s="43">
        <v>2.2000000000000002</v>
      </c>
      <c r="X162" s="43">
        <v>1.8</v>
      </c>
      <c r="Y162" s="43">
        <v>2.1</v>
      </c>
      <c r="Z162" s="43">
        <v>2.6</v>
      </c>
      <c r="AA162" s="43">
        <v>2.1</v>
      </c>
      <c r="AB162" s="43">
        <v>2.2999999999999998</v>
      </c>
      <c r="AC162" s="43">
        <v>2.2000000000000002</v>
      </c>
      <c r="AD162" s="44">
        <v>2.4</v>
      </c>
      <c r="AE162" s="43">
        <v>1.9</v>
      </c>
      <c r="AF162" s="44">
        <v>2.2000000000000002</v>
      </c>
      <c r="AG162" s="44">
        <v>1.6</v>
      </c>
      <c r="AH162" s="44">
        <v>2.5</v>
      </c>
      <c r="AI162" s="43">
        <v>2.1</v>
      </c>
    </row>
    <row r="163" spans="1:35" ht="15.75" x14ac:dyDescent="0.25">
      <c r="A163" s="29" t="s">
        <v>223</v>
      </c>
      <c r="B163" s="49" t="s">
        <v>230</v>
      </c>
      <c r="C163" s="49" t="s">
        <v>230</v>
      </c>
      <c r="D163" s="41">
        <v>2.6</v>
      </c>
      <c r="E163" s="52" t="s">
        <v>230</v>
      </c>
      <c r="F163" s="46">
        <v>2.2999999999999998</v>
      </c>
      <c r="G163" s="46">
        <v>1.8</v>
      </c>
      <c r="H163" s="59" t="s">
        <v>230</v>
      </c>
      <c r="I163" s="46">
        <v>1.8</v>
      </c>
      <c r="J163" s="41">
        <v>2.7</v>
      </c>
      <c r="K163" s="46">
        <v>2.5</v>
      </c>
      <c r="L163" s="46">
        <v>2.2000000000000002</v>
      </c>
      <c r="M163" s="41">
        <v>1.6</v>
      </c>
      <c r="N163" s="41">
        <v>1.8</v>
      </c>
      <c r="O163" s="41">
        <v>1.9</v>
      </c>
      <c r="P163" s="43">
        <v>2</v>
      </c>
      <c r="Q163" s="43">
        <v>1.8</v>
      </c>
      <c r="R163" s="43">
        <v>2.2999999999999998</v>
      </c>
      <c r="S163" s="43">
        <v>2</v>
      </c>
      <c r="T163" s="43">
        <v>2.1</v>
      </c>
      <c r="U163" s="43">
        <v>2.1</v>
      </c>
      <c r="V163" s="43">
        <v>1.6</v>
      </c>
      <c r="W163" s="43">
        <v>1.1000000000000001</v>
      </c>
      <c r="X163" s="43">
        <v>1.5</v>
      </c>
      <c r="Y163" s="43">
        <v>1.3</v>
      </c>
      <c r="Z163" s="43">
        <v>1.6</v>
      </c>
      <c r="AA163" s="43">
        <v>1.1000000000000001</v>
      </c>
      <c r="AB163" s="43">
        <v>1.4</v>
      </c>
      <c r="AC163" s="44" t="s">
        <v>230</v>
      </c>
      <c r="AD163" s="44">
        <v>1.5</v>
      </c>
      <c r="AE163" s="44" t="s">
        <v>230</v>
      </c>
      <c r="AF163" s="44" t="s">
        <v>230</v>
      </c>
      <c r="AG163" s="44">
        <v>1.2</v>
      </c>
      <c r="AH163" s="44">
        <v>1</v>
      </c>
      <c r="AI163" s="44" t="s">
        <v>230</v>
      </c>
    </row>
    <row r="164" spans="1:35" ht="15.75" x14ac:dyDescent="0.25">
      <c r="A164" s="29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8"/>
      <c r="Y164" s="44"/>
      <c r="Z164" s="43"/>
      <c r="AA164" s="43"/>
      <c r="AB164" s="43"/>
      <c r="AC164" s="43"/>
      <c r="AD164" s="43"/>
      <c r="AE164" s="43"/>
      <c r="AF164" s="43"/>
      <c r="AG164" s="44"/>
      <c r="AH164" s="44"/>
      <c r="AI164" s="43"/>
    </row>
    <row r="165" spans="1:35" ht="15.75" x14ac:dyDescent="0.25">
      <c r="A165" s="2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8"/>
      <c r="Y165" s="44"/>
      <c r="Z165" s="43"/>
      <c r="AA165" s="43"/>
      <c r="AB165" s="43"/>
      <c r="AC165" s="43"/>
      <c r="AD165" s="44"/>
      <c r="AE165" s="43"/>
      <c r="AF165" s="43"/>
      <c r="AG165" s="44"/>
      <c r="AH165" s="44"/>
      <c r="AI165" s="43"/>
    </row>
    <row r="166" spans="1:35" ht="15.75" x14ac:dyDescent="0.25">
      <c r="A166" s="33" t="s">
        <v>232</v>
      </c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8"/>
      <c r="Y166" s="48"/>
      <c r="Z166" s="43"/>
      <c r="AA166" s="43"/>
      <c r="AB166" s="43"/>
      <c r="AC166" s="43"/>
      <c r="AD166" s="44"/>
      <c r="AE166" s="43"/>
      <c r="AF166" s="43"/>
      <c r="AG166" s="44"/>
      <c r="AH166" s="44"/>
      <c r="AI166" s="43"/>
    </row>
    <row r="167" spans="1:35" ht="19.5" x14ac:dyDescent="0.25">
      <c r="A167" s="56" t="s">
        <v>241</v>
      </c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8"/>
      <c r="Y167" s="48"/>
      <c r="Z167" s="43"/>
      <c r="AA167" s="43"/>
      <c r="AB167" s="43"/>
      <c r="AC167" s="43"/>
      <c r="AD167" s="44"/>
      <c r="AE167" s="43"/>
      <c r="AF167" s="43"/>
      <c r="AG167" s="44"/>
      <c r="AH167" s="44"/>
      <c r="AI167" s="43"/>
    </row>
    <row r="168" spans="1:35" ht="15.75" x14ac:dyDescent="0.25">
      <c r="A168" s="29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7"/>
      <c r="V168" s="47"/>
      <c r="W168" s="47"/>
      <c r="X168" s="48"/>
      <c r="Y168" s="48"/>
      <c r="Z168" s="43"/>
      <c r="AA168" s="43"/>
      <c r="AB168" s="43"/>
      <c r="AC168" s="43"/>
      <c r="AD168" s="44"/>
      <c r="AE168" s="44"/>
      <c r="AF168" s="43"/>
      <c r="AG168" s="44"/>
      <c r="AH168" s="44"/>
      <c r="AI168" s="43"/>
    </row>
    <row r="169" spans="1:35" ht="19.5" x14ac:dyDescent="0.25">
      <c r="A169" s="40" t="s">
        <v>208</v>
      </c>
      <c r="B169" s="35" t="s">
        <v>231</v>
      </c>
      <c r="C169" s="35" t="s">
        <v>231</v>
      </c>
      <c r="D169" s="35" t="s">
        <v>231</v>
      </c>
      <c r="E169" s="42">
        <v>4.7</v>
      </c>
      <c r="F169" s="42">
        <v>4.0999999999999996</v>
      </c>
      <c r="G169" s="42">
        <v>3.3</v>
      </c>
      <c r="H169" s="42">
        <v>4</v>
      </c>
      <c r="I169" s="42">
        <v>3</v>
      </c>
      <c r="J169" s="42">
        <v>4.0999999999999996</v>
      </c>
      <c r="K169" s="42">
        <v>4.0999999999999996</v>
      </c>
      <c r="L169" s="42">
        <v>4.2</v>
      </c>
      <c r="M169" s="42">
        <v>3.5</v>
      </c>
      <c r="N169" s="42">
        <v>3.4</v>
      </c>
      <c r="O169" s="42">
        <v>3.6</v>
      </c>
      <c r="P169" s="43">
        <v>3.2</v>
      </c>
      <c r="Q169" s="43">
        <v>3.7</v>
      </c>
      <c r="R169" s="43">
        <v>5.0999999999999996</v>
      </c>
      <c r="S169" s="43">
        <v>3.7</v>
      </c>
      <c r="T169" s="43">
        <v>3.9</v>
      </c>
      <c r="U169" s="43">
        <v>5.0999999999999996</v>
      </c>
      <c r="V169" s="43">
        <v>4</v>
      </c>
      <c r="W169" s="43">
        <v>4.7</v>
      </c>
      <c r="X169" s="43">
        <v>4</v>
      </c>
      <c r="Y169" s="43">
        <v>3.8</v>
      </c>
      <c r="Z169" s="43">
        <v>3.9</v>
      </c>
      <c r="AA169" s="43">
        <v>4</v>
      </c>
      <c r="AB169" s="43">
        <v>3.3</v>
      </c>
      <c r="AC169" s="43">
        <v>5.5</v>
      </c>
      <c r="AD169" s="44">
        <v>4.2</v>
      </c>
      <c r="AE169" s="43">
        <v>4.5</v>
      </c>
      <c r="AF169" s="44">
        <v>4.3</v>
      </c>
      <c r="AG169" s="44">
        <v>4.9000000000000004</v>
      </c>
      <c r="AH169" s="44">
        <v>5.4</v>
      </c>
      <c r="AI169" s="43">
        <v>6.1</v>
      </c>
    </row>
    <row r="170" spans="1:35" ht="15.75" x14ac:dyDescent="0.25">
      <c r="A170" s="29" t="s">
        <v>209</v>
      </c>
      <c r="B170" s="35" t="s">
        <v>231</v>
      </c>
      <c r="C170" s="35" t="s">
        <v>231</v>
      </c>
      <c r="D170" s="35" t="s">
        <v>231</v>
      </c>
      <c r="E170" s="41">
        <v>4.7</v>
      </c>
      <c r="F170" s="35" t="s">
        <v>231</v>
      </c>
      <c r="G170" s="35" t="s">
        <v>231</v>
      </c>
      <c r="H170" s="35" t="s">
        <v>231</v>
      </c>
      <c r="I170" s="35" t="s">
        <v>231</v>
      </c>
      <c r="J170" s="41">
        <v>4.4000000000000004</v>
      </c>
      <c r="K170" s="35" t="s">
        <v>231</v>
      </c>
      <c r="L170" s="35" t="s">
        <v>231</v>
      </c>
      <c r="M170" s="41">
        <v>3.7</v>
      </c>
      <c r="N170" s="41">
        <v>3.5</v>
      </c>
      <c r="O170" s="41">
        <v>3.7</v>
      </c>
      <c r="P170" s="43">
        <v>3.5</v>
      </c>
      <c r="Q170" s="43">
        <v>3.7</v>
      </c>
      <c r="R170" s="43">
        <v>5</v>
      </c>
      <c r="S170" s="43">
        <v>3.8</v>
      </c>
      <c r="T170" s="43">
        <v>3.8</v>
      </c>
      <c r="U170" s="43">
        <v>5.0999999999999996</v>
      </c>
      <c r="V170" s="43">
        <v>3.7</v>
      </c>
      <c r="W170" s="43">
        <v>4.7</v>
      </c>
      <c r="X170" s="43">
        <v>4.0999999999999996</v>
      </c>
      <c r="Y170" s="43">
        <v>4</v>
      </c>
      <c r="Z170" s="43">
        <v>4</v>
      </c>
      <c r="AA170" s="43">
        <v>4.0999999999999996</v>
      </c>
      <c r="AB170" s="43">
        <v>3.4</v>
      </c>
      <c r="AC170" s="43">
        <v>5.7</v>
      </c>
      <c r="AD170" s="44">
        <v>4.4000000000000004</v>
      </c>
      <c r="AE170" s="43">
        <v>4.7</v>
      </c>
      <c r="AF170" s="44">
        <v>4.3</v>
      </c>
      <c r="AG170" s="44">
        <v>5.0999999999999996</v>
      </c>
      <c r="AH170" s="44">
        <v>5.6</v>
      </c>
      <c r="AI170" s="43">
        <v>5.9</v>
      </c>
    </row>
    <row r="171" spans="1:35" ht="15.75" x14ac:dyDescent="0.25">
      <c r="A171" s="29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1"/>
      <c r="S171" s="47"/>
      <c r="T171" s="47"/>
      <c r="U171" s="47"/>
      <c r="V171" s="47"/>
      <c r="W171" s="47"/>
      <c r="X171" s="48"/>
      <c r="Y171" s="44"/>
      <c r="Z171" s="43"/>
      <c r="AA171" s="43"/>
      <c r="AB171" s="43"/>
      <c r="AC171" s="43"/>
      <c r="AD171" s="44"/>
      <c r="AE171" s="43"/>
      <c r="AF171" s="43"/>
      <c r="AG171" s="44"/>
      <c r="AH171" s="44"/>
      <c r="AI171" s="43"/>
    </row>
    <row r="172" spans="1:35" ht="15.75" x14ac:dyDescent="0.25">
      <c r="A172" s="29" t="s">
        <v>214</v>
      </c>
      <c r="B172" s="35" t="s">
        <v>231</v>
      </c>
      <c r="C172" s="35" t="s">
        <v>231</v>
      </c>
      <c r="D172" s="35" t="s">
        <v>231</v>
      </c>
      <c r="E172" s="35" t="s">
        <v>230</v>
      </c>
      <c r="F172" s="52" t="s">
        <v>230</v>
      </c>
      <c r="G172" s="52" t="s">
        <v>230</v>
      </c>
      <c r="H172" s="52" t="s">
        <v>230</v>
      </c>
      <c r="I172" s="52" t="s">
        <v>230</v>
      </c>
      <c r="J172" s="52" t="s">
        <v>230</v>
      </c>
      <c r="K172" s="35" t="s">
        <v>231</v>
      </c>
      <c r="L172" s="35" t="s">
        <v>231</v>
      </c>
      <c r="M172" s="52" t="s">
        <v>230</v>
      </c>
      <c r="N172" s="52" t="s">
        <v>230</v>
      </c>
      <c r="O172" s="52" t="s">
        <v>230</v>
      </c>
      <c r="P172" s="52" t="s">
        <v>230</v>
      </c>
      <c r="Q172" s="52" t="s">
        <v>230</v>
      </c>
      <c r="R172" s="43">
        <v>10.5</v>
      </c>
      <c r="S172" s="50" t="s">
        <v>230</v>
      </c>
      <c r="T172" s="50" t="s">
        <v>230</v>
      </c>
      <c r="U172" s="43">
        <v>9.4</v>
      </c>
      <c r="V172" s="53" t="s">
        <v>230</v>
      </c>
      <c r="W172" s="53" t="s">
        <v>230</v>
      </c>
      <c r="X172" s="53" t="s">
        <v>230</v>
      </c>
      <c r="Y172" s="50" t="s">
        <v>230</v>
      </c>
      <c r="Z172" s="50" t="s">
        <v>230</v>
      </c>
      <c r="AA172" s="43">
        <v>7.1</v>
      </c>
      <c r="AB172" s="43">
        <v>7.8</v>
      </c>
      <c r="AC172" s="43">
        <v>9.8000000000000007</v>
      </c>
      <c r="AD172" s="44">
        <v>9.1</v>
      </c>
      <c r="AE172" s="43">
        <v>7.9</v>
      </c>
      <c r="AF172" s="44">
        <v>6.7</v>
      </c>
      <c r="AG172" s="44">
        <v>8.6</v>
      </c>
      <c r="AH172" s="44">
        <v>11.1</v>
      </c>
      <c r="AI172" s="43">
        <v>10.4</v>
      </c>
    </row>
    <row r="173" spans="1:35" ht="15.75" x14ac:dyDescent="0.25">
      <c r="A173" s="29" t="s">
        <v>217</v>
      </c>
      <c r="B173" s="35" t="s">
        <v>231</v>
      </c>
      <c r="C173" s="35" t="s">
        <v>231</v>
      </c>
      <c r="D173" s="35" t="s">
        <v>231</v>
      </c>
      <c r="E173" s="41">
        <v>10.7</v>
      </c>
      <c r="F173" s="35" t="s">
        <v>231</v>
      </c>
      <c r="G173" s="35" t="s">
        <v>231</v>
      </c>
      <c r="H173" s="35" t="s">
        <v>231</v>
      </c>
      <c r="I173" s="35" t="s">
        <v>231</v>
      </c>
      <c r="J173" s="52" t="s">
        <v>230</v>
      </c>
      <c r="K173" s="35" t="s">
        <v>231</v>
      </c>
      <c r="L173" s="35" t="s">
        <v>231</v>
      </c>
      <c r="M173" s="41">
        <v>6.9</v>
      </c>
      <c r="N173" s="52" t="s">
        <v>230</v>
      </c>
      <c r="O173" s="52" t="s">
        <v>230</v>
      </c>
      <c r="P173" s="43">
        <v>5.8</v>
      </c>
      <c r="Q173" s="43">
        <v>5.6</v>
      </c>
      <c r="R173" s="43">
        <v>6.6</v>
      </c>
      <c r="S173" s="50" t="s">
        <v>230</v>
      </c>
      <c r="T173" s="43">
        <v>6.4</v>
      </c>
      <c r="U173" s="43">
        <v>8</v>
      </c>
      <c r="V173" s="43">
        <v>5.6</v>
      </c>
      <c r="W173" s="43">
        <v>6.8</v>
      </c>
      <c r="X173" s="43">
        <v>6.8</v>
      </c>
      <c r="Y173" s="43">
        <v>7.2</v>
      </c>
      <c r="Z173" s="43">
        <v>6</v>
      </c>
      <c r="AA173" s="43">
        <v>5.4</v>
      </c>
      <c r="AB173" s="43">
        <v>4.3</v>
      </c>
      <c r="AC173" s="43">
        <v>8.9</v>
      </c>
      <c r="AD173" s="44">
        <v>6.6</v>
      </c>
      <c r="AE173" s="43">
        <v>6.9</v>
      </c>
      <c r="AF173" s="44">
        <v>5.8</v>
      </c>
      <c r="AG173" s="44">
        <v>6.2</v>
      </c>
      <c r="AH173" s="44">
        <v>7.5</v>
      </c>
      <c r="AI173" s="43">
        <v>7.4</v>
      </c>
    </row>
    <row r="174" spans="1:35" ht="15.75" x14ac:dyDescent="0.25">
      <c r="A174" s="29" t="s">
        <v>220</v>
      </c>
      <c r="B174" s="35" t="s">
        <v>231</v>
      </c>
      <c r="C174" s="35" t="s">
        <v>231</v>
      </c>
      <c r="D174" s="35" t="s">
        <v>231</v>
      </c>
      <c r="E174" s="35" t="s">
        <v>230</v>
      </c>
      <c r="F174" s="35" t="s">
        <v>231</v>
      </c>
      <c r="G174" s="35" t="s">
        <v>231</v>
      </c>
      <c r="H174" s="35" t="s">
        <v>231</v>
      </c>
      <c r="I174" s="35" t="s">
        <v>231</v>
      </c>
      <c r="J174" s="52" t="s">
        <v>230</v>
      </c>
      <c r="K174" s="35" t="s">
        <v>231</v>
      </c>
      <c r="L174" s="35" t="s">
        <v>231</v>
      </c>
      <c r="M174" s="52" t="s">
        <v>230</v>
      </c>
      <c r="N174" s="52" t="s">
        <v>230</v>
      </c>
      <c r="O174" s="52" t="s">
        <v>230</v>
      </c>
      <c r="P174" s="52" t="s">
        <v>230</v>
      </c>
      <c r="Q174" s="52" t="s">
        <v>230</v>
      </c>
      <c r="R174" s="52" t="s">
        <v>230</v>
      </c>
      <c r="S174" s="53" t="s">
        <v>230</v>
      </c>
      <c r="T174" s="53" t="s">
        <v>230</v>
      </c>
      <c r="U174" s="53" t="s">
        <v>230</v>
      </c>
      <c r="V174" s="53" t="s">
        <v>230</v>
      </c>
      <c r="W174" s="53" t="s">
        <v>230</v>
      </c>
      <c r="X174" s="53" t="s">
        <v>230</v>
      </c>
      <c r="Y174" s="50" t="s">
        <v>230</v>
      </c>
      <c r="Z174" s="50" t="s">
        <v>230</v>
      </c>
      <c r="AA174" s="50" t="s">
        <v>230</v>
      </c>
      <c r="AB174" s="44" t="s">
        <v>230</v>
      </c>
      <c r="AC174" s="44" t="s">
        <v>230</v>
      </c>
      <c r="AD174" s="44" t="s">
        <v>230</v>
      </c>
      <c r="AE174" s="44" t="s">
        <v>230</v>
      </c>
      <c r="AF174" s="44" t="s">
        <v>230</v>
      </c>
      <c r="AG174" s="44">
        <v>6.5</v>
      </c>
      <c r="AH174" s="44">
        <v>5.9</v>
      </c>
      <c r="AI174" s="43">
        <v>6.2</v>
      </c>
    </row>
    <row r="175" spans="1:35" ht="15.75" x14ac:dyDescent="0.25">
      <c r="A175" s="29" t="s">
        <v>223</v>
      </c>
      <c r="B175" s="35" t="s">
        <v>231</v>
      </c>
      <c r="C175" s="35" t="s">
        <v>231</v>
      </c>
      <c r="D175" s="35" t="s">
        <v>231</v>
      </c>
      <c r="E175" s="35" t="s">
        <v>230</v>
      </c>
      <c r="F175" s="35" t="s">
        <v>231</v>
      </c>
      <c r="G175" s="35" t="s">
        <v>231</v>
      </c>
      <c r="H175" s="35" t="s">
        <v>231</v>
      </c>
      <c r="I175" s="35" t="s">
        <v>231</v>
      </c>
      <c r="J175" s="52" t="s">
        <v>230</v>
      </c>
      <c r="K175" s="35" t="s">
        <v>231</v>
      </c>
      <c r="L175" s="35" t="s">
        <v>231</v>
      </c>
      <c r="M175" s="52" t="s">
        <v>230</v>
      </c>
      <c r="N175" s="52" t="s">
        <v>230</v>
      </c>
      <c r="O175" s="52" t="s">
        <v>230</v>
      </c>
      <c r="P175" s="52" t="s">
        <v>230</v>
      </c>
      <c r="Q175" s="52" t="s">
        <v>230</v>
      </c>
      <c r="R175" s="52" t="s">
        <v>230</v>
      </c>
      <c r="S175" s="53" t="s">
        <v>230</v>
      </c>
      <c r="T175" s="53" t="s">
        <v>230</v>
      </c>
      <c r="U175" s="53" t="s">
        <v>230</v>
      </c>
      <c r="V175" s="53" t="s">
        <v>230</v>
      </c>
      <c r="W175" s="53" t="s">
        <v>230</v>
      </c>
      <c r="X175" s="53" t="s">
        <v>230</v>
      </c>
      <c r="Y175" s="50" t="s">
        <v>230</v>
      </c>
      <c r="Z175" s="50" t="s">
        <v>230</v>
      </c>
      <c r="AA175" s="50" t="s">
        <v>230</v>
      </c>
      <c r="AB175" s="44" t="s">
        <v>230</v>
      </c>
      <c r="AC175" s="44" t="s">
        <v>230</v>
      </c>
      <c r="AD175" s="44" t="s">
        <v>230</v>
      </c>
      <c r="AE175" s="44" t="s">
        <v>230</v>
      </c>
      <c r="AF175" s="44" t="s">
        <v>230</v>
      </c>
      <c r="AG175" s="44" t="s">
        <v>230</v>
      </c>
      <c r="AH175" s="44" t="s">
        <v>230</v>
      </c>
      <c r="AI175" s="44" t="s">
        <v>230</v>
      </c>
    </row>
    <row r="176" spans="1:35" ht="15.75" x14ac:dyDescent="0.25">
      <c r="A176" s="29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7"/>
      <c r="V176" s="47"/>
      <c r="W176" s="47"/>
      <c r="X176" s="48"/>
      <c r="Y176" s="44"/>
      <c r="Z176" s="44"/>
      <c r="AA176" s="43"/>
      <c r="AB176" s="43"/>
      <c r="AC176" s="43"/>
      <c r="AD176" s="43"/>
      <c r="AE176" s="44"/>
      <c r="AF176" s="44"/>
      <c r="AG176" s="44"/>
      <c r="AH176" s="44"/>
      <c r="AI176" s="43"/>
    </row>
    <row r="177" spans="1:35" ht="15.75" x14ac:dyDescent="0.25">
      <c r="A177" s="33" t="s">
        <v>234</v>
      </c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8"/>
      <c r="Y177" s="44"/>
      <c r="Z177" s="44"/>
      <c r="AA177" s="43"/>
      <c r="AB177" s="43"/>
      <c r="AC177" s="43"/>
      <c r="AD177" s="43"/>
      <c r="AE177" s="44"/>
      <c r="AF177" s="44"/>
      <c r="AG177" s="44"/>
      <c r="AH177" s="44"/>
      <c r="AI177" s="43"/>
    </row>
    <row r="178" spans="1:35" ht="19.5" x14ac:dyDescent="0.25">
      <c r="A178" s="56" t="s">
        <v>242</v>
      </c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8"/>
      <c r="Y178" s="44"/>
      <c r="Z178" s="44"/>
      <c r="AA178" s="43"/>
      <c r="AB178" s="43"/>
      <c r="AC178" s="43"/>
      <c r="AD178" s="43"/>
      <c r="AE178" s="44"/>
      <c r="AF178" s="43"/>
      <c r="AG178" s="44"/>
      <c r="AH178" s="44"/>
      <c r="AI178" s="43"/>
    </row>
    <row r="179" spans="1:35" ht="15.75" x14ac:dyDescent="0.25">
      <c r="A179" s="29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8"/>
      <c r="Y179" s="48"/>
      <c r="Z179" s="43"/>
      <c r="AA179" s="43"/>
      <c r="AB179" s="43"/>
      <c r="AC179" s="43"/>
      <c r="AD179" s="43"/>
      <c r="AE179" s="43"/>
      <c r="AF179" s="43"/>
      <c r="AG179" s="44"/>
      <c r="AH179" s="44"/>
      <c r="AI179" s="43"/>
    </row>
    <row r="180" spans="1:35" ht="19.5" x14ac:dyDescent="0.25">
      <c r="A180" s="40" t="s">
        <v>208</v>
      </c>
      <c r="B180" s="35" t="s">
        <v>231</v>
      </c>
      <c r="C180" s="35" t="s">
        <v>231</v>
      </c>
      <c r="D180" s="35" t="s">
        <v>231</v>
      </c>
      <c r="E180" s="42">
        <v>5.5</v>
      </c>
      <c r="F180" s="42">
        <v>6.4</v>
      </c>
      <c r="G180" s="42">
        <v>5</v>
      </c>
      <c r="H180" s="42">
        <v>5.6</v>
      </c>
      <c r="I180" s="42">
        <v>5.5</v>
      </c>
      <c r="J180" s="42">
        <v>5</v>
      </c>
      <c r="K180" s="42">
        <v>4.5</v>
      </c>
      <c r="L180" s="42">
        <v>4.5999999999999996</v>
      </c>
      <c r="M180" s="42">
        <v>4</v>
      </c>
      <c r="N180" s="42">
        <v>4.5999999999999996</v>
      </c>
      <c r="O180" s="42">
        <v>4.0999999999999996</v>
      </c>
      <c r="P180" s="43">
        <v>4.2</v>
      </c>
      <c r="Q180" s="43">
        <v>4.2</v>
      </c>
      <c r="R180" s="43">
        <v>4.0999999999999996</v>
      </c>
      <c r="S180" s="43">
        <v>4.0999999999999996</v>
      </c>
      <c r="T180" s="43">
        <v>4.0999999999999996</v>
      </c>
      <c r="U180" s="43">
        <v>3.9</v>
      </c>
      <c r="V180" s="43">
        <v>3.8</v>
      </c>
      <c r="W180" s="43">
        <v>3.5</v>
      </c>
      <c r="X180" s="43">
        <v>3.4</v>
      </c>
      <c r="Y180" s="43">
        <v>2.8</v>
      </c>
      <c r="Z180" s="43">
        <v>2.8</v>
      </c>
      <c r="AA180" s="43">
        <v>3</v>
      </c>
      <c r="AB180" s="43">
        <v>3.1</v>
      </c>
      <c r="AC180" s="43">
        <v>3.4</v>
      </c>
      <c r="AD180" s="44">
        <v>3.2</v>
      </c>
      <c r="AE180" s="43">
        <v>3.3</v>
      </c>
      <c r="AF180" s="44">
        <v>3.4</v>
      </c>
      <c r="AG180" s="44">
        <v>3.5</v>
      </c>
      <c r="AH180" s="44">
        <v>3.5</v>
      </c>
      <c r="AI180" s="43">
        <v>3.4</v>
      </c>
    </row>
    <row r="181" spans="1:35" ht="15.75" x14ac:dyDescent="0.25">
      <c r="A181" s="29" t="s">
        <v>209</v>
      </c>
      <c r="B181" s="35" t="s">
        <v>231</v>
      </c>
      <c r="C181" s="35" t="s">
        <v>231</v>
      </c>
      <c r="D181" s="35" t="s">
        <v>231</v>
      </c>
      <c r="E181" s="41">
        <v>4.7</v>
      </c>
      <c r="F181" s="35" t="s">
        <v>231</v>
      </c>
      <c r="G181" s="35" t="s">
        <v>231</v>
      </c>
      <c r="H181" s="35" t="s">
        <v>231</v>
      </c>
      <c r="I181" s="35" t="s">
        <v>231</v>
      </c>
      <c r="J181" s="41">
        <v>4.3</v>
      </c>
      <c r="K181" s="35" t="s">
        <v>231</v>
      </c>
      <c r="L181" s="35" t="s">
        <v>231</v>
      </c>
      <c r="M181" s="41">
        <v>3.2</v>
      </c>
      <c r="N181" s="41">
        <v>3.9</v>
      </c>
      <c r="O181" s="41">
        <v>3.4</v>
      </c>
      <c r="P181" s="43">
        <v>3.5</v>
      </c>
      <c r="Q181" s="43">
        <v>3.8</v>
      </c>
      <c r="R181" s="43">
        <v>3.8</v>
      </c>
      <c r="S181" s="43">
        <v>3.8</v>
      </c>
      <c r="T181" s="43">
        <v>3.7</v>
      </c>
      <c r="U181" s="43">
        <v>3.6</v>
      </c>
      <c r="V181" s="43">
        <v>3.4</v>
      </c>
      <c r="W181" s="43">
        <v>3.2</v>
      </c>
      <c r="X181" s="43">
        <v>3.3</v>
      </c>
      <c r="Y181" s="43">
        <v>2.7</v>
      </c>
      <c r="Z181" s="43">
        <v>2.8</v>
      </c>
      <c r="AA181" s="43">
        <v>2.9</v>
      </c>
      <c r="AB181" s="43">
        <v>3</v>
      </c>
      <c r="AC181" s="43">
        <v>3.3</v>
      </c>
      <c r="AD181" s="44">
        <v>3.1</v>
      </c>
      <c r="AE181" s="43">
        <v>3.2</v>
      </c>
      <c r="AF181" s="44">
        <v>3.4</v>
      </c>
      <c r="AG181" s="44">
        <v>3.5</v>
      </c>
      <c r="AH181" s="44">
        <v>3.5</v>
      </c>
      <c r="AI181" s="43">
        <v>3.4</v>
      </c>
    </row>
    <row r="182" spans="1:35" ht="15.75" x14ac:dyDescent="0.25">
      <c r="A182" s="29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4"/>
      <c r="AE182" s="43"/>
      <c r="AF182" s="43"/>
      <c r="AG182" s="44"/>
      <c r="AH182" s="44"/>
      <c r="AI182" s="43"/>
    </row>
    <row r="183" spans="1:35" ht="15.75" x14ac:dyDescent="0.25">
      <c r="A183" s="29" t="s">
        <v>214</v>
      </c>
      <c r="B183" s="35" t="s">
        <v>231</v>
      </c>
      <c r="C183" s="35" t="s">
        <v>231</v>
      </c>
      <c r="D183" s="35" t="s">
        <v>231</v>
      </c>
      <c r="E183" s="35" t="s">
        <v>230</v>
      </c>
      <c r="F183" s="35" t="s">
        <v>231</v>
      </c>
      <c r="G183" s="35" t="s">
        <v>231</v>
      </c>
      <c r="H183" s="35" t="s">
        <v>231</v>
      </c>
      <c r="I183" s="35" t="s">
        <v>231</v>
      </c>
      <c r="J183" s="41">
        <v>5.8</v>
      </c>
      <c r="K183" s="35" t="s">
        <v>231</v>
      </c>
      <c r="L183" s="35" t="s">
        <v>231</v>
      </c>
      <c r="M183" s="52" t="s">
        <v>230</v>
      </c>
      <c r="N183" s="41">
        <v>4.2</v>
      </c>
      <c r="O183" s="41">
        <v>3.9</v>
      </c>
      <c r="P183" s="50" t="s">
        <v>230</v>
      </c>
      <c r="Q183" s="43">
        <v>5.4</v>
      </c>
      <c r="R183" s="43">
        <v>4.7</v>
      </c>
      <c r="S183" s="43">
        <v>5.4</v>
      </c>
      <c r="T183" s="43">
        <v>4.8</v>
      </c>
      <c r="U183" s="43">
        <v>2.8</v>
      </c>
      <c r="V183" s="43">
        <v>4.3</v>
      </c>
      <c r="W183" s="43">
        <v>2.5</v>
      </c>
      <c r="X183" s="43">
        <v>4</v>
      </c>
      <c r="Y183" s="43">
        <v>2.7</v>
      </c>
      <c r="Z183" s="43">
        <v>3.4</v>
      </c>
      <c r="AA183" s="50" t="s">
        <v>230</v>
      </c>
      <c r="AB183" s="43">
        <v>3.1</v>
      </c>
      <c r="AC183" s="43">
        <v>2.6</v>
      </c>
      <c r="AD183" s="44">
        <v>3.2</v>
      </c>
      <c r="AE183" s="43">
        <v>3.5</v>
      </c>
      <c r="AF183" s="44">
        <v>3.2</v>
      </c>
      <c r="AG183" s="44">
        <v>3.9</v>
      </c>
      <c r="AH183" s="44">
        <v>4.4000000000000004</v>
      </c>
      <c r="AI183" s="43">
        <v>3.5</v>
      </c>
    </row>
    <row r="184" spans="1:35" ht="15.75" x14ac:dyDescent="0.25">
      <c r="A184" s="29" t="s">
        <v>217</v>
      </c>
      <c r="B184" s="35" t="s">
        <v>231</v>
      </c>
      <c r="C184" s="35" t="s">
        <v>231</v>
      </c>
      <c r="D184" s="35" t="s">
        <v>231</v>
      </c>
      <c r="E184" s="41">
        <v>5.4</v>
      </c>
      <c r="F184" s="35" t="s">
        <v>231</v>
      </c>
      <c r="G184" s="35" t="s">
        <v>231</v>
      </c>
      <c r="H184" s="35" t="s">
        <v>231</v>
      </c>
      <c r="I184" s="35" t="s">
        <v>231</v>
      </c>
      <c r="J184" s="41">
        <v>4.2</v>
      </c>
      <c r="K184" s="35" t="s">
        <v>231</v>
      </c>
      <c r="L184" s="35" t="s">
        <v>231</v>
      </c>
      <c r="M184" s="41">
        <v>4.2</v>
      </c>
      <c r="N184" s="41">
        <v>4.5999999999999996</v>
      </c>
      <c r="O184" s="41">
        <v>3.8</v>
      </c>
      <c r="P184" s="43">
        <v>4</v>
      </c>
      <c r="Q184" s="43">
        <v>4</v>
      </c>
      <c r="R184" s="43">
        <v>4.4000000000000004</v>
      </c>
      <c r="S184" s="43">
        <v>4</v>
      </c>
      <c r="T184" s="43">
        <v>3.6</v>
      </c>
      <c r="U184" s="43">
        <v>4.3</v>
      </c>
      <c r="V184" s="43">
        <v>3.4</v>
      </c>
      <c r="W184" s="43">
        <v>3.8</v>
      </c>
      <c r="X184" s="43">
        <v>3.8</v>
      </c>
      <c r="Y184" s="43">
        <v>3.3</v>
      </c>
      <c r="Z184" s="43">
        <v>2.8</v>
      </c>
      <c r="AA184" s="43">
        <v>3.3</v>
      </c>
      <c r="AB184" s="43">
        <v>3.4</v>
      </c>
      <c r="AC184" s="43">
        <v>4.0999999999999996</v>
      </c>
      <c r="AD184" s="44">
        <v>3.3</v>
      </c>
      <c r="AE184" s="43">
        <v>3.2</v>
      </c>
      <c r="AF184" s="44">
        <v>4.3</v>
      </c>
      <c r="AG184" s="44">
        <v>4.5</v>
      </c>
      <c r="AH184" s="44">
        <v>3.9</v>
      </c>
      <c r="AI184" s="43">
        <v>4.0999999999999996</v>
      </c>
    </row>
    <row r="185" spans="1:35" ht="15.75" x14ac:dyDescent="0.25">
      <c r="A185" s="29" t="s">
        <v>220</v>
      </c>
      <c r="B185" s="35" t="s">
        <v>231</v>
      </c>
      <c r="C185" s="35" t="s">
        <v>231</v>
      </c>
      <c r="D185" s="35" t="s">
        <v>231</v>
      </c>
      <c r="E185" s="41">
        <v>7.9</v>
      </c>
      <c r="F185" s="35" t="s">
        <v>231</v>
      </c>
      <c r="G185" s="35" t="s">
        <v>231</v>
      </c>
      <c r="H185" s="35" t="s">
        <v>231</v>
      </c>
      <c r="I185" s="35" t="s">
        <v>231</v>
      </c>
      <c r="J185" s="41">
        <v>5.4</v>
      </c>
      <c r="K185" s="35" t="s">
        <v>231</v>
      </c>
      <c r="L185" s="35" t="s">
        <v>231</v>
      </c>
      <c r="M185" s="52" t="s">
        <v>230</v>
      </c>
      <c r="N185" s="41">
        <v>5.3</v>
      </c>
      <c r="O185" s="41">
        <v>5</v>
      </c>
      <c r="P185" s="43">
        <v>5.5</v>
      </c>
      <c r="Q185" s="43">
        <v>4.9000000000000004</v>
      </c>
      <c r="R185" s="43">
        <v>4.5</v>
      </c>
      <c r="S185" s="43">
        <v>5.2</v>
      </c>
      <c r="T185" s="43">
        <v>4.7</v>
      </c>
      <c r="U185" s="43">
        <v>5.0999999999999996</v>
      </c>
      <c r="V185" s="43">
        <v>4.2</v>
      </c>
      <c r="W185" s="43">
        <v>4.2</v>
      </c>
      <c r="X185" s="43">
        <v>3.8</v>
      </c>
      <c r="Y185" s="43">
        <v>3.2</v>
      </c>
      <c r="Z185" s="43">
        <v>3.8</v>
      </c>
      <c r="AA185" s="43">
        <v>3.8</v>
      </c>
      <c r="AB185" s="43">
        <v>4.2</v>
      </c>
      <c r="AC185" s="43">
        <v>4.4000000000000004</v>
      </c>
      <c r="AD185" s="44">
        <v>3.7</v>
      </c>
      <c r="AE185" s="43">
        <v>4.0999999999999996</v>
      </c>
      <c r="AF185" s="44">
        <v>3.9</v>
      </c>
      <c r="AG185" s="44">
        <v>3.7</v>
      </c>
      <c r="AH185" s="44">
        <v>4.7</v>
      </c>
      <c r="AI185" s="43">
        <v>4.7</v>
      </c>
    </row>
    <row r="186" spans="1:35" ht="15.75" x14ac:dyDescent="0.25">
      <c r="A186" s="29" t="s">
        <v>223</v>
      </c>
      <c r="B186" s="35" t="s">
        <v>231</v>
      </c>
      <c r="C186" s="35" t="s">
        <v>231</v>
      </c>
      <c r="D186" s="35" t="s">
        <v>231</v>
      </c>
      <c r="E186" s="35" t="s">
        <v>230</v>
      </c>
      <c r="F186" s="35" t="s">
        <v>231</v>
      </c>
      <c r="G186" s="35" t="s">
        <v>231</v>
      </c>
      <c r="H186" s="35" t="s">
        <v>231</v>
      </c>
      <c r="I186" s="35" t="s">
        <v>231</v>
      </c>
      <c r="J186" s="41">
        <v>13.6</v>
      </c>
      <c r="K186" s="35" t="s">
        <v>231</v>
      </c>
      <c r="L186" s="35" t="s">
        <v>231</v>
      </c>
      <c r="M186" s="41">
        <v>11.4</v>
      </c>
      <c r="N186" s="41">
        <v>9.8000000000000007</v>
      </c>
      <c r="O186" s="41">
        <v>8.5</v>
      </c>
      <c r="P186" s="43">
        <v>8.8000000000000007</v>
      </c>
      <c r="Q186" s="43">
        <v>7.8</v>
      </c>
      <c r="R186" s="43">
        <v>8.6999999999999993</v>
      </c>
      <c r="S186" s="43">
        <v>6.6</v>
      </c>
      <c r="T186" s="43">
        <v>8.6</v>
      </c>
      <c r="U186" s="43">
        <v>8.3000000000000007</v>
      </c>
      <c r="V186" s="43">
        <v>8.8000000000000007</v>
      </c>
      <c r="W186" s="43">
        <v>7.2</v>
      </c>
      <c r="X186" s="43">
        <v>6.4</v>
      </c>
      <c r="Y186" s="43">
        <v>5.2</v>
      </c>
      <c r="Z186" s="43">
        <v>4.9000000000000004</v>
      </c>
      <c r="AA186" s="43">
        <v>6.9</v>
      </c>
      <c r="AB186" s="43">
        <v>4.7</v>
      </c>
      <c r="AC186" s="43">
        <v>6.5</v>
      </c>
      <c r="AD186" s="44">
        <v>6.9</v>
      </c>
      <c r="AE186" s="43">
        <v>7</v>
      </c>
      <c r="AF186" s="44">
        <v>5.3</v>
      </c>
      <c r="AG186" s="44">
        <v>5.8</v>
      </c>
      <c r="AH186" s="44">
        <v>4.8</v>
      </c>
      <c r="AI186" s="43">
        <v>4.3</v>
      </c>
    </row>
    <row r="187" spans="1:35" ht="15.75" x14ac:dyDescent="0.25">
      <c r="A187" s="29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8"/>
      <c r="Y187" s="44"/>
      <c r="Z187" s="43"/>
      <c r="AA187" s="43"/>
      <c r="AB187" s="43"/>
      <c r="AC187" s="43"/>
      <c r="AD187" s="44"/>
      <c r="AE187" s="43"/>
      <c r="AF187" s="43"/>
      <c r="AG187" s="44"/>
      <c r="AH187" s="44"/>
      <c r="AI187" s="43"/>
    </row>
    <row r="188" spans="1:35" ht="19.5" x14ac:dyDescent="0.25">
      <c r="A188" s="40" t="s">
        <v>243</v>
      </c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8"/>
      <c r="Y188" s="48"/>
      <c r="Z188" s="43"/>
      <c r="AA188" s="43"/>
      <c r="AB188" s="43"/>
      <c r="AC188" s="43"/>
      <c r="AD188" s="44"/>
      <c r="AE188" s="43"/>
      <c r="AF188" s="43"/>
      <c r="AG188" s="44"/>
      <c r="AH188" s="44"/>
      <c r="AI188" s="43"/>
    </row>
    <row r="189" spans="1:35" ht="15.75" x14ac:dyDescent="0.25">
      <c r="A189" s="29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8"/>
      <c r="Y189" s="48"/>
      <c r="Z189" s="43"/>
      <c r="AA189" s="43"/>
      <c r="AB189" s="43"/>
      <c r="AC189" s="43"/>
      <c r="AD189" s="44"/>
      <c r="AE189" s="43"/>
      <c r="AF189" s="43"/>
      <c r="AG189" s="44"/>
      <c r="AH189" s="44"/>
      <c r="AI189" s="43"/>
    </row>
    <row r="190" spans="1:35" ht="19.5" x14ac:dyDescent="0.25">
      <c r="A190" s="40" t="s">
        <v>208</v>
      </c>
      <c r="B190" s="35" t="s">
        <v>231</v>
      </c>
      <c r="C190" s="35" t="s">
        <v>231</v>
      </c>
      <c r="D190" s="35" t="s">
        <v>231</v>
      </c>
      <c r="E190" s="57" t="s">
        <v>231</v>
      </c>
      <c r="F190" s="57" t="s">
        <v>231</v>
      </c>
      <c r="G190" s="57" t="s">
        <v>231</v>
      </c>
      <c r="H190" s="57" t="s">
        <v>231</v>
      </c>
      <c r="I190" s="57" t="s">
        <v>231</v>
      </c>
      <c r="J190" s="42">
        <v>1.9</v>
      </c>
      <c r="K190" s="42">
        <v>2.1</v>
      </c>
      <c r="L190" s="42">
        <v>1.9</v>
      </c>
      <c r="M190" s="42">
        <v>1.8</v>
      </c>
      <c r="N190" s="42">
        <v>2.7</v>
      </c>
      <c r="O190" s="42">
        <v>2.2999999999999998</v>
      </c>
      <c r="P190" s="43">
        <v>2.5</v>
      </c>
      <c r="Q190" s="43">
        <v>2.4</v>
      </c>
      <c r="R190" s="43">
        <v>2.1</v>
      </c>
      <c r="S190" s="43">
        <v>2</v>
      </c>
      <c r="T190" s="43">
        <v>2</v>
      </c>
      <c r="U190" s="43">
        <v>2.2000000000000002</v>
      </c>
      <c r="V190" s="43">
        <v>1.7</v>
      </c>
      <c r="W190" s="43">
        <v>2</v>
      </c>
      <c r="X190" s="43">
        <v>1.9</v>
      </c>
      <c r="Y190" s="43">
        <v>1.7</v>
      </c>
      <c r="Z190" s="43">
        <v>1.6</v>
      </c>
      <c r="AA190" s="43">
        <v>1.8</v>
      </c>
      <c r="AB190" s="43">
        <v>1.6</v>
      </c>
      <c r="AC190" s="43">
        <v>2</v>
      </c>
      <c r="AD190" s="44">
        <v>1.8</v>
      </c>
      <c r="AE190" s="43">
        <v>1.8</v>
      </c>
      <c r="AF190" s="44">
        <v>1.8</v>
      </c>
      <c r="AG190" s="44">
        <v>1.8</v>
      </c>
      <c r="AH190" s="44">
        <v>2</v>
      </c>
      <c r="AI190" s="43">
        <v>2.1</v>
      </c>
    </row>
    <row r="191" spans="1:35" ht="15.75" x14ac:dyDescent="0.25">
      <c r="A191" s="29" t="s">
        <v>209</v>
      </c>
      <c r="B191" s="35" t="s">
        <v>231</v>
      </c>
      <c r="C191" s="35" t="s">
        <v>231</v>
      </c>
      <c r="D191" s="35" t="s">
        <v>231</v>
      </c>
      <c r="E191" s="35" t="s">
        <v>231</v>
      </c>
      <c r="F191" s="35" t="s">
        <v>231</v>
      </c>
      <c r="G191" s="35" t="s">
        <v>231</v>
      </c>
      <c r="H191" s="35" t="s">
        <v>231</v>
      </c>
      <c r="I191" s="35" t="s">
        <v>231</v>
      </c>
      <c r="J191" s="41">
        <v>1.6</v>
      </c>
      <c r="K191" s="46">
        <v>1.9</v>
      </c>
      <c r="L191" s="46">
        <v>1.6</v>
      </c>
      <c r="M191" s="41">
        <v>1.8</v>
      </c>
      <c r="N191" s="41">
        <v>2.4</v>
      </c>
      <c r="O191" s="41">
        <v>2.2000000000000002</v>
      </c>
      <c r="P191" s="43">
        <v>2.2000000000000002</v>
      </c>
      <c r="Q191" s="43">
        <v>2</v>
      </c>
      <c r="R191" s="43">
        <v>1.9</v>
      </c>
      <c r="S191" s="43">
        <v>1.8</v>
      </c>
      <c r="T191" s="43">
        <v>1.8</v>
      </c>
      <c r="U191" s="43">
        <v>2</v>
      </c>
      <c r="V191" s="43">
        <v>1.5</v>
      </c>
      <c r="W191" s="43">
        <v>1.7</v>
      </c>
      <c r="X191" s="43">
        <v>1.6</v>
      </c>
      <c r="Y191" s="43">
        <v>1.5</v>
      </c>
      <c r="Z191" s="43">
        <v>1.5</v>
      </c>
      <c r="AA191" s="43">
        <v>1.6</v>
      </c>
      <c r="AB191" s="43">
        <v>1.5</v>
      </c>
      <c r="AC191" s="43">
        <v>1.8</v>
      </c>
      <c r="AD191" s="44">
        <v>1.6</v>
      </c>
      <c r="AE191" s="43">
        <v>1.7</v>
      </c>
      <c r="AF191" s="44">
        <v>1.7</v>
      </c>
      <c r="AG191" s="44">
        <v>1.7</v>
      </c>
      <c r="AH191" s="44">
        <v>1.8</v>
      </c>
      <c r="AI191" s="43">
        <v>2</v>
      </c>
    </row>
    <row r="192" spans="1:35" ht="15.75" x14ac:dyDescent="0.25">
      <c r="A192" s="29"/>
      <c r="B192" s="45"/>
      <c r="C192" s="45"/>
      <c r="D192" s="45"/>
      <c r="E192" s="45"/>
      <c r="F192" s="45"/>
      <c r="G192" s="45"/>
      <c r="H192" s="45"/>
      <c r="I192" s="45"/>
      <c r="J192" s="45"/>
      <c r="K192" s="46"/>
      <c r="L192" s="46"/>
      <c r="M192" s="45"/>
      <c r="N192" s="45"/>
      <c r="O192" s="45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4"/>
      <c r="AE192" s="43"/>
      <c r="AF192" s="44"/>
      <c r="AG192" s="44"/>
      <c r="AH192" s="44"/>
      <c r="AI192" s="43"/>
    </row>
    <row r="193" spans="1:35" ht="15.75" x14ac:dyDescent="0.25">
      <c r="A193" s="29" t="s">
        <v>214</v>
      </c>
      <c r="B193" s="35" t="s">
        <v>231</v>
      </c>
      <c r="C193" s="35" t="s">
        <v>231</v>
      </c>
      <c r="D193" s="35" t="s">
        <v>231</v>
      </c>
      <c r="E193" s="35" t="s">
        <v>231</v>
      </c>
      <c r="F193" s="35" t="s">
        <v>231</v>
      </c>
      <c r="G193" s="35" t="s">
        <v>231</v>
      </c>
      <c r="H193" s="35" t="s">
        <v>231</v>
      </c>
      <c r="I193" s="35" t="s">
        <v>231</v>
      </c>
      <c r="J193" s="58">
        <v>2.1</v>
      </c>
      <c r="K193" s="58">
        <v>3.1</v>
      </c>
      <c r="L193" s="58">
        <v>2.4</v>
      </c>
      <c r="M193" s="58">
        <v>2.5</v>
      </c>
      <c r="N193" s="58">
        <v>3</v>
      </c>
      <c r="O193" s="41">
        <v>3.1</v>
      </c>
      <c r="P193" s="43">
        <v>3.2</v>
      </c>
      <c r="Q193" s="43">
        <v>2.1</v>
      </c>
      <c r="R193" s="43">
        <v>2.8</v>
      </c>
      <c r="S193" s="43">
        <v>2.6</v>
      </c>
      <c r="T193" s="43">
        <v>2.4</v>
      </c>
      <c r="U193" s="43">
        <v>3</v>
      </c>
      <c r="V193" s="43">
        <v>2.2000000000000002</v>
      </c>
      <c r="W193" s="43">
        <v>2.6</v>
      </c>
      <c r="X193" s="43">
        <v>1.8</v>
      </c>
      <c r="Y193" s="43">
        <v>2</v>
      </c>
      <c r="Z193" s="43">
        <v>2.2999999999999998</v>
      </c>
      <c r="AA193" s="43">
        <v>2.1</v>
      </c>
      <c r="AB193" s="43">
        <v>2.1</v>
      </c>
      <c r="AC193" s="43">
        <v>2.4</v>
      </c>
      <c r="AD193" s="44">
        <v>2.5</v>
      </c>
      <c r="AE193" s="43">
        <v>2.5</v>
      </c>
      <c r="AF193" s="44">
        <v>2</v>
      </c>
      <c r="AG193" s="44">
        <v>2.2000000000000002</v>
      </c>
      <c r="AH193" s="44">
        <v>2.2999999999999998</v>
      </c>
      <c r="AI193" s="43">
        <v>3.1</v>
      </c>
    </row>
    <row r="194" spans="1:35" ht="15.75" x14ac:dyDescent="0.25">
      <c r="A194" s="29" t="s">
        <v>217</v>
      </c>
      <c r="B194" s="35" t="s">
        <v>231</v>
      </c>
      <c r="C194" s="35" t="s">
        <v>231</v>
      </c>
      <c r="D194" s="35" t="s">
        <v>231</v>
      </c>
      <c r="E194" s="35" t="s">
        <v>231</v>
      </c>
      <c r="F194" s="35" t="s">
        <v>231</v>
      </c>
      <c r="G194" s="35" t="s">
        <v>231</v>
      </c>
      <c r="H194" s="35" t="s">
        <v>231</v>
      </c>
      <c r="I194" s="35" t="s">
        <v>231</v>
      </c>
      <c r="J194" s="58">
        <v>2.1</v>
      </c>
      <c r="K194" s="58">
        <v>2.7</v>
      </c>
      <c r="L194" s="58">
        <v>1.9</v>
      </c>
      <c r="M194" s="58">
        <v>2.9</v>
      </c>
      <c r="N194" s="58">
        <v>3.4</v>
      </c>
      <c r="O194" s="41">
        <v>3.1</v>
      </c>
      <c r="P194" s="43">
        <v>3.3</v>
      </c>
      <c r="Q194" s="43">
        <v>2.8</v>
      </c>
      <c r="R194" s="43">
        <v>2.5</v>
      </c>
      <c r="S194" s="43">
        <v>2.5</v>
      </c>
      <c r="T194" s="43">
        <v>2.5</v>
      </c>
      <c r="U194" s="43">
        <v>2.6</v>
      </c>
      <c r="V194" s="43">
        <v>2</v>
      </c>
      <c r="W194" s="43">
        <v>2</v>
      </c>
      <c r="X194" s="43">
        <v>2.2999999999999998</v>
      </c>
      <c r="Y194" s="43">
        <v>2.1</v>
      </c>
      <c r="Z194" s="43">
        <v>2</v>
      </c>
      <c r="AA194" s="43">
        <v>2.1</v>
      </c>
      <c r="AB194" s="43">
        <v>2</v>
      </c>
      <c r="AC194" s="43">
        <v>2.2999999999999998</v>
      </c>
      <c r="AD194" s="44">
        <v>2.2000000000000002</v>
      </c>
      <c r="AE194" s="43">
        <v>2.2999999999999998</v>
      </c>
      <c r="AF194" s="44">
        <v>2.6</v>
      </c>
      <c r="AG194" s="44">
        <v>2.2000000000000002</v>
      </c>
      <c r="AH194" s="44">
        <v>2.5</v>
      </c>
      <c r="AI194" s="43">
        <v>2.4</v>
      </c>
    </row>
    <row r="195" spans="1:35" ht="15.75" x14ac:dyDescent="0.25">
      <c r="A195" s="29" t="s">
        <v>220</v>
      </c>
      <c r="B195" s="35" t="s">
        <v>231</v>
      </c>
      <c r="C195" s="35" t="s">
        <v>231</v>
      </c>
      <c r="D195" s="35" t="s">
        <v>231</v>
      </c>
      <c r="E195" s="35" t="s">
        <v>231</v>
      </c>
      <c r="F195" s="35" t="s">
        <v>231</v>
      </c>
      <c r="G195" s="35" t="s">
        <v>231</v>
      </c>
      <c r="H195" s="35" t="s">
        <v>231</v>
      </c>
      <c r="I195" s="35" t="s">
        <v>231</v>
      </c>
      <c r="J195" s="58">
        <v>3.2</v>
      </c>
      <c r="K195" s="58">
        <v>2.2000000000000002</v>
      </c>
      <c r="L195" s="58">
        <v>3.1</v>
      </c>
      <c r="M195" s="58">
        <v>1.8</v>
      </c>
      <c r="N195" s="58">
        <v>3.9</v>
      </c>
      <c r="O195" s="41">
        <v>2.5</v>
      </c>
      <c r="P195" s="43">
        <v>3.3</v>
      </c>
      <c r="Q195" s="43">
        <v>2.9</v>
      </c>
      <c r="R195" s="43">
        <v>2.2999999999999998</v>
      </c>
      <c r="S195" s="43">
        <v>2.2000000000000002</v>
      </c>
      <c r="T195" s="43">
        <v>2.8</v>
      </c>
      <c r="U195" s="43">
        <v>2.6</v>
      </c>
      <c r="V195" s="43">
        <v>2.2999999999999998</v>
      </c>
      <c r="W195" s="43">
        <v>2.7</v>
      </c>
      <c r="X195" s="43">
        <v>2.5</v>
      </c>
      <c r="Y195" s="43">
        <v>2.5</v>
      </c>
      <c r="Z195" s="43">
        <v>2.2999999999999998</v>
      </c>
      <c r="AA195" s="43">
        <v>2.6</v>
      </c>
      <c r="AB195" s="43">
        <v>2.4</v>
      </c>
      <c r="AC195" s="43">
        <v>3.1</v>
      </c>
      <c r="AD195" s="44">
        <v>2.1</v>
      </c>
      <c r="AE195" s="43">
        <v>2.4</v>
      </c>
      <c r="AF195" s="44">
        <v>2.7</v>
      </c>
      <c r="AG195" s="44">
        <v>2.7</v>
      </c>
      <c r="AH195" s="44">
        <v>2.5</v>
      </c>
      <c r="AI195" s="43">
        <v>2.8</v>
      </c>
    </row>
    <row r="196" spans="1:35" ht="15.75" x14ac:dyDescent="0.25">
      <c r="A196" s="29" t="s">
        <v>223</v>
      </c>
      <c r="B196" s="35" t="s">
        <v>231</v>
      </c>
      <c r="C196" s="35" t="s">
        <v>231</v>
      </c>
      <c r="D196" s="35" t="s">
        <v>231</v>
      </c>
      <c r="E196" s="35" t="s">
        <v>231</v>
      </c>
      <c r="F196" s="35" t="s">
        <v>231</v>
      </c>
      <c r="G196" s="35" t="s">
        <v>231</v>
      </c>
      <c r="H196" s="35" t="s">
        <v>231</v>
      </c>
      <c r="I196" s="35" t="s">
        <v>231</v>
      </c>
      <c r="J196" s="52" t="s">
        <v>230</v>
      </c>
      <c r="K196" s="52" t="s">
        <v>230</v>
      </c>
      <c r="L196" s="52" t="s">
        <v>230</v>
      </c>
      <c r="M196" s="52" t="s">
        <v>230</v>
      </c>
      <c r="N196" s="52" t="s">
        <v>230</v>
      </c>
      <c r="O196" s="52" t="s">
        <v>230</v>
      </c>
      <c r="P196" s="50" t="s">
        <v>230</v>
      </c>
      <c r="Q196" s="43">
        <v>3.7</v>
      </c>
      <c r="R196" s="50" t="s">
        <v>230</v>
      </c>
      <c r="S196" s="43">
        <v>2.5</v>
      </c>
      <c r="T196" s="50" t="s">
        <v>230</v>
      </c>
      <c r="U196" s="43">
        <v>2.7</v>
      </c>
      <c r="V196" s="50" t="s">
        <v>230</v>
      </c>
      <c r="W196" s="43">
        <v>2.8</v>
      </c>
      <c r="X196" s="43">
        <v>2.4</v>
      </c>
      <c r="Y196" s="50" t="s">
        <v>230</v>
      </c>
      <c r="Z196" s="50" t="s">
        <v>230</v>
      </c>
      <c r="AA196" s="43">
        <v>2</v>
      </c>
      <c r="AB196" s="44" t="s">
        <v>230</v>
      </c>
      <c r="AC196" s="43">
        <v>1.8</v>
      </c>
      <c r="AD196" s="44">
        <v>2</v>
      </c>
      <c r="AE196" s="43">
        <v>1.7</v>
      </c>
      <c r="AF196" s="44" t="s">
        <v>230</v>
      </c>
      <c r="AG196" s="44">
        <v>1.6</v>
      </c>
      <c r="AH196" s="44">
        <v>2.2999999999999998</v>
      </c>
      <c r="AI196" s="43">
        <v>2.2000000000000002</v>
      </c>
    </row>
    <row r="197" spans="1:35" ht="15.75" x14ac:dyDescent="0.25">
      <c r="A197" s="29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8"/>
      <c r="Y197" s="48"/>
      <c r="Z197" s="44"/>
      <c r="AA197" s="43"/>
      <c r="AB197" s="43"/>
      <c r="AC197" s="43"/>
      <c r="AD197" s="43"/>
      <c r="AE197" s="43"/>
      <c r="AF197" s="43"/>
      <c r="AG197" s="44"/>
      <c r="AH197" s="44"/>
      <c r="AI197" s="43"/>
    </row>
    <row r="198" spans="1:35" ht="15.75" x14ac:dyDescent="0.25">
      <c r="A198" s="29" t="s">
        <v>237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8"/>
      <c r="Y198" s="48"/>
      <c r="Z198" s="44"/>
      <c r="AA198" s="43"/>
      <c r="AB198" s="43"/>
      <c r="AC198" s="43"/>
      <c r="AD198" s="43"/>
      <c r="AE198" s="43"/>
      <c r="AF198" s="44"/>
      <c r="AG198" s="44"/>
      <c r="AH198" s="44"/>
      <c r="AI198" s="43"/>
    </row>
    <row r="199" spans="1:35" ht="19.5" x14ac:dyDescent="0.25">
      <c r="A199" s="40" t="s">
        <v>244</v>
      </c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8"/>
      <c r="Y199" s="48"/>
      <c r="Z199" s="43"/>
      <c r="AA199" s="43"/>
      <c r="AB199" s="43"/>
      <c r="AC199" s="43"/>
      <c r="AD199" s="44"/>
      <c r="AE199" s="43"/>
      <c r="AF199" s="44"/>
      <c r="AG199" s="44"/>
      <c r="AH199" s="44"/>
      <c r="AI199" s="43"/>
    </row>
    <row r="200" spans="1:35" ht="15.75" x14ac:dyDescent="0.25">
      <c r="A200" s="29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8"/>
      <c r="Y200" s="48"/>
      <c r="Z200" s="43"/>
      <c r="AA200" s="43"/>
      <c r="AB200" s="43"/>
      <c r="AC200" s="43"/>
      <c r="AD200" s="44"/>
      <c r="AE200" s="43"/>
      <c r="AF200" s="44"/>
      <c r="AG200" s="44"/>
      <c r="AH200" s="44"/>
      <c r="AI200" s="43"/>
    </row>
    <row r="201" spans="1:35" ht="19.5" x14ac:dyDescent="0.25">
      <c r="A201" s="40" t="s">
        <v>208</v>
      </c>
      <c r="B201" s="35" t="s">
        <v>231</v>
      </c>
      <c r="C201" s="35" t="s">
        <v>231</v>
      </c>
      <c r="D201" s="35" t="s">
        <v>231</v>
      </c>
      <c r="E201" s="57" t="s">
        <v>231</v>
      </c>
      <c r="F201" s="57" t="s">
        <v>231</v>
      </c>
      <c r="G201" s="57" t="s">
        <v>231</v>
      </c>
      <c r="H201" s="57" t="s">
        <v>231</v>
      </c>
      <c r="I201" s="57" t="s">
        <v>231</v>
      </c>
      <c r="J201" s="42">
        <v>6.1</v>
      </c>
      <c r="K201" s="42">
        <v>6.1</v>
      </c>
      <c r="L201" s="42">
        <v>5.8</v>
      </c>
      <c r="M201" s="42">
        <v>5.6</v>
      </c>
      <c r="N201" s="42">
        <v>5.4</v>
      </c>
      <c r="O201" s="42">
        <v>5.4</v>
      </c>
      <c r="P201" s="43">
        <v>5.3</v>
      </c>
      <c r="Q201" s="43">
        <v>5.0999999999999996</v>
      </c>
      <c r="R201" s="43">
        <v>5.0999999999999996</v>
      </c>
      <c r="S201" s="43">
        <v>5</v>
      </c>
      <c r="T201" s="43">
        <v>4.9000000000000004</v>
      </c>
      <c r="U201" s="43">
        <v>4.8</v>
      </c>
      <c r="V201" s="43">
        <v>5.0999999999999996</v>
      </c>
      <c r="W201" s="43">
        <v>5</v>
      </c>
      <c r="X201" s="43">
        <v>4.7</v>
      </c>
      <c r="Y201" s="43">
        <v>4.7</v>
      </c>
      <c r="Z201" s="43">
        <v>4.8</v>
      </c>
      <c r="AA201" s="43">
        <v>5.0999999999999996</v>
      </c>
      <c r="AB201" s="43">
        <v>5.0999999999999996</v>
      </c>
      <c r="AC201" s="43">
        <v>5.5</v>
      </c>
      <c r="AD201" s="44">
        <v>5.3</v>
      </c>
      <c r="AE201" s="43">
        <v>5.6</v>
      </c>
      <c r="AF201" s="44">
        <v>5.8</v>
      </c>
      <c r="AG201" s="44">
        <v>6</v>
      </c>
      <c r="AH201" s="44">
        <v>6.1</v>
      </c>
      <c r="AI201" s="43">
        <v>6.2</v>
      </c>
    </row>
    <row r="202" spans="1:35" ht="15.75" x14ac:dyDescent="0.25">
      <c r="A202" s="29" t="s">
        <v>209</v>
      </c>
      <c r="B202" s="35" t="s">
        <v>231</v>
      </c>
      <c r="C202" s="35" t="s">
        <v>231</v>
      </c>
      <c r="D202" s="35" t="s">
        <v>231</v>
      </c>
      <c r="E202" s="35" t="s">
        <v>231</v>
      </c>
      <c r="F202" s="35" t="s">
        <v>231</v>
      </c>
      <c r="G202" s="35" t="s">
        <v>231</v>
      </c>
      <c r="H202" s="35" t="s">
        <v>231</v>
      </c>
      <c r="I202" s="35" t="s">
        <v>231</v>
      </c>
      <c r="J202" s="41">
        <v>6.2</v>
      </c>
      <c r="K202" s="46">
        <v>6.2</v>
      </c>
      <c r="L202" s="46">
        <v>6</v>
      </c>
      <c r="M202" s="41">
        <v>5.7</v>
      </c>
      <c r="N202" s="41">
        <v>5.5</v>
      </c>
      <c r="O202" s="41">
        <v>5.6</v>
      </c>
      <c r="P202" s="43">
        <v>5.4</v>
      </c>
      <c r="Q202" s="43">
        <v>5.3</v>
      </c>
      <c r="R202" s="43">
        <v>5.3</v>
      </c>
      <c r="S202" s="43">
        <v>5.2</v>
      </c>
      <c r="T202" s="43">
        <v>5.0999999999999996</v>
      </c>
      <c r="U202" s="43">
        <v>5</v>
      </c>
      <c r="V202" s="43">
        <v>5.2</v>
      </c>
      <c r="W202" s="43">
        <v>5.2</v>
      </c>
      <c r="X202" s="43">
        <v>4.9000000000000004</v>
      </c>
      <c r="Y202" s="43">
        <v>4.9000000000000004</v>
      </c>
      <c r="Z202" s="43">
        <v>5.0999999999999996</v>
      </c>
      <c r="AA202" s="43">
        <v>5.3</v>
      </c>
      <c r="AB202" s="43">
        <v>5.3</v>
      </c>
      <c r="AC202" s="43">
        <v>5.7</v>
      </c>
      <c r="AD202" s="44">
        <v>5.6</v>
      </c>
      <c r="AE202" s="43">
        <v>5.9</v>
      </c>
      <c r="AF202" s="44">
        <v>6.1</v>
      </c>
      <c r="AG202" s="44">
        <v>6.3</v>
      </c>
      <c r="AH202" s="44">
        <v>6.5</v>
      </c>
      <c r="AI202" s="43">
        <v>6.7</v>
      </c>
    </row>
    <row r="203" spans="1:35" ht="15.75" x14ac:dyDescent="0.25">
      <c r="A203" s="29"/>
      <c r="B203" s="45"/>
      <c r="C203" s="45"/>
      <c r="D203" s="45"/>
      <c r="E203" s="45"/>
      <c r="F203" s="45"/>
      <c r="G203" s="45"/>
      <c r="H203" s="45"/>
      <c r="I203" s="45"/>
      <c r="J203" s="45"/>
      <c r="K203" s="46"/>
      <c r="L203" s="46"/>
      <c r="M203" s="45"/>
      <c r="N203" s="45"/>
      <c r="O203" s="45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4"/>
      <c r="AE203" s="43"/>
      <c r="AF203" s="44"/>
      <c r="AG203" s="44"/>
      <c r="AH203" s="44"/>
      <c r="AI203" s="43"/>
    </row>
    <row r="204" spans="1:35" ht="15.75" x14ac:dyDescent="0.25">
      <c r="A204" s="29" t="s">
        <v>214</v>
      </c>
      <c r="B204" s="35" t="s">
        <v>231</v>
      </c>
      <c r="C204" s="35" t="s">
        <v>231</v>
      </c>
      <c r="D204" s="35" t="s">
        <v>231</v>
      </c>
      <c r="E204" s="35" t="s">
        <v>231</v>
      </c>
      <c r="F204" s="35" t="s">
        <v>231</v>
      </c>
      <c r="G204" s="35" t="s">
        <v>231</v>
      </c>
      <c r="H204" s="35" t="s">
        <v>231</v>
      </c>
      <c r="I204" s="35" t="s">
        <v>231</v>
      </c>
      <c r="J204" s="58">
        <v>4.7</v>
      </c>
      <c r="K204" s="58">
        <v>4.9000000000000004</v>
      </c>
      <c r="L204" s="58">
        <v>4.3</v>
      </c>
      <c r="M204" s="58">
        <v>4.5</v>
      </c>
      <c r="N204" s="58">
        <v>4.5</v>
      </c>
      <c r="O204" s="41">
        <v>4.3</v>
      </c>
      <c r="P204" s="43">
        <v>4.3</v>
      </c>
      <c r="Q204" s="43">
        <v>4</v>
      </c>
      <c r="R204" s="43">
        <v>4.4000000000000004</v>
      </c>
      <c r="S204" s="43">
        <v>3.9</v>
      </c>
      <c r="T204" s="43">
        <v>4</v>
      </c>
      <c r="U204" s="43">
        <v>3.8</v>
      </c>
      <c r="V204" s="43">
        <v>3.9</v>
      </c>
      <c r="W204" s="43">
        <v>3.6</v>
      </c>
      <c r="X204" s="43">
        <v>3.4</v>
      </c>
      <c r="Y204" s="43">
        <v>3.3</v>
      </c>
      <c r="Z204" s="43">
        <v>3.3</v>
      </c>
      <c r="AA204" s="43">
        <v>3.4</v>
      </c>
      <c r="AB204" s="43">
        <v>3.3</v>
      </c>
      <c r="AC204" s="43">
        <v>4</v>
      </c>
      <c r="AD204" s="44">
        <v>4</v>
      </c>
      <c r="AE204" s="43">
        <v>3.5</v>
      </c>
      <c r="AF204" s="44">
        <v>3.7</v>
      </c>
      <c r="AG204" s="44">
        <v>3.9</v>
      </c>
      <c r="AH204" s="44">
        <v>4.0999999999999996</v>
      </c>
      <c r="AI204" s="43">
        <v>4.4000000000000004</v>
      </c>
    </row>
    <row r="205" spans="1:35" ht="15.75" x14ac:dyDescent="0.25">
      <c r="A205" s="29" t="s">
        <v>217</v>
      </c>
      <c r="B205" s="35" t="s">
        <v>231</v>
      </c>
      <c r="C205" s="35" t="s">
        <v>231</v>
      </c>
      <c r="D205" s="35" t="s">
        <v>231</v>
      </c>
      <c r="E205" s="35" t="s">
        <v>231</v>
      </c>
      <c r="F205" s="35" t="s">
        <v>231</v>
      </c>
      <c r="G205" s="35" t="s">
        <v>231</v>
      </c>
      <c r="H205" s="35" t="s">
        <v>231</v>
      </c>
      <c r="I205" s="35" t="s">
        <v>231</v>
      </c>
      <c r="J205" s="58">
        <v>7.7</v>
      </c>
      <c r="K205" s="58">
        <v>7.2</v>
      </c>
      <c r="L205" s="58">
        <v>7.4</v>
      </c>
      <c r="M205" s="58">
        <v>7</v>
      </c>
      <c r="N205" s="58">
        <v>6.8</v>
      </c>
      <c r="O205" s="41">
        <v>7</v>
      </c>
      <c r="P205" s="43">
        <v>6.6</v>
      </c>
      <c r="Q205" s="43">
        <v>6.6</v>
      </c>
      <c r="R205" s="43">
        <v>6.6</v>
      </c>
      <c r="S205" s="43">
        <v>6.8</v>
      </c>
      <c r="T205" s="43">
        <v>6.6</v>
      </c>
      <c r="U205" s="43">
        <v>6.7</v>
      </c>
      <c r="V205" s="43">
        <v>7.1</v>
      </c>
      <c r="W205" s="43">
        <v>7.2</v>
      </c>
      <c r="X205" s="43">
        <v>6.8</v>
      </c>
      <c r="Y205" s="43">
        <v>6.7</v>
      </c>
      <c r="Z205" s="43">
        <v>6.9</v>
      </c>
      <c r="AA205" s="43">
        <v>7.5</v>
      </c>
      <c r="AB205" s="43">
        <v>7.3</v>
      </c>
      <c r="AC205" s="43">
        <v>7.6</v>
      </c>
      <c r="AD205" s="44">
        <v>7.5</v>
      </c>
      <c r="AE205" s="43">
        <v>7.9</v>
      </c>
      <c r="AF205" s="44">
        <v>8.1</v>
      </c>
      <c r="AG205" s="44">
        <v>8.4</v>
      </c>
      <c r="AH205" s="44">
        <v>8.3000000000000007</v>
      </c>
      <c r="AI205" s="43">
        <v>8.6</v>
      </c>
    </row>
    <row r="206" spans="1:35" ht="15.75" x14ac:dyDescent="0.25">
      <c r="A206" s="29" t="s">
        <v>220</v>
      </c>
      <c r="B206" s="35" t="s">
        <v>231</v>
      </c>
      <c r="C206" s="35" t="s">
        <v>231</v>
      </c>
      <c r="D206" s="35" t="s">
        <v>231</v>
      </c>
      <c r="E206" s="35" t="s">
        <v>231</v>
      </c>
      <c r="F206" s="35" t="s">
        <v>231</v>
      </c>
      <c r="G206" s="35" t="s">
        <v>231</v>
      </c>
      <c r="H206" s="35" t="s">
        <v>231</v>
      </c>
      <c r="I206" s="35" t="s">
        <v>231</v>
      </c>
      <c r="J206" s="58">
        <v>9.1999999999999993</v>
      </c>
      <c r="K206" s="58">
        <v>9.9</v>
      </c>
      <c r="L206" s="58">
        <v>9.1</v>
      </c>
      <c r="M206" s="58">
        <v>8.5</v>
      </c>
      <c r="N206" s="58">
        <v>8.1999999999999993</v>
      </c>
      <c r="O206" s="41">
        <v>8</v>
      </c>
      <c r="P206" s="43">
        <v>8</v>
      </c>
      <c r="Q206" s="43">
        <v>7.8</v>
      </c>
      <c r="R206" s="43">
        <v>7.6</v>
      </c>
      <c r="S206" s="43">
        <v>7.3</v>
      </c>
      <c r="T206" s="43">
        <v>6.9</v>
      </c>
      <c r="U206" s="43">
        <v>7.2</v>
      </c>
      <c r="V206" s="43">
        <v>7.5</v>
      </c>
      <c r="W206" s="43">
        <v>7.3</v>
      </c>
      <c r="X206" s="43">
        <v>7</v>
      </c>
      <c r="Y206" s="43">
        <v>7.3</v>
      </c>
      <c r="Z206" s="43">
        <v>7.8</v>
      </c>
      <c r="AA206" s="43">
        <v>8</v>
      </c>
      <c r="AB206" s="43">
        <v>8.3000000000000007</v>
      </c>
      <c r="AC206" s="43">
        <v>9.1</v>
      </c>
      <c r="AD206" s="44">
        <v>8.6999999999999993</v>
      </c>
      <c r="AE206" s="43">
        <v>9.5</v>
      </c>
      <c r="AF206" s="44">
        <v>10</v>
      </c>
      <c r="AG206" s="44">
        <v>10.1</v>
      </c>
      <c r="AH206" s="44">
        <v>10.5</v>
      </c>
      <c r="AI206" s="43">
        <v>10.7</v>
      </c>
    </row>
    <row r="207" spans="1:35" ht="15.75" x14ac:dyDescent="0.25">
      <c r="A207" s="29" t="s">
        <v>223</v>
      </c>
      <c r="B207" s="35" t="s">
        <v>231</v>
      </c>
      <c r="C207" s="35" t="s">
        <v>231</v>
      </c>
      <c r="D207" s="35" t="s">
        <v>231</v>
      </c>
      <c r="E207" s="35" t="s">
        <v>231</v>
      </c>
      <c r="F207" s="35" t="s">
        <v>231</v>
      </c>
      <c r="G207" s="35" t="s">
        <v>231</v>
      </c>
      <c r="H207" s="35" t="s">
        <v>231</v>
      </c>
      <c r="I207" s="35" t="s">
        <v>231</v>
      </c>
      <c r="J207" s="58">
        <v>7.5</v>
      </c>
      <c r="K207" s="58">
        <v>8.1</v>
      </c>
      <c r="L207" s="58">
        <v>7.4</v>
      </c>
      <c r="M207" s="58">
        <v>7.2</v>
      </c>
      <c r="N207" s="58">
        <v>6.4</v>
      </c>
      <c r="O207" s="41">
        <v>7</v>
      </c>
      <c r="P207" s="43">
        <v>6.3</v>
      </c>
      <c r="Q207" s="43">
        <v>6.4</v>
      </c>
      <c r="R207" s="43">
        <v>6.1</v>
      </c>
      <c r="S207" s="43">
        <v>5.9</v>
      </c>
      <c r="T207" s="43">
        <v>5.8</v>
      </c>
      <c r="U207" s="43">
        <v>5</v>
      </c>
      <c r="V207" s="43">
        <v>5.0999999999999996</v>
      </c>
      <c r="W207" s="43">
        <v>5.0999999999999996</v>
      </c>
      <c r="X207" s="43">
        <v>4.7</v>
      </c>
      <c r="Y207" s="43">
        <v>4.4000000000000004</v>
      </c>
      <c r="Z207" s="43">
        <v>4.3</v>
      </c>
      <c r="AA207" s="43">
        <v>4.5</v>
      </c>
      <c r="AB207" s="43">
        <v>4.2</v>
      </c>
      <c r="AC207" s="43">
        <v>4.2</v>
      </c>
      <c r="AD207" s="44">
        <v>4.4000000000000004</v>
      </c>
      <c r="AE207" s="43">
        <v>4.3</v>
      </c>
      <c r="AF207" s="44">
        <v>4.4000000000000004</v>
      </c>
      <c r="AG207" s="44">
        <v>4.5999999999999996</v>
      </c>
      <c r="AH207" s="44">
        <v>4.5</v>
      </c>
      <c r="AI207" s="43">
        <v>4.7</v>
      </c>
    </row>
    <row r="208" spans="1:35" ht="15.75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60"/>
      <c r="Y208" s="44"/>
      <c r="Z208" s="43"/>
      <c r="AA208" s="61"/>
      <c r="AE208" s="44"/>
    </row>
    <row r="209" spans="1:31" ht="15.75" x14ac:dyDescent="0.25">
      <c r="A209" s="29" t="s">
        <v>245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60"/>
      <c r="Y209" s="44"/>
      <c r="Z209" s="43"/>
      <c r="AA209" s="61"/>
      <c r="AE209" s="44"/>
    </row>
    <row r="210" spans="1:31" ht="15.75" x14ac:dyDescent="0.25">
      <c r="A210" s="29" t="s">
        <v>246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60"/>
      <c r="Y210" s="44"/>
      <c r="Z210" s="43"/>
      <c r="AE210" s="44"/>
    </row>
    <row r="211" spans="1:31" ht="15.75" x14ac:dyDescent="0.25">
      <c r="A211" s="29" t="s">
        <v>247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53"/>
      <c r="Y211" s="44"/>
      <c r="Z211" s="43"/>
      <c r="AE211" s="44"/>
    </row>
    <row r="212" spans="1:31" ht="19.5" x14ac:dyDescent="0.25">
      <c r="A212" s="62" t="s">
        <v>248</v>
      </c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60"/>
      <c r="Y212" s="44"/>
      <c r="Z212" s="43"/>
    </row>
    <row r="213" spans="1:31" ht="15.75" x14ac:dyDescent="0.25">
      <c r="A213" s="29" t="s">
        <v>249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60"/>
      <c r="Y213" s="44"/>
      <c r="Z213" s="43"/>
    </row>
    <row r="214" spans="1:31" ht="19.5" x14ac:dyDescent="0.25">
      <c r="A214" s="62" t="s">
        <v>250</v>
      </c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60"/>
      <c r="Y214" s="44"/>
      <c r="Z214" s="43"/>
    </row>
    <row r="215" spans="1:31" ht="16.5" x14ac:dyDescent="0.3">
      <c r="A215" s="29" t="s">
        <v>251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60"/>
      <c r="Y215" s="44"/>
      <c r="Z215" s="43"/>
    </row>
    <row r="216" spans="1:31" ht="15.75" x14ac:dyDescent="0.25">
      <c r="A216" s="29" t="s">
        <v>252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60"/>
      <c r="Y216" s="44"/>
      <c r="Z216" s="43"/>
    </row>
    <row r="217" spans="1:31" ht="19.5" x14ac:dyDescent="0.25">
      <c r="A217" s="62" t="s">
        <v>253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60"/>
      <c r="Y217" s="44"/>
      <c r="Z217" s="43"/>
      <c r="AD217" s="44"/>
    </row>
    <row r="218" spans="1:31" ht="15.75" x14ac:dyDescent="0.25">
      <c r="A218" s="29" t="s">
        <v>254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63"/>
      <c r="Y218" s="44"/>
      <c r="Z218" s="43"/>
      <c r="AD218" s="44"/>
    </row>
    <row r="219" spans="1:31" ht="19.5" x14ac:dyDescent="0.25">
      <c r="A219" s="64" t="s">
        <v>255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60"/>
      <c r="Y219" s="44"/>
      <c r="Z219" s="43"/>
      <c r="AD219" s="44"/>
    </row>
    <row r="220" spans="1:31" ht="15.75" x14ac:dyDescent="0.25">
      <c r="A220" s="29" t="s">
        <v>256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60"/>
      <c r="Y220" s="44"/>
      <c r="Z220" s="43"/>
      <c r="AD220" s="44"/>
    </row>
    <row r="221" spans="1:31" ht="15.75" x14ac:dyDescent="0.25">
      <c r="A221" s="65" t="s">
        <v>257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60"/>
      <c r="Y221" s="44"/>
      <c r="Z221" s="43"/>
      <c r="AD221" s="44"/>
    </row>
    <row r="222" spans="1:31" ht="15.75" x14ac:dyDescent="0.25">
      <c r="A222" s="65" t="s">
        <v>258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60"/>
      <c r="Y222" s="44"/>
      <c r="Z222" s="43"/>
      <c r="AD222" s="44"/>
    </row>
    <row r="223" spans="1:31" ht="15.75" x14ac:dyDescent="0.25">
      <c r="A223" s="29" t="s">
        <v>259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60"/>
      <c r="Z223" s="43"/>
      <c r="AD223" s="44"/>
    </row>
    <row r="224" spans="1:31" ht="19.5" x14ac:dyDescent="0.25">
      <c r="A224" s="64" t="s">
        <v>260</v>
      </c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60"/>
      <c r="Z224" s="43"/>
      <c r="AD224" s="44"/>
    </row>
    <row r="225" spans="1:30" ht="15.75" x14ac:dyDescent="0.25">
      <c r="A225" s="66" t="s">
        <v>261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60"/>
      <c r="Z225" s="43"/>
      <c r="AD225" s="44"/>
    </row>
    <row r="226" spans="1:30" ht="15.75" x14ac:dyDescent="0.25">
      <c r="A226" s="29" t="s">
        <v>262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63"/>
      <c r="Z226" s="43"/>
      <c r="AA226" s="43"/>
      <c r="AD226" s="44"/>
    </row>
    <row r="227" spans="1:30" ht="15.75" x14ac:dyDescent="0.25">
      <c r="A227" s="67" t="s">
        <v>263</v>
      </c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60"/>
      <c r="Z227" s="43"/>
      <c r="AA227" s="43"/>
      <c r="AD227" s="44"/>
    </row>
    <row r="228" spans="1:30" ht="15.75" x14ac:dyDescent="0.25">
      <c r="A228" s="67" t="s">
        <v>264</v>
      </c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60"/>
      <c r="Z228" s="43"/>
      <c r="AA228" s="43"/>
    </row>
    <row r="229" spans="1:30" ht="15.75" x14ac:dyDescent="0.25">
      <c r="A229" s="29" t="s">
        <v>265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60"/>
      <c r="Z229" s="43"/>
      <c r="AA229" s="43"/>
    </row>
    <row r="230" spans="1:30" ht="19.5" x14ac:dyDescent="0.25">
      <c r="A230" s="62" t="s">
        <v>266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60"/>
      <c r="Z230" s="43"/>
      <c r="AA230" s="43"/>
    </row>
    <row r="231" spans="1:30" ht="19.5" x14ac:dyDescent="0.25">
      <c r="A231" s="62" t="s">
        <v>267</v>
      </c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60"/>
      <c r="Z231" s="43"/>
      <c r="AA231" s="43"/>
    </row>
    <row r="232" spans="1:30" ht="15.75" x14ac:dyDescent="0.25">
      <c r="A232" s="29" t="s">
        <v>268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60"/>
      <c r="Z232" s="43"/>
      <c r="AA232" s="43"/>
    </row>
    <row r="233" spans="1:30" ht="15.75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60"/>
      <c r="Z233" s="43"/>
      <c r="AA233" s="43"/>
    </row>
    <row r="234" spans="1:30" ht="16.5" x14ac:dyDescent="0.3">
      <c r="A234" s="68" t="s">
        <v>269</v>
      </c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60"/>
      <c r="Z234" s="43"/>
      <c r="AA234" s="43"/>
    </row>
    <row r="235" spans="1:30" ht="15.75" x14ac:dyDescent="0.25">
      <c r="A235" s="67" t="s">
        <v>270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60"/>
      <c r="Z235" s="43"/>
      <c r="AA235" s="43"/>
    </row>
    <row r="236" spans="1:30" ht="15.75" x14ac:dyDescent="0.25">
      <c r="A236" s="67" t="s">
        <v>271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60"/>
      <c r="Z236" s="43"/>
      <c r="AA236" s="43"/>
    </row>
    <row r="237" spans="1:30" ht="16.5" x14ac:dyDescent="0.3">
      <c r="A237" s="65" t="s">
        <v>272</v>
      </c>
      <c r="B237" s="69"/>
      <c r="C237" s="69"/>
      <c r="D237" s="6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60"/>
      <c r="Z237" s="43"/>
      <c r="AA237" s="43"/>
      <c r="AD237" s="44"/>
    </row>
    <row r="238" spans="1:30" ht="15.75" x14ac:dyDescent="0.25">
      <c r="A238" s="67" t="s">
        <v>273</v>
      </c>
      <c r="B238" s="69"/>
      <c r="C238" s="69"/>
      <c r="D238" s="6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60"/>
      <c r="Z238" s="43"/>
      <c r="AA238" s="43"/>
      <c r="AD238" s="44"/>
    </row>
    <row r="239" spans="1:30" ht="15.75" x14ac:dyDescent="0.25">
      <c r="A239" s="67" t="s">
        <v>271</v>
      </c>
      <c r="B239" s="69"/>
      <c r="C239" s="69"/>
      <c r="D239" s="6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60"/>
      <c r="Z239" s="43"/>
      <c r="AA239" s="43"/>
      <c r="AD239" s="44"/>
    </row>
    <row r="240" spans="1:30" ht="15.75" x14ac:dyDescent="0.25">
      <c r="A240" s="67" t="s">
        <v>274</v>
      </c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60"/>
      <c r="Z240" s="43"/>
      <c r="AA240" s="43"/>
      <c r="AD240" s="44"/>
    </row>
    <row r="241" spans="1:30" ht="15.75" x14ac:dyDescent="0.25">
      <c r="A241" s="68" t="s">
        <v>275</v>
      </c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60"/>
      <c r="Z241" s="43"/>
      <c r="AA241" s="43"/>
      <c r="AD241" s="44"/>
    </row>
    <row r="242" spans="1:30" ht="15.75" x14ac:dyDescent="0.25">
      <c r="A242" s="68" t="s">
        <v>276</v>
      </c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60"/>
      <c r="Z242" s="43"/>
      <c r="AA242" s="43"/>
      <c r="AD242" s="44"/>
    </row>
    <row r="243" spans="1:30" ht="15.75" x14ac:dyDescent="0.25">
      <c r="A243" s="29" t="s">
        <v>277</v>
      </c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60"/>
      <c r="Z243" s="43"/>
      <c r="AA243" s="43"/>
      <c r="AD243" s="44"/>
    </row>
    <row r="244" spans="1:30" ht="15.75" x14ac:dyDescent="0.25">
      <c r="A244" s="66" t="s">
        <v>278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60"/>
      <c r="Z244" s="43"/>
      <c r="AA244" s="43"/>
      <c r="AD244" s="44"/>
    </row>
    <row r="245" spans="1:30" ht="15.75" x14ac:dyDescent="0.25">
      <c r="A245" s="29" t="s">
        <v>279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60"/>
      <c r="Z245" s="43"/>
      <c r="AA245" s="43"/>
    </row>
    <row r="246" spans="1:30" ht="15.75" x14ac:dyDescent="0.25">
      <c r="A246" s="29" t="s">
        <v>280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60"/>
      <c r="Z246" s="43"/>
      <c r="AA246" s="43"/>
    </row>
    <row r="247" spans="1:30" ht="15.75" x14ac:dyDescent="0.25">
      <c r="A247" s="29" t="s">
        <v>281</v>
      </c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60"/>
      <c r="Z247" s="43"/>
      <c r="AA247" s="43"/>
    </row>
    <row r="248" spans="1:30" ht="15.75" x14ac:dyDescent="0.25">
      <c r="A248" s="65" t="s">
        <v>282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60"/>
      <c r="Z248" s="43"/>
      <c r="AA248" s="43"/>
    </row>
    <row r="249" spans="1:30" ht="15.75" x14ac:dyDescent="0.25">
      <c r="A249" s="67" t="s">
        <v>283</v>
      </c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60"/>
      <c r="Z249" s="43"/>
      <c r="AA249" s="43"/>
    </row>
    <row r="250" spans="1:30" ht="15.75" x14ac:dyDescent="0.25">
      <c r="A250" s="67" t="s">
        <v>284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60"/>
      <c r="Z250" s="43"/>
      <c r="AA250" s="43"/>
    </row>
    <row r="251" spans="1:30" ht="15.75" x14ac:dyDescent="0.25">
      <c r="A251" s="29" t="s">
        <v>285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60"/>
      <c r="Z251" s="43"/>
      <c r="AA251" s="43"/>
    </row>
    <row r="252" spans="1:30" ht="15.75" x14ac:dyDescent="0.25">
      <c r="A252" s="63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60"/>
      <c r="Z252" s="43"/>
      <c r="AA252" s="43"/>
    </row>
    <row r="253" spans="1:30" ht="15.75" x14ac:dyDescent="0.25">
      <c r="A253" s="29" t="s">
        <v>286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60"/>
      <c r="Z253" s="43"/>
      <c r="AA253" s="43"/>
    </row>
    <row r="254" spans="1:30" ht="15.75" x14ac:dyDescent="0.25">
      <c r="A254" s="67" t="s">
        <v>287</v>
      </c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60"/>
      <c r="Z254" s="43"/>
      <c r="AA254" s="43"/>
    </row>
    <row r="255" spans="1:30" ht="15.75" x14ac:dyDescent="0.25">
      <c r="A255" s="65" t="s">
        <v>288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60"/>
      <c r="Z255" s="43"/>
      <c r="AA255" s="43"/>
    </row>
    <row r="256" spans="1:30" ht="15.75" x14ac:dyDescent="0.25">
      <c r="A256" s="29" t="s">
        <v>289</v>
      </c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60"/>
      <c r="Z256" s="43"/>
      <c r="AA256" s="43"/>
    </row>
    <row r="257" spans="1:27" ht="15.75" x14ac:dyDescent="0.25">
      <c r="A257" s="29" t="s">
        <v>290</v>
      </c>
      <c r="B257" s="29"/>
      <c r="C257" s="29"/>
      <c r="D257" s="29"/>
      <c r="E257" s="29"/>
      <c r="F257" s="29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60"/>
      <c r="Z257" s="43"/>
      <c r="AA257" s="43"/>
    </row>
    <row r="258" spans="1:27" ht="15.75" x14ac:dyDescent="0.25">
      <c r="A258" s="29" t="s">
        <v>291</v>
      </c>
      <c r="B258" s="29"/>
      <c r="C258" s="29"/>
      <c r="D258" s="29"/>
      <c r="E258" s="29"/>
      <c r="F258" s="29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60"/>
      <c r="Z258" s="43"/>
      <c r="AA258" s="43"/>
    </row>
    <row r="259" spans="1:27" ht="15.75" x14ac:dyDescent="0.25">
      <c r="A259" s="29" t="s">
        <v>292</v>
      </c>
      <c r="B259" s="32"/>
      <c r="C259" s="32"/>
      <c r="D259" s="32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60"/>
      <c r="Z259" s="43"/>
      <c r="AA259" s="43"/>
    </row>
    <row r="260" spans="1:27" ht="15.75" x14ac:dyDescent="0.25">
      <c r="A260" s="40" t="s">
        <v>293</v>
      </c>
      <c r="B260" s="70"/>
      <c r="C260" s="70"/>
      <c r="D260" s="70"/>
      <c r="E260" s="70"/>
      <c r="F260" s="70"/>
      <c r="G260" s="70"/>
      <c r="H260" s="70"/>
      <c r="I260" s="67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60"/>
      <c r="Z260" s="43"/>
      <c r="AA260" s="43"/>
    </row>
    <row r="261" spans="1:27" ht="15.75" x14ac:dyDescent="0.25">
      <c r="A261" s="68" t="s">
        <v>294</v>
      </c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60"/>
      <c r="Z261" s="43"/>
      <c r="AA261" s="43"/>
    </row>
    <row r="262" spans="1:27" ht="15.75" x14ac:dyDescent="0.25">
      <c r="A262" s="65" t="s">
        <v>295</v>
      </c>
      <c r="B262" s="32"/>
      <c r="C262" s="32"/>
      <c r="D262" s="32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60"/>
      <c r="Z262" s="43"/>
      <c r="AA262" s="43"/>
    </row>
    <row r="263" spans="1:27" ht="15.75" x14ac:dyDescent="0.25">
      <c r="A263" s="71"/>
      <c r="C263" s="32"/>
      <c r="D263" s="32"/>
      <c r="E263" s="70"/>
      <c r="F263" s="70"/>
      <c r="X263" s="60"/>
      <c r="Z263" s="43"/>
      <c r="AA263" s="43"/>
    </row>
    <row r="264" spans="1:27" ht="18.75" x14ac:dyDescent="0.3">
      <c r="A264" s="72" t="s">
        <v>296</v>
      </c>
      <c r="C264" s="32"/>
      <c r="D264" s="32"/>
      <c r="E264" s="70"/>
      <c r="F264" s="70"/>
      <c r="X264" s="60"/>
      <c r="Z264" s="43"/>
      <c r="AA264" s="43"/>
    </row>
    <row r="265" spans="1:27" ht="16.5" x14ac:dyDescent="0.3">
      <c r="A265" s="27"/>
      <c r="X265" s="60"/>
      <c r="Z265" s="43"/>
      <c r="AA265" s="43"/>
    </row>
    <row r="266" spans="1:27" ht="16.5" x14ac:dyDescent="0.3">
      <c r="A266" s="27"/>
      <c r="X266" s="60"/>
      <c r="Z266" s="43"/>
      <c r="AA266" s="43"/>
    </row>
    <row r="267" spans="1:27" ht="15.75" x14ac:dyDescent="0.25">
      <c r="X267" s="60"/>
      <c r="Z267" s="43"/>
      <c r="AA267" s="43"/>
    </row>
    <row r="268" spans="1:27" ht="15.75" x14ac:dyDescent="0.25">
      <c r="X268" s="60"/>
      <c r="Z268" s="43"/>
      <c r="AA268" s="43"/>
    </row>
    <row r="269" spans="1:27" ht="15.75" x14ac:dyDescent="0.25">
      <c r="X269" s="60"/>
      <c r="Z269" s="43"/>
      <c r="AA269" s="43"/>
    </row>
    <row r="270" spans="1:27" ht="15.75" x14ac:dyDescent="0.25">
      <c r="X270" s="60"/>
      <c r="Z270" s="43"/>
      <c r="AA270" s="43"/>
    </row>
    <row r="271" spans="1:27" ht="15.75" x14ac:dyDescent="0.25">
      <c r="X271" s="60"/>
      <c r="Z271" s="43"/>
      <c r="AA271" s="43"/>
    </row>
    <row r="272" spans="1:27" ht="15.75" x14ac:dyDescent="0.25">
      <c r="X272" s="73"/>
      <c r="Z272" s="43"/>
      <c r="AA272" s="43"/>
    </row>
    <row r="273" spans="24:27" ht="15.75" x14ac:dyDescent="0.25">
      <c r="X273" s="73"/>
      <c r="Z273" s="43"/>
      <c r="AA273" s="43"/>
    </row>
    <row r="274" spans="24:27" ht="15.75" x14ac:dyDescent="0.25">
      <c r="X274" s="73"/>
      <c r="Z274" s="43"/>
      <c r="AA274" s="43"/>
    </row>
    <row r="275" spans="24:27" ht="15.75" x14ac:dyDescent="0.25">
      <c r="X275" s="73"/>
      <c r="Z275" s="43"/>
      <c r="AA275" s="43"/>
    </row>
    <row r="276" spans="24:27" ht="15.75" x14ac:dyDescent="0.25">
      <c r="X276" s="73"/>
      <c r="Z276" s="43"/>
      <c r="AA276" s="43"/>
    </row>
    <row r="277" spans="24:27" ht="15.75" x14ac:dyDescent="0.25">
      <c r="X277" s="73"/>
      <c r="Z277" s="43"/>
      <c r="AA277" s="43"/>
    </row>
    <row r="278" spans="24:27" ht="15.75" x14ac:dyDescent="0.25">
      <c r="X278" s="73"/>
      <c r="AA278" s="43"/>
    </row>
    <row r="279" spans="24:27" ht="15.75" x14ac:dyDescent="0.25">
      <c r="X279" s="73"/>
      <c r="AA279" s="43"/>
    </row>
    <row r="280" spans="24:27" ht="15.75" x14ac:dyDescent="0.25">
      <c r="X280" s="73"/>
      <c r="AA280" s="43"/>
    </row>
    <row r="281" spans="24:27" x14ac:dyDescent="0.25">
      <c r="AA281" s="43"/>
    </row>
    <row r="282" spans="24:27" x14ac:dyDescent="0.25">
      <c r="AA282" s="43"/>
    </row>
    <row r="283" spans="24:27" x14ac:dyDescent="0.25">
      <c r="AA283" s="43"/>
    </row>
    <row r="284" spans="24:27" x14ac:dyDescent="0.25">
      <c r="AA284" s="43"/>
    </row>
    <row r="285" spans="24:27" x14ac:dyDescent="0.25">
      <c r="AA285" s="43"/>
    </row>
    <row r="286" spans="24:27" x14ac:dyDescent="0.25">
      <c r="AA286" s="43"/>
    </row>
    <row r="287" spans="24:27" x14ac:dyDescent="0.25">
      <c r="AA287" s="43"/>
    </row>
    <row r="288" spans="24:27" x14ac:dyDescent="0.25">
      <c r="AA288" s="43"/>
    </row>
    <row r="289" spans="27:27" x14ac:dyDescent="0.25">
      <c r="AA289" s="43"/>
    </row>
    <row r="290" spans="27:27" x14ac:dyDescent="0.25">
      <c r="AA290" s="43"/>
    </row>
    <row r="291" spans="27:27" x14ac:dyDescent="0.25">
      <c r="AA291" s="43"/>
    </row>
    <row r="292" spans="27:27" x14ac:dyDescent="0.25">
      <c r="AA292" s="43"/>
    </row>
    <row r="293" spans="27:27" x14ac:dyDescent="0.25">
      <c r="AA293" s="43"/>
    </row>
    <row r="294" spans="27:27" x14ac:dyDescent="0.25">
      <c r="AA294" s="43"/>
    </row>
    <row r="295" spans="27:27" x14ac:dyDescent="0.25">
      <c r="AA295" s="43"/>
    </row>
    <row r="296" spans="27:27" x14ac:dyDescent="0.25">
      <c r="AA296" s="43"/>
    </row>
    <row r="297" spans="27:27" x14ac:dyDescent="0.25">
      <c r="AA297" s="43"/>
    </row>
    <row r="298" spans="27:27" x14ac:dyDescent="0.25">
      <c r="AA298" s="43"/>
    </row>
    <row r="299" spans="27:27" x14ac:dyDescent="0.25">
      <c r="AA299" s="43"/>
    </row>
    <row r="300" spans="27:27" x14ac:dyDescent="0.25">
      <c r="AA300" s="43"/>
    </row>
    <row r="301" spans="27:27" x14ac:dyDescent="0.25">
      <c r="AA301" s="43"/>
    </row>
    <row r="302" spans="27:27" x14ac:dyDescent="0.25">
      <c r="AA302" s="43"/>
    </row>
    <row r="303" spans="27:27" x14ac:dyDescent="0.25">
      <c r="AA303" s="43"/>
    </row>
    <row r="304" spans="27:27" x14ac:dyDescent="0.25">
      <c r="AA304" s="43"/>
    </row>
    <row r="305" spans="27:27" x14ac:dyDescent="0.25">
      <c r="AA305" s="43"/>
    </row>
    <row r="306" spans="27:27" x14ac:dyDescent="0.25">
      <c r="AA306" s="43"/>
    </row>
    <row r="307" spans="27:27" x14ac:dyDescent="0.25">
      <c r="AA307" s="43"/>
    </row>
    <row r="308" spans="27:27" x14ac:dyDescent="0.25">
      <c r="AA308" s="43"/>
    </row>
    <row r="309" spans="27:27" x14ac:dyDescent="0.25">
      <c r="AA309" s="43"/>
    </row>
    <row r="310" spans="27:27" x14ac:dyDescent="0.25">
      <c r="AA310" s="43"/>
    </row>
    <row r="311" spans="27:27" x14ac:dyDescent="0.25">
      <c r="AA311" s="43"/>
    </row>
    <row r="312" spans="27:27" x14ac:dyDescent="0.25">
      <c r="AA312" s="43"/>
    </row>
    <row r="313" spans="27:27" x14ac:dyDescent="0.25">
      <c r="AA313" s="43"/>
    </row>
    <row r="314" spans="27:27" x14ac:dyDescent="0.25">
      <c r="AA314" s="43"/>
    </row>
    <row r="315" spans="27:27" x14ac:dyDescent="0.25">
      <c r="AA315" s="43"/>
    </row>
    <row r="316" spans="27:27" x14ac:dyDescent="0.25">
      <c r="AA316" s="43"/>
    </row>
    <row r="317" spans="27:27" x14ac:dyDescent="0.25">
      <c r="AA317" s="43"/>
    </row>
    <row r="318" spans="27:27" x14ac:dyDescent="0.25">
      <c r="AA318" s="43"/>
    </row>
    <row r="319" spans="27:27" x14ac:dyDescent="0.25">
      <c r="AA319" s="43"/>
    </row>
    <row r="320" spans="27:27" x14ac:dyDescent="0.25">
      <c r="AA320" s="43"/>
    </row>
    <row r="321" spans="27:27" x14ac:dyDescent="0.25">
      <c r="AA321" s="43"/>
    </row>
    <row r="322" spans="27:27" x14ac:dyDescent="0.25">
      <c r="AA322" s="43"/>
    </row>
    <row r="323" spans="27:27" x14ac:dyDescent="0.25">
      <c r="AA323" s="43"/>
    </row>
    <row r="324" spans="27:27" x14ac:dyDescent="0.25">
      <c r="AA324" s="43"/>
    </row>
    <row r="325" spans="27:27" x14ac:dyDescent="0.25">
      <c r="AA325" s="43"/>
    </row>
    <row r="326" spans="27:27" x14ac:dyDescent="0.25">
      <c r="AA326" s="43"/>
    </row>
    <row r="327" spans="27:27" x14ac:dyDescent="0.25">
      <c r="AA327" s="43"/>
    </row>
    <row r="328" spans="27:27" x14ac:dyDescent="0.25">
      <c r="AA328" s="43"/>
    </row>
    <row r="329" spans="27:27" x14ac:dyDescent="0.25">
      <c r="AA329" s="43"/>
    </row>
    <row r="330" spans="27:27" x14ac:dyDescent="0.25">
      <c r="AA330" s="43"/>
    </row>
    <row r="331" spans="27:27" x14ac:dyDescent="0.25">
      <c r="AA331" s="43"/>
    </row>
    <row r="332" spans="27:27" x14ac:dyDescent="0.25">
      <c r="AA332" s="43"/>
    </row>
    <row r="333" spans="27:27" x14ac:dyDescent="0.25">
      <c r="AA333" s="43"/>
    </row>
    <row r="334" spans="27:27" x14ac:dyDescent="0.25">
      <c r="AA334" s="43"/>
    </row>
    <row r="335" spans="27:27" x14ac:dyDescent="0.25">
      <c r="AA335" s="43"/>
    </row>
    <row r="336" spans="27:27" x14ac:dyDescent="0.25">
      <c r="AA336" s="43"/>
    </row>
    <row r="337" spans="27:27" x14ac:dyDescent="0.25">
      <c r="AA337" s="43"/>
    </row>
    <row r="338" spans="27:27" x14ac:dyDescent="0.25">
      <c r="AA338" s="43"/>
    </row>
    <row r="339" spans="27:27" x14ac:dyDescent="0.25">
      <c r="AA339" s="43"/>
    </row>
    <row r="340" spans="27:27" x14ac:dyDescent="0.25">
      <c r="AA340" s="43"/>
    </row>
    <row r="341" spans="27:27" x14ac:dyDescent="0.25">
      <c r="AA341" s="43"/>
    </row>
    <row r="342" spans="27:27" x14ac:dyDescent="0.25">
      <c r="AA342" s="43"/>
    </row>
    <row r="343" spans="27:27" x14ac:dyDescent="0.25">
      <c r="AA343" s="43"/>
    </row>
    <row r="344" spans="27:27" x14ac:dyDescent="0.25">
      <c r="AA344" s="43"/>
    </row>
    <row r="345" spans="27:27" x14ac:dyDescent="0.25">
      <c r="AA345" s="43"/>
    </row>
    <row r="346" spans="27:27" x14ac:dyDescent="0.25">
      <c r="AA346" s="43"/>
    </row>
    <row r="347" spans="27:27" x14ac:dyDescent="0.25">
      <c r="AA347" s="43"/>
    </row>
    <row r="348" spans="27:27" x14ac:dyDescent="0.25">
      <c r="AA348" s="43"/>
    </row>
    <row r="349" spans="27:27" x14ac:dyDescent="0.25">
      <c r="AA349" s="43"/>
    </row>
    <row r="350" spans="27:27" x14ac:dyDescent="0.25">
      <c r="AA350" s="43"/>
    </row>
    <row r="351" spans="27:27" x14ac:dyDescent="0.25">
      <c r="AA351" s="43"/>
    </row>
    <row r="352" spans="27:27" x14ac:dyDescent="0.25">
      <c r="AA352" s="43"/>
    </row>
    <row r="353" spans="27:27" x14ac:dyDescent="0.25">
      <c r="AA353" s="43"/>
    </row>
    <row r="354" spans="27:27" x14ac:dyDescent="0.25">
      <c r="AA354" s="43"/>
    </row>
    <row r="355" spans="27:27" x14ac:dyDescent="0.25">
      <c r="AA355" s="43"/>
    </row>
    <row r="356" spans="27:27" x14ac:dyDescent="0.25">
      <c r="AA356" s="43"/>
    </row>
    <row r="357" spans="27:27" x14ac:dyDescent="0.25">
      <c r="AA357" s="43"/>
    </row>
    <row r="358" spans="27:27" x14ac:dyDescent="0.25">
      <c r="AA358" s="43"/>
    </row>
    <row r="359" spans="27:27" x14ac:dyDescent="0.25">
      <c r="AA359" s="43"/>
    </row>
    <row r="360" spans="27:27" x14ac:dyDescent="0.25">
      <c r="AA360" s="43"/>
    </row>
    <row r="361" spans="27:27" x14ac:dyDescent="0.25">
      <c r="AA361" s="43"/>
    </row>
    <row r="362" spans="27:27" x14ac:dyDescent="0.25">
      <c r="AA362" s="43"/>
    </row>
    <row r="363" spans="27:27" x14ac:dyDescent="0.25">
      <c r="AA363" s="43"/>
    </row>
    <row r="364" spans="27:27" x14ac:dyDescent="0.25">
      <c r="AA364" s="43"/>
    </row>
    <row r="365" spans="27:27" x14ac:dyDescent="0.25">
      <c r="AA365" s="43"/>
    </row>
    <row r="366" spans="27:27" x14ac:dyDescent="0.25">
      <c r="AA366" s="43"/>
    </row>
    <row r="367" spans="27:27" x14ac:dyDescent="0.25">
      <c r="AA367" s="43"/>
    </row>
    <row r="368" spans="27:27" x14ac:dyDescent="0.25">
      <c r="AA368" s="43"/>
    </row>
    <row r="369" spans="27:27" x14ac:dyDescent="0.25">
      <c r="AA369" s="43"/>
    </row>
    <row r="370" spans="27:27" x14ac:dyDescent="0.25">
      <c r="AA370" s="43"/>
    </row>
    <row r="371" spans="27:27" x14ac:dyDescent="0.25">
      <c r="AA371" s="43"/>
    </row>
    <row r="372" spans="27:27" x14ac:dyDescent="0.25">
      <c r="AA372" s="43"/>
    </row>
    <row r="373" spans="27:27" x14ac:dyDescent="0.25">
      <c r="AA373" s="43"/>
    </row>
    <row r="374" spans="27:27" x14ac:dyDescent="0.25">
      <c r="AA374" s="43"/>
    </row>
    <row r="375" spans="27:27" x14ac:dyDescent="0.25">
      <c r="AA375" s="43"/>
    </row>
    <row r="376" spans="27:27" x14ac:dyDescent="0.25">
      <c r="AA376" s="43"/>
    </row>
    <row r="377" spans="27:27" x14ac:dyDescent="0.25">
      <c r="AA377" s="43"/>
    </row>
    <row r="378" spans="27:27" x14ac:dyDescent="0.25">
      <c r="AA378" s="43"/>
    </row>
    <row r="379" spans="27:27" x14ac:dyDescent="0.25">
      <c r="AA379" s="43"/>
    </row>
    <row r="380" spans="27:27" x14ac:dyDescent="0.25">
      <c r="AA380" s="43"/>
    </row>
    <row r="381" spans="27:27" x14ac:dyDescent="0.25">
      <c r="AA381" s="43"/>
    </row>
    <row r="382" spans="27:27" x14ac:dyDescent="0.25">
      <c r="AA382" s="43"/>
    </row>
    <row r="383" spans="27:27" x14ac:dyDescent="0.25">
      <c r="AA383" s="43"/>
    </row>
    <row r="384" spans="27:27" x14ac:dyDescent="0.25">
      <c r="AA384" s="43"/>
    </row>
    <row r="385" spans="27:27" x14ac:dyDescent="0.25">
      <c r="AA385" s="43"/>
    </row>
    <row r="386" spans="27:27" x14ac:dyDescent="0.25">
      <c r="AA386" s="43"/>
    </row>
    <row r="387" spans="27:27" x14ac:dyDescent="0.25">
      <c r="AA387" s="43"/>
    </row>
    <row r="388" spans="27:27" x14ac:dyDescent="0.25">
      <c r="AA388" s="43"/>
    </row>
    <row r="389" spans="27:27" x14ac:dyDescent="0.25">
      <c r="AA389" s="43"/>
    </row>
    <row r="390" spans="27:27" x14ac:dyDescent="0.25">
      <c r="AA390" s="43"/>
    </row>
    <row r="391" spans="27:27" x14ac:dyDescent="0.25">
      <c r="AA391" s="43"/>
    </row>
    <row r="392" spans="27:27" x14ac:dyDescent="0.25">
      <c r="AA392" s="43"/>
    </row>
    <row r="393" spans="27:27" x14ac:dyDescent="0.25">
      <c r="AA393" s="43"/>
    </row>
    <row r="394" spans="27:27" x14ac:dyDescent="0.25">
      <c r="AA394" s="43"/>
    </row>
    <row r="395" spans="27:27" x14ac:dyDescent="0.25">
      <c r="AA395" s="43"/>
    </row>
    <row r="396" spans="27:27" x14ac:dyDescent="0.25">
      <c r="AA396" s="43"/>
    </row>
    <row r="397" spans="27:27" x14ac:dyDescent="0.25">
      <c r="AA397" s="43"/>
    </row>
    <row r="398" spans="27:27" x14ac:dyDescent="0.25">
      <c r="AA398" s="43"/>
    </row>
    <row r="399" spans="27:27" x14ac:dyDescent="0.25">
      <c r="AA399" s="43"/>
    </row>
    <row r="400" spans="27:27" x14ac:dyDescent="0.25">
      <c r="AA400" s="43"/>
    </row>
    <row r="401" spans="27:27" x14ac:dyDescent="0.25">
      <c r="AA401" s="43"/>
    </row>
    <row r="402" spans="27:27" x14ac:dyDescent="0.25">
      <c r="AA402" s="43"/>
    </row>
    <row r="403" spans="27:27" x14ac:dyDescent="0.25">
      <c r="AA403" s="43"/>
    </row>
    <row r="404" spans="27:27" x14ac:dyDescent="0.25">
      <c r="AA404" s="43"/>
    </row>
    <row r="405" spans="27:27" x14ac:dyDescent="0.25">
      <c r="AA405" s="43"/>
    </row>
    <row r="406" spans="27:27" x14ac:dyDescent="0.25">
      <c r="AA406" s="43"/>
    </row>
    <row r="407" spans="27:27" x14ac:dyDescent="0.25">
      <c r="AA407" s="43"/>
    </row>
    <row r="408" spans="27:27" x14ac:dyDescent="0.25">
      <c r="AA408" s="43"/>
    </row>
    <row r="409" spans="27:27" x14ac:dyDescent="0.25">
      <c r="AA409" s="43"/>
    </row>
    <row r="410" spans="27:27" x14ac:dyDescent="0.25">
      <c r="AA410" s="43"/>
    </row>
    <row r="411" spans="27:27" x14ac:dyDescent="0.25">
      <c r="AA411" s="43"/>
    </row>
    <row r="412" spans="27:27" x14ac:dyDescent="0.25">
      <c r="AA412" s="43"/>
    </row>
    <row r="413" spans="27:27" x14ac:dyDescent="0.25">
      <c r="AA413" s="43"/>
    </row>
    <row r="414" spans="27:27" x14ac:dyDescent="0.25">
      <c r="AA414" s="43"/>
    </row>
    <row r="415" spans="27:27" x14ac:dyDescent="0.25">
      <c r="AA415" s="43"/>
    </row>
    <row r="416" spans="27:27" x14ac:dyDescent="0.25">
      <c r="AA416" s="43"/>
    </row>
    <row r="417" spans="27:27" x14ac:dyDescent="0.25">
      <c r="AA417" s="43"/>
    </row>
    <row r="418" spans="27:27" x14ac:dyDescent="0.25">
      <c r="AA418" s="43"/>
    </row>
    <row r="419" spans="27:27" x14ac:dyDescent="0.25">
      <c r="AA419" s="43"/>
    </row>
    <row r="420" spans="27:27" x14ac:dyDescent="0.25">
      <c r="AA420" s="43"/>
    </row>
    <row r="421" spans="27:27" x14ac:dyDescent="0.25">
      <c r="AA421" s="43"/>
    </row>
    <row r="422" spans="27:27" x14ac:dyDescent="0.25">
      <c r="AA422" s="43"/>
    </row>
    <row r="423" spans="27:27" x14ac:dyDescent="0.25">
      <c r="AA423" s="43"/>
    </row>
    <row r="424" spans="27:27" x14ac:dyDescent="0.25">
      <c r="AA424" s="43"/>
    </row>
    <row r="425" spans="27:27" x14ac:dyDescent="0.25">
      <c r="AA425" s="43"/>
    </row>
    <row r="426" spans="27:27" x14ac:dyDescent="0.25">
      <c r="AA426" s="43"/>
    </row>
    <row r="427" spans="27:27" x14ac:dyDescent="0.25">
      <c r="AA427" s="43"/>
    </row>
    <row r="428" spans="27:27" x14ac:dyDescent="0.25">
      <c r="AA428" s="43"/>
    </row>
    <row r="429" spans="27:27" x14ac:dyDescent="0.25">
      <c r="AA429" s="43"/>
    </row>
    <row r="430" spans="27:27" x14ac:dyDescent="0.25">
      <c r="AA430" s="43"/>
    </row>
    <row r="431" spans="27:27" x14ac:dyDescent="0.25">
      <c r="AA431" s="43"/>
    </row>
    <row r="432" spans="27:27" x14ac:dyDescent="0.25">
      <c r="AA432" s="43"/>
    </row>
    <row r="433" spans="27:27" x14ac:dyDescent="0.25">
      <c r="AA433" s="43"/>
    </row>
    <row r="434" spans="27:27" x14ac:dyDescent="0.25">
      <c r="AA434" s="43"/>
    </row>
    <row r="435" spans="27:27" x14ac:dyDescent="0.25">
      <c r="AA435" s="43"/>
    </row>
    <row r="436" spans="27:27" x14ac:dyDescent="0.25">
      <c r="AA436" s="43"/>
    </row>
    <row r="437" spans="27:27" x14ac:dyDescent="0.25">
      <c r="AA437" s="43"/>
    </row>
    <row r="438" spans="27:27" x14ac:dyDescent="0.25">
      <c r="AA438" s="43"/>
    </row>
    <row r="439" spans="27:27" x14ac:dyDescent="0.25">
      <c r="AA439" s="43"/>
    </row>
    <row r="440" spans="27:27" x14ac:dyDescent="0.25">
      <c r="AA440" s="43"/>
    </row>
    <row r="441" spans="27:27" x14ac:dyDescent="0.25">
      <c r="AA441" s="43"/>
    </row>
    <row r="442" spans="27:27" x14ac:dyDescent="0.25">
      <c r="AA442" s="43"/>
    </row>
    <row r="443" spans="27:27" x14ac:dyDescent="0.25">
      <c r="AA443" s="43"/>
    </row>
    <row r="444" spans="27:27" x14ac:dyDescent="0.25">
      <c r="AA444" s="43"/>
    </row>
    <row r="445" spans="27:27" x14ac:dyDescent="0.25">
      <c r="AA445" s="43"/>
    </row>
    <row r="446" spans="27:27" x14ac:dyDescent="0.25">
      <c r="AA446" s="43"/>
    </row>
    <row r="447" spans="27:27" x14ac:dyDescent="0.25">
      <c r="AA447" s="43"/>
    </row>
    <row r="448" spans="27:27" x14ac:dyDescent="0.25">
      <c r="AA448" s="43"/>
    </row>
    <row r="449" spans="27:27" x14ac:dyDescent="0.25">
      <c r="AA449" s="43"/>
    </row>
    <row r="450" spans="27:27" x14ac:dyDescent="0.25">
      <c r="AA450" s="43"/>
    </row>
    <row r="451" spans="27:27" x14ac:dyDescent="0.25">
      <c r="AA451" s="43"/>
    </row>
    <row r="452" spans="27:27" x14ac:dyDescent="0.25">
      <c r="AA452" s="43"/>
    </row>
    <row r="453" spans="27:27" x14ac:dyDescent="0.25">
      <c r="AA453" s="43"/>
    </row>
    <row r="454" spans="27:27" x14ac:dyDescent="0.25">
      <c r="AA454" s="43"/>
    </row>
    <row r="455" spans="27:27" x14ac:dyDescent="0.25">
      <c r="AA455" s="43"/>
    </row>
    <row r="456" spans="27:27" x14ac:dyDescent="0.25">
      <c r="AA456" s="43"/>
    </row>
    <row r="457" spans="27:27" x14ac:dyDescent="0.25">
      <c r="AA457" s="43"/>
    </row>
    <row r="458" spans="27:27" x14ac:dyDescent="0.25">
      <c r="AA458" s="43"/>
    </row>
    <row r="459" spans="27:27" x14ac:dyDescent="0.25">
      <c r="AA459" s="43"/>
    </row>
    <row r="460" spans="27:27" x14ac:dyDescent="0.25">
      <c r="AA460" s="43"/>
    </row>
    <row r="461" spans="27:27" x14ac:dyDescent="0.25">
      <c r="AA461" s="43"/>
    </row>
    <row r="462" spans="27:27" x14ac:dyDescent="0.25">
      <c r="AA462" s="43"/>
    </row>
    <row r="463" spans="27:27" x14ac:dyDescent="0.25">
      <c r="AA463" s="43"/>
    </row>
    <row r="464" spans="27:27" x14ac:dyDescent="0.25">
      <c r="AA464" s="43"/>
    </row>
    <row r="465" spans="27:27" x14ac:dyDescent="0.25">
      <c r="AA465" s="43"/>
    </row>
    <row r="466" spans="27:27" x14ac:dyDescent="0.25">
      <c r="AA466" s="43"/>
    </row>
    <row r="467" spans="27:27" x14ac:dyDescent="0.25">
      <c r="AA467" s="43"/>
    </row>
    <row r="468" spans="27:27" x14ac:dyDescent="0.25">
      <c r="AA468" s="43"/>
    </row>
    <row r="469" spans="27:27" x14ac:dyDescent="0.25">
      <c r="AA469" s="43"/>
    </row>
    <row r="470" spans="27:27" x14ac:dyDescent="0.25">
      <c r="AA470" s="43"/>
    </row>
    <row r="471" spans="27:27" x14ac:dyDescent="0.25">
      <c r="AA471" s="43"/>
    </row>
    <row r="472" spans="27:27" x14ac:dyDescent="0.25">
      <c r="AA472" s="43"/>
    </row>
    <row r="473" spans="27:27" x14ac:dyDescent="0.25">
      <c r="AA473" s="43"/>
    </row>
    <row r="474" spans="27:27" x14ac:dyDescent="0.25">
      <c r="AA474" s="43"/>
    </row>
    <row r="475" spans="27:27" x14ac:dyDescent="0.25">
      <c r="AA475" s="43"/>
    </row>
    <row r="476" spans="27:27" x14ac:dyDescent="0.25">
      <c r="AA476" s="43"/>
    </row>
    <row r="477" spans="27:27" x14ac:dyDescent="0.25">
      <c r="AA477" s="43"/>
    </row>
    <row r="478" spans="27:27" x14ac:dyDescent="0.25">
      <c r="AA478" s="43"/>
    </row>
    <row r="479" spans="27:27" x14ac:dyDescent="0.25">
      <c r="AA479" s="43"/>
    </row>
    <row r="480" spans="27:27" x14ac:dyDescent="0.25">
      <c r="AA480" s="43"/>
    </row>
    <row r="481" spans="27:27" x14ac:dyDescent="0.25">
      <c r="AA481" s="43"/>
    </row>
    <row r="482" spans="27:27" x14ac:dyDescent="0.25">
      <c r="AA482" s="43"/>
    </row>
    <row r="483" spans="27:27" x14ac:dyDescent="0.25">
      <c r="AA483" s="43"/>
    </row>
    <row r="484" spans="27:27" x14ac:dyDescent="0.25">
      <c r="AA484" s="43"/>
    </row>
    <row r="485" spans="27:27" x14ac:dyDescent="0.25">
      <c r="AA485" s="43"/>
    </row>
    <row r="486" spans="27:27" x14ac:dyDescent="0.25">
      <c r="AA486" s="43"/>
    </row>
    <row r="487" spans="27:27" x14ac:dyDescent="0.25">
      <c r="AA487" s="43"/>
    </row>
    <row r="488" spans="27:27" x14ac:dyDescent="0.25">
      <c r="AA488" s="43"/>
    </row>
    <row r="489" spans="27:27" x14ac:dyDescent="0.25">
      <c r="AA489" s="43"/>
    </row>
    <row r="490" spans="27:27" x14ac:dyDescent="0.25">
      <c r="AA490" s="43"/>
    </row>
    <row r="491" spans="27:27" x14ac:dyDescent="0.25">
      <c r="AA491" s="43"/>
    </row>
    <row r="492" spans="27:27" x14ac:dyDescent="0.25">
      <c r="AA492" s="43"/>
    </row>
    <row r="493" spans="27:27" x14ac:dyDescent="0.25">
      <c r="AA493" s="43"/>
    </row>
    <row r="494" spans="27:27" x14ac:dyDescent="0.25">
      <c r="AA494" s="43"/>
    </row>
    <row r="495" spans="27:27" x14ac:dyDescent="0.25">
      <c r="AA495" s="43"/>
    </row>
    <row r="496" spans="27:27" x14ac:dyDescent="0.25">
      <c r="AA496" s="43"/>
    </row>
    <row r="497" spans="27:27" x14ac:dyDescent="0.25">
      <c r="AA497" s="43"/>
    </row>
    <row r="498" spans="27:27" x14ac:dyDescent="0.25">
      <c r="AA498" s="43"/>
    </row>
    <row r="499" spans="27:27" x14ac:dyDescent="0.25">
      <c r="AA499" s="43"/>
    </row>
    <row r="500" spans="27:27" x14ac:dyDescent="0.25">
      <c r="AA500" s="43"/>
    </row>
    <row r="501" spans="27:27" x14ac:dyDescent="0.25">
      <c r="AA501" s="43"/>
    </row>
    <row r="502" spans="27:27" x14ac:dyDescent="0.25">
      <c r="AA502" s="43"/>
    </row>
    <row r="503" spans="27:27" x14ac:dyDescent="0.25">
      <c r="AA503" s="43"/>
    </row>
    <row r="504" spans="27:27" x14ac:dyDescent="0.25">
      <c r="AA504" s="43"/>
    </row>
    <row r="505" spans="27:27" x14ac:dyDescent="0.25">
      <c r="AA505" s="43"/>
    </row>
    <row r="506" spans="27:27" x14ac:dyDescent="0.25">
      <c r="AA506" s="43"/>
    </row>
    <row r="507" spans="27:27" x14ac:dyDescent="0.25">
      <c r="AA507" s="43"/>
    </row>
    <row r="508" spans="27:27" x14ac:dyDescent="0.25">
      <c r="AA508" s="43"/>
    </row>
    <row r="509" spans="27:27" x14ac:dyDescent="0.25">
      <c r="AA509" s="43"/>
    </row>
    <row r="510" spans="27:27" x14ac:dyDescent="0.25">
      <c r="AA510" s="43"/>
    </row>
    <row r="511" spans="27:27" x14ac:dyDescent="0.25">
      <c r="AA511" s="43"/>
    </row>
    <row r="512" spans="27:27" x14ac:dyDescent="0.25">
      <c r="AA512" s="43"/>
    </row>
    <row r="513" spans="27:27" x14ac:dyDescent="0.25">
      <c r="AA513" s="43"/>
    </row>
    <row r="514" spans="27:27" x14ac:dyDescent="0.25">
      <c r="AA514" s="43"/>
    </row>
    <row r="515" spans="27:27" x14ac:dyDescent="0.25">
      <c r="AA515" s="43"/>
    </row>
    <row r="516" spans="27:27" x14ac:dyDescent="0.25">
      <c r="AA516" s="43"/>
    </row>
    <row r="517" spans="27:27" x14ac:dyDescent="0.25">
      <c r="AA517" s="43"/>
    </row>
    <row r="518" spans="27:27" x14ac:dyDescent="0.25">
      <c r="AA518" s="43"/>
    </row>
    <row r="519" spans="27:27" x14ac:dyDescent="0.25">
      <c r="AA519" s="43"/>
    </row>
    <row r="520" spans="27:27" x14ac:dyDescent="0.25">
      <c r="AA520" s="43"/>
    </row>
    <row r="521" spans="27:27" x14ac:dyDescent="0.25">
      <c r="AA521" s="43"/>
    </row>
    <row r="522" spans="27:27" x14ac:dyDescent="0.25">
      <c r="AA522" s="43"/>
    </row>
    <row r="523" spans="27:27" x14ac:dyDescent="0.25">
      <c r="AA523" s="43"/>
    </row>
    <row r="524" spans="27:27" x14ac:dyDescent="0.25">
      <c r="AA524" s="43"/>
    </row>
    <row r="525" spans="27:27" x14ac:dyDescent="0.25">
      <c r="AA525" s="43"/>
    </row>
    <row r="526" spans="27:27" x14ac:dyDescent="0.25">
      <c r="AA526" s="43"/>
    </row>
    <row r="527" spans="27:27" x14ac:dyDescent="0.25">
      <c r="AA527" s="43"/>
    </row>
    <row r="528" spans="27:27" x14ac:dyDescent="0.25">
      <c r="AA528" s="43"/>
    </row>
    <row r="529" spans="27:27" x14ac:dyDescent="0.25">
      <c r="AA529" s="43"/>
    </row>
    <row r="530" spans="27:27" x14ac:dyDescent="0.25">
      <c r="AA530" s="43"/>
    </row>
    <row r="531" spans="27:27" x14ac:dyDescent="0.25">
      <c r="AA531" s="43"/>
    </row>
    <row r="532" spans="27:27" x14ac:dyDescent="0.25">
      <c r="AA532" s="43"/>
    </row>
    <row r="533" spans="27:27" x14ac:dyDescent="0.25">
      <c r="AA533" s="43"/>
    </row>
    <row r="534" spans="27:27" x14ac:dyDescent="0.25">
      <c r="AA534" s="43"/>
    </row>
    <row r="535" spans="27:27" x14ac:dyDescent="0.25">
      <c r="AA535" s="43"/>
    </row>
    <row r="536" spans="27:27" x14ac:dyDescent="0.25">
      <c r="AA536" s="43"/>
    </row>
    <row r="537" spans="27:27" x14ac:dyDescent="0.25">
      <c r="AA537" s="43"/>
    </row>
    <row r="538" spans="27:27" x14ac:dyDescent="0.25">
      <c r="AA538" s="43"/>
    </row>
    <row r="539" spans="27:27" x14ac:dyDescent="0.25">
      <c r="AA539" s="43"/>
    </row>
    <row r="540" spans="27:27" x14ac:dyDescent="0.25">
      <c r="AA540" s="43"/>
    </row>
    <row r="541" spans="27:27" x14ac:dyDescent="0.25">
      <c r="AA541" s="43"/>
    </row>
    <row r="542" spans="27:27" x14ac:dyDescent="0.25">
      <c r="AA542" s="43"/>
    </row>
    <row r="543" spans="27:27" x14ac:dyDescent="0.25">
      <c r="AA543" s="43"/>
    </row>
    <row r="544" spans="27:27" x14ac:dyDescent="0.25">
      <c r="AA544" s="43"/>
    </row>
    <row r="545" spans="27:27" x14ac:dyDescent="0.25">
      <c r="AA545" s="43"/>
    </row>
    <row r="546" spans="27:27" x14ac:dyDescent="0.25">
      <c r="AA546" s="43"/>
    </row>
    <row r="547" spans="27:27" x14ac:dyDescent="0.25">
      <c r="AA547" s="43"/>
    </row>
    <row r="548" spans="27:27" x14ac:dyDescent="0.25">
      <c r="AA548" s="43"/>
    </row>
    <row r="549" spans="27:27" x14ac:dyDescent="0.25">
      <c r="AA549" s="43"/>
    </row>
    <row r="550" spans="27:27" x14ac:dyDescent="0.25">
      <c r="AA550" s="43"/>
    </row>
    <row r="551" spans="27:27" x14ac:dyDescent="0.25">
      <c r="AA551" s="43"/>
    </row>
    <row r="552" spans="27:27" x14ac:dyDescent="0.25">
      <c r="AA552" s="43"/>
    </row>
    <row r="553" spans="27:27" x14ac:dyDescent="0.25">
      <c r="AA553" s="43"/>
    </row>
    <row r="554" spans="27:27" x14ac:dyDescent="0.25">
      <c r="AA554" s="43"/>
    </row>
    <row r="555" spans="27:27" x14ac:dyDescent="0.25">
      <c r="AA555" s="43"/>
    </row>
    <row r="556" spans="27:27" x14ac:dyDescent="0.25">
      <c r="AA556" s="43"/>
    </row>
    <row r="557" spans="27:27" x14ac:dyDescent="0.25">
      <c r="AA557" s="43"/>
    </row>
    <row r="558" spans="27:27" x14ac:dyDescent="0.25">
      <c r="AA558" s="43"/>
    </row>
    <row r="559" spans="27:27" x14ac:dyDescent="0.25">
      <c r="AA559" s="43"/>
    </row>
    <row r="560" spans="27:27" x14ac:dyDescent="0.25">
      <c r="AA560" s="43"/>
    </row>
    <row r="561" spans="27:27" x14ac:dyDescent="0.25">
      <c r="AA561" s="43"/>
    </row>
    <row r="562" spans="27:27" x14ac:dyDescent="0.25">
      <c r="AA562" s="43"/>
    </row>
    <row r="563" spans="27:27" x14ac:dyDescent="0.25">
      <c r="AA563" s="43"/>
    </row>
    <row r="564" spans="27:27" x14ac:dyDescent="0.25">
      <c r="AA564" s="43"/>
    </row>
    <row r="565" spans="27:27" x14ac:dyDescent="0.25">
      <c r="AA565" s="43"/>
    </row>
    <row r="566" spans="27:27" x14ac:dyDescent="0.25">
      <c r="AA566" s="43"/>
    </row>
    <row r="567" spans="27:27" x14ac:dyDescent="0.25">
      <c r="AA567" s="43"/>
    </row>
    <row r="568" spans="27:27" x14ac:dyDescent="0.25">
      <c r="AA568" s="43"/>
    </row>
    <row r="569" spans="27:27" x14ac:dyDescent="0.25">
      <c r="AA569" s="43"/>
    </row>
    <row r="570" spans="27:27" x14ac:dyDescent="0.25">
      <c r="AA570" s="43"/>
    </row>
    <row r="571" spans="27:27" x14ac:dyDescent="0.25">
      <c r="AA571" s="43"/>
    </row>
    <row r="572" spans="27:27" x14ac:dyDescent="0.25">
      <c r="AA572" s="43"/>
    </row>
    <row r="573" spans="27:27" x14ac:dyDescent="0.25">
      <c r="AA573" s="43"/>
    </row>
    <row r="574" spans="27:27" x14ac:dyDescent="0.25">
      <c r="AA574" s="43"/>
    </row>
    <row r="575" spans="27:27" x14ac:dyDescent="0.25">
      <c r="AA575" s="43"/>
    </row>
    <row r="576" spans="27:27" x14ac:dyDescent="0.25">
      <c r="AA576" s="43"/>
    </row>
    <row r="577" spans="27:27" x14ac:dyDescent="0.25">
      <c r="AA577" s="43"/>
    </row>
    <row r="578" spans="27:27" x14ac:dyDescent="0.25">
      <c r="AA578" s="43"/>
    </row>
    <row r="579" spans="27:27" x14ac:dyDescent="0.25">
      <c r="AA579" s="43"/>
    </row>
    <row r="580" spans="27:27" x14ac:dyDescent="0.25">
      <c r="AA580" s="43"/>
    </row>
    <row r="581" spans="27:27" x14ac:dyDescent="0.25">
      <c r="AA581" s="43"/>
    </row>
    <row r="582" spans="27:27" x14ac:dyDescent="0.25">
      <c r="AA582" s="43"/>
    </row>
    <row r="583" spans="27:27" x14ac:dyDescent="0.25">
      <c r="AA583" s="43"/>
    </row>
    <row r="584" spans="27:27" x14ac:dyDescent="0.25">
      <c r="AA584" s="43"/>
    </row>
    <row r="585" spans="27:27" x14ac:dyDescent="0.25">
      <c r="AA585" s="43"/>
    </row>
    <row r="586" spans="27:27" x14ac:dyDescent="0.25">
      <c r="AA586" s="43"/>
    </row>
    <row r="587" spans="27:27" x14ac:dyDescent="0.25">
      <c r="AA587" s="43"/>
    </row>
    <row r="588" spans="27:27" x14ac:dyDescent="0.25">
      <c r="AA588" s="43"/>
    </row>
    <row r="589" spans="27:27" x14ac:dyDescent="0.25">
      <c r="AA589" s="43"/>
    </row>
    <row r="590" spans="27:27" x14ac:dyDescent="0.25">
      <c r="AA590" s="43"/>
    </row>
    <row r="591" spans="27:27" x14ac:dyDescent="0.25">
      <c r="AA591" s="43"/>
    </row>
    <row r="592" spans="27:27" x14ac:dyDescent="0.25">
      <c r="AA592" s="43"/>
    </row>
    <row r="593" spans="27:27" x14ac:dyDescent="0.25">
      <c r="AA593" s="43"/>
    </row>
    <row r="594" spans="27:27" x14ac:dyDescent="0.25">
      <c r="AA594" s="43"/>
    </row>
    <row r="595" spans="27:27" x14ac:dyDescent="0.25">
      <c r="AA595" s="43"/>
    </row>
    <row r="596" spans="27:27" x14ac:dyDescent="0.25">
      <c r="AA596" s="43"/>
    </row>
    <row r="597" spans="27:27" x14ac:dyDescent="0.25">
      <c r="AA597" s="43"/>
    </row>
    <row r="598" spans="27:27" x14ac:dyDescent="0.25">
      <c r="AA598" s="43"/>
    </row>
    <row r="599" spans="27:27" x14ac:dyDescent="0.25">
      <c r="AA599" s="43"/>
    </row>
    <row r="600" spans="27:27" x14ac:dyDescent="0.25">
      <c r="AA600" s="43"/>
    </row>
    <row r="601" spans="27:27" x14ac:dyDescent="0.25">
      <c r="AA601" s="43"/>
    </row>
    <row r="602" spans="27:27" x14ac:dyDescent="0.25">
      <c r="AA602" s="43"/>
    </row>
    <row r="603" spans="27:27" x14ac:dyDescent="0.25">
      <c r="AA603" s="43"/>
    </row>
    <row r="604" spans="27:27" x14ac:dyDescent="0.25">
      <c r="AA604" s="43"/>
    </row>
    <row r="605" spans="27:27" x14ac:dyDescent="0.25">
      <c r="AA605" s="43"/>
    </row>
    <row r="606" spans="27:27" x14ac:dyDescent="0.25">
      <c r="AA606" s="43"/>
    </row>
    <row r="607" spans="27:27" x14ac:dyDescent="0.25">
      <c r="AA607" s="43"/>
    </row>
    <row r="608" spans="27:27" x14ac:dyDescent="0.25">
      <c r="AA608" s="43"/>
    </row>
    <row r="609" spans="27:27" x14ac:dyDescent="0.25">
      <c r="AA609" s="43"/>
    </row>
    <row r="610" spans="27:27" x14ac:dyDescent="0.25">
      <c r="AA610" s="43"/>
    </row>
    <row r="611" spans="27:27" x14ac:dyDescent="0.25">
      <c r="AA611" s="43"/>
    </row>
    <row r="612" spans="27:27" x14ac:dyDescent="0.25">
      <c r="AA612" s="43"/>
    </row>
    <row r="613" spans="27:27" x14ac:dyDescent="0.25">
      <c r="AA613" s="43"/>
    </row>
    <row r="614" spans="27:27" x14ac:dyDescent="0.25">
      <c r="AA614" s="43"/>
    </row>
    <row r="615" spans="27:27" x14ac:dyDescent="0.25">
      <c r="AA615" s="43"/>
    </row>
    <row r="616" spans="27:27" x14ac:dyDescent="0.25">
      <c r="AA616" s="43"/>
    </row>
    <row r="617" spans="27:27" x14ac:dyDescent="0.25">
      <c r="AA617" s="43"/>
    </row>
    <row r="618" spans="27:27" x14ac:dyDescent="0.25">
      <c r="AA618" s="43"/>
    </row>
    <row r="619" spans="27:27" x14ac:dyDescent="0.25">
      <c r="AA619" s="43"/>
    </row>
    <row r="620" spans="27:27" x14ac:dyDescent="0.25">
      <c r="AA620" s="43"/>
    </row>
    <row r="621" spans="27:27" x14ac:dyDescent="0.25">
      <c r="AA621" s="43"/>
    </row>
    <row r="622" spans="27:27" x14ac:dyDescent="0.25">
      <c r="AA622" s="43"/>
    </row>
    <row r="623" spans="27:27" x14ac:dyDescent="0.25">
      <c r="AA623" s="43"/>
    </row>
    <row r="624" spans="27:27" x14ac:dyDescent="0.25">
      <c r="AA624" s="43"/>
    </row>
    <row r="625" spans="27:27" x14ac:dyDescent="0.25">
      <c r="AA625" s="43"/>
    </row>
    <row r="626" spans="27:27" x14ac:dyDescent="0.25">
      <c r="AA626" s="43"/>
    </row>
    <row r="627" spans="27:27" x14ac:dyDescent="0.25">
      <c r="AA627" s="43"/>
    </row>
    <row r="628" spans="27:27" x14ac:dyDescent="0.25">
      <c r="AA628" s="43"/>
    </row>
    <row r="629" spans="27:27" x14ac:dyDescent="0.25">
      <c r="AA629" s="43"/>
    </row>
    <row r="630" spans="27:27" x14ac:dyDescent="0.25">
      <c r="AA630" s="43"/>
    </row>
    <row r="631" spans="27:27" x14ac:dyDescent="0.25">
      <c r="AA631" s="43"/>
    </row>
    <row r="632" spans="27:27" x14ac:dyDescent="0.25">
      <c r="AA632" s="43"/>
    </row>
    <row r="633" spans="27:27" x14ac:dyDescent="0.25">
      <c r="AA633" s="43"/>
    </row>
    <row r="634" spans="27:27" x14ac:dyDescent="0.25">
      <c r="AA634" s="43"/>
    </row>
    <row r="635" spans="27:27" x14ac:dyDescent="0.25">
      <c r="AA635" s="43"/>
    </row>
    <row r="636" spans="27:27" x14ac:dyDescent="0.25">
      <c r="AA636" s="43"/>
    </row>
    <row r="637" spans="27:27" x14ac:dyDescent="0.25">
      <c r="AA637" s="43"/>
    </row>
    <row r="638" spans="27:27" x14ac:dyDescent="0.25">
      <c r="AA638" s="43"/>
    </row>
    <row r="639" spans="27:27" x14ac:dyDescent="0.25">
      <c r="AA639" s="43"/>
    </row>
    <row r="640" spans="27:27" x14ac:dyDescent="0.25">
      <c r="AA640" s="43"/>
    </row>
    <row r="641" spans="27:27" x14ac:dyDescent="0.25">
      <c r="AA641" s="43"/>
    </row>
    <row r="642" spans="27:27" x14ac:dyDescent="0.25">
      <c r="AA642" s="43"/>
    </row>
    <row r="643" spans="27:27" x14ac:dyDescent="0.25">
      <c r="AA643" s="43"/>
    </row>
    <row r="644" spans="27:27" x14ac:dyDescent="0.25">
      <c r="AA644" s="43"/>
    </row>
    <row r="645" spans="27:27" x14ac:dyDescent="0.25">
      <c r="AA645" s="43"/>
    </row>
    <row r="646" spans="27:27" x14ac:dyDescent="0.25">
      <c r="AA646" s="43"/>
    </row>
    <row r="647" spans="27:27" x14ac:dyDescent="0.25">
      <c r="AA647" s="43"/>
    </row>
    <row r="648" spans="27:27" x14ac:dyDescent="0.25">
      <c r="AA648" s="43"/>
    </row>
    <row r="649" spans="27:27" x14ac:dyDescent="0.25">
      <c r="AA649" s="43"/>
    </row>
    <row r="650" spans="27:27" x14ac:dyDescent="0.25">
      <c r="AA650" s="43"/>
    </row>
    <row r="651" spans="27:27" x14ac:dyDescent="0.25">
      <c r="AA651" s="43"/>
    </row>
    <row r="652" spans="27:27" x14ac:dyDescent="0.25">
      <c r="AA652" s="43"/>
    </row>
    <row r="653" spans="27:27" x14ac:dyDescent="0.25">
      <c r="AA653" s="43"/>
    </row>
    <row r="654" spans="27:27" x14ac:dyDescent="0.25">
      <c r="AA654" s="43"/>
    </row>
    <row r="655" spans="27:27" x14ac:dyDescent="0.25">
      <c r="AA655" s="43"/>
    </row>
    <row r="656" spans="27:27" x14ac:dyDescent="0.25">
      <c r="AA656" s="43"/>
    </row>
    <row r="657" spans="27:27" x14ac:dyDescent="0.25">
      <c r="AA657" s="43"/>
    </row>
    <row r="658" spans="27:27" x14ac:dyDescent="0.25">
      <c r="AA658" s="43"/>
    </row>
    <row r="659" spans="27:27" x14ac:dyDescent="0.25">
      <c r="AA659" s="43"/>
    </row>
    <row r="660" spans="27:27" x14ac:dyDescent="0.25">
      <c r="AA660" s="43"/>
    </row>
    <row r="661" spans="27:27" x14ac:dyDescent="0.25">
      <c r="AA661" s="43"/>
    </row>
    <row r="662" spans="27:27" x14ac:dyDescent="0.25">
      <c r="AA662" s="43"/>
    </row>
    <row r="663" spans="27:27" x14ac:dyDescent="0.25">
      <c r="AA663" s="43"/>
    </row>
    <row r="664" spans="27:27" x14ac:dyDescent="0.25">
      <c r="AA664" s="43"/>
    </row>
    <row r="665" spans="27:27" x14ac:dyDescent="0.25">
      <c r="AA665" s="43"/>
    </row>
    <row r="666" spans="27:27" x14ac:dyDescent="0.25">
      <c r="AA666" s="43"/>
    </row>
    <row r="667" spans="27:27" x14ac:dyDescent="0.25">
      <c r="AA667" s="43"/>
    </row>
    <row r="668" spans="27:27" x14ac:dyDescent="0.25">
      <c r="AA668" s="43"/>
    </row>
    <row r="669" spans="27:27" x14ac:dyDescent="0.25">
      <c r="AA669" s="43"/>
    </row>
    <row r="670" spans="27:27" x14ac:dyDescent="0.25">
      <c r="AA670" s="43"/>
    </row>
    <row r="671" spans="27:27" x14ac:dyDescent="0.25">
      <c r="AA671" s="43"/>
    </row>
    <row r="672" spans="27:27" x14ac:dyDescent="0.25">
      <c r="AA672" s="43"/>
    </row>
    <row r="673" spans="27:27" x14ac:dyDescent="0.25">
      <c r="AA673" s="43"/>
    </row>
    <row r="674" spans="27:27" x14ac:dyDescent="0.25">
      <c r="AA674" s="43"/>
    </row>
    <row r="675" spans="27:27" x14ac:dyDescent="0.25">
      <c r="AA675" s="43"/>
    </row>
    <row r="676" spans="27:27" x14ac:dyDescent="0.25">
      <c r="AA676" s="43"/>
    </row>
    <row r="677" spans="27:27" x14ac:dyDescent="0.25">
      <c r="AA677" s="43"/>
    </row>
    <row r="678" spans="27:27" x14ac:dyDescent="0.25">
      <c r="AA678" s="43"/>
    </row>
    <row r="679" spans="27:27" x14ac:dyDescent="0.25">
      <c r="AA679" s="43"/>
    </row>
    <row r="680" spans="27:27" x14ac:dyDescent="0.25">
      <c r="AA680" s="43"/>
    </row>
    <row r="681" spans="27:27" x14ac:dyDescent="0.25">
      <c r="AA681" s="43"/>
    </row>
    <row r="682" spans="27:27" x14ac:dyDescent="0.25">
      <c r="AA682" s="43"/>
    </row>
    <row r="683" spans="27:27" x14ac:dyDescent="0.25">
      <c r="AA683" s="43"/>
    </row>
    <row r="684" spans="27:27" x14ac:dyDescent="0.25">
      <c r="AA684" s="43"/>
    </row>
    <row r="685" spans="27:27" x14ac:dyDescent="0.25">
      <c r="AA685" s="43"/>
    </row>
    <row r="686" spans="27:27" x14ac:dyDescent="0.25">
      <c r="AA686" s="43"/>
    </row>
    <row r="687" spans="27:27" x14ac:dyDescent="0.25">
      <c r="AA687" s="43"/>
    </row>
    <row r="688" spans="27:27" x14ac:dyDescent="0.25">
      <c r="AA688" s="43"/>
    </row>
    <row r="689" spans="27:27" x14ac:dyDescent="0.25">
      <c r="AA689" s="43"/>
    </row>
    <row r="690" spans="27:27" x14ac:dyDescent="0.25">
      <c r="AA690" s="43"/>
    </row>
    <row r="691" spans="27:27" x14ac:dyDescent="0.25">
      <c r="AA691" s="43"/>
    </row>
    <row r="692" spans="27:27" x14ac:dyDescent="0.25">
      <c r="AA692" s="43"/>
    </row>
    <row r="693" spans="27:27" x14ac:dyDescent="0.25">
      <c r="AA693" s="43"/>
    </row>
    <row r="694" spans="27:27" x14ac:dyDescent="0.25">
      <c r="AA694" s="43"/>
    </row>
    <row r="695" spans="27:27" x14ac:dyDescent="0.25">
      <c r="AA695" s="43"/>
    </row>
    <row r="696" spans="27:27" x14ac:dyDescent="0.25">
      <c r="AA696" s="43"/>
    </row>
    <row r="697" spans="27:27" x14ac:dyDescent="0.25">
      <c r="AA697" s="43"/>
    </row>
    <row r="698" spans="27:27" x14ac:dyDescent="0.25">
      <c r="AA698" s="43"/>
    </row>
    <row r="699" spans="27:27" x14ac:dyDescent="0.25">
      <c r="AA699" s="43"/>
    </row>
    <row r="700" spans="27:27" x14ac:dyDescent="0.25">
      <c r="AA700" s="43"/>
    </row>
    <row r="701" spans="27:27" x14ac:dyDescent="0.25">
      <c r="AA701" s="43"/>
    </row>
    <row r="702" spans="27:27" x14ac:dyDescent="0.25">
      <c r="AA702" s="43"/>
    </row>
    <row r="703" spans="27:27" x14ac:dyDescent="0.25">
      <c r="AA703" s="43"/>
    </row>
    <row r="704" spans="27:27" x14ac:dyDescent="0.25">
      <c r="AA704" s="43"/>
    </row>
    <row r="705" spans="27:27" x14ac:dyDescent="0.25">
      <c r="AA705" s="43"/>
    </row>
    <row r="706" spans="27:27" x14ac:dyDescent="0.25">
      <c r="AA706" s="43"/>
    </row>
    <row r="707" spans="27:27" x14ac:dyDescent="0.25">
      <c r="AA707" s="43"/>
    </row>
    <row r="708" spans="27:27" x14ac:dyDescent="0.25">
      <c r="AA708" s="43"/>
    </row>
    <row r="709" spans="27:27" x14ac:dyDescent="0.25">
      <c r="AA709" s="43"/>
    </row>
    <row r="710" spans="27:27" x14ac:dyDescent="0.25">
      <c r="AA710" s="43"/>
    </row>
    <row r="711" spans="27:27" x14ac:dyDescent="0.25">
      <c r="AA711" s="43"/>
    </row>
    <row r="712" spans="27:27" x14ac:dyDescent="0.25">
      <c r="AA712" s="43"/>
    </row>
    <row r="713" spans="27:27" x14ac:dyDescent="0.25">
      <c r="AA713" s="43"/>
    </row>
    <row r="714" spans="27:27" x14ac:dyDescent="0.25">
      <c r="AA714" s="43"/>
    </row>
    <row r="715" spans="27:27" x14ac:dyDescent="0.25">
      <c r="AA715" s="43"/>
    </row>
    <row r="716" spans="27:27" x14ac:dyDescent="0.25">
      <c r="AA716" s="43"/>
    </row>
    <row r="717" spans="27:27" x14ac:dyDescent="0.25">
      <c r="AA717" s="43"/>
    </row>
    <row r="718" spans="27:27" x14ac:dyDescent="0.25">
      <c r="AA718" s="43"/>
    </row>
    <row r="719" spans="27:27" x14ac:dyDescent="0.25">
      <c r="AA719" s="43"/>
    </row>
    <row r="720" spans="27:27" x14ac:dyDescent="0.25">
      <c r="AA720" s="43"/>
    </row>
    <row r="721" spans="27:27" x14ac:dyDescent="0.25">
      <c r="AA721" s="43"/>
    </row>
    <row r="722" spans="27:27" x14ac:dyDescent="0.25">
      <c r="AA722" s="43"/>
    </row>
    <row r="723" spans="27:27" x14ac:dyDescent="0.25">
      <c r="AA723" s="43"/>
    </row>
    <row r="724" spans="27:27" x14ac:dyDescent="0.25">
      <c r="AA724" s="43"/>
    </row>
    <row r="725" spans="27:27" x14ac:dyDescent="0.25">
      <c r="AA725" s="43"/>
    </row>
    <row r="726" spans="27:27" x14ac:dyDescent="0.25">
      <c r="AA726" s="43"/>
    </row>
    <row r="727" spans="27:27" x14ac:dyDescent="0.25">
      <c r="AA727" s="43"/>
    </row>
    <row r="728" spans="27:27" x14ac:dyDescent="0.25">
      <c r="AA728" s="43"/>
    </row>
    <row r="729" spans="27:27" x14ac:dyDescent="0.25">
      <c r="AA729" s="43"/>
    </row>
    <row r="730" spans="27:27" x14ac:dyDescent="0.25">
      <c r="AA730" s="43"/>
    </row>
    <row r="731" spans="27:27" x14ac:dyDescent="0.25">
      <c r="AA731" s="43"/>
    </row>
    <row r="732" spans="27:27" x14ac:dyDescent="0.25">
      <c r="AA732" s="43"/>
    </row>
    <row r="733" spans="27:27" x14ac:dyDescent="0.25">
      <c r="AA733" s="43"/>
    </row>
    <row r="734" spans="27:27" x14ac:dyDescent="0.25">
      <c r="AA734" s="43"/>
    </row>
    <row r="735" spans="27:27" x14ac:dyDescent="0.25">
      <c r="AA735" s="43"/>
    </row>
    <row r="736" spans="27:27" x14ac:dyDescent="0.25">
      <c r="AA736" s="43"/>
    </row>
    <row r="737" spans="27:27" x14ac:dyDescent="0.25">
      <c r="AA737" s="43"/>
    </row>
    <row r="738" spans="27:27" x14ac:dyDescent="0.25">
      <c r="AA738" s="43"/>
    </row>
    <row r="739" spans="27:27" x14ac:dyDescent="0.25">
      <c r="AA739" s="43"/>
    </row>
    <row r="740" spans="27:27" x14ac:dyDescent="0.25">
      <c r="AA740" s="43"/>
    </row>
    <row r="741" spans="27:27" x14ac:dyDescent="0.25">
      <c r="AA741" s="43"/>
    </row>
    <row r="742" spans="27:27" x14ac:dyDescent="0.25">
      <c r="AA742" s="43"/>
    </row>
    <row r="743" spans="27:27" x14ac:dyDescent="0.25">
      <c r="AA743" s="43"/>
    </row>
    <row r="744" spans="27:27" x14ac:dyDescent="0.25">
      <c r="AA744" s="43"/>
    </row>
    <row r="745" spans="27:27" x14ac:dyDescent="0.25">
      <c r="AA745" s="43"/>
    </row>
    <row r="746" spans="27:27" x14ac:dyDescent="0.25">
      <c r="AA746" s="43"/>
    </row>
    <row r="747" spans="27:27" x14ac:dyDescent="0.25">
      <c r="AA747" s="43"/>
    </row>
    <row r="748" spans="27:27" x14ac:dyDescent="0.25">
      <c r="AA748" s="43"/>
    </row>
    <row r="749" spans="27:27" x14ac:dyDescent="0.25">
      <c r="AA749" s="43"/>
    </row>
    <row r="750" spans="27:27" x14ac:dyDescent="0.25">
      <c r="AA750" s="43"/>
    </row>
    <row r="751" spans="27:27" x14ac:dyDescent="0.25">
      <c r="AA751" s="43"/>
    </row>
    <row r="752" spans="27:27" x14ac:dyDescent="0.25">
      <c r="AA752" s="43"/>
    </row>
    <row r="753" spans="27:27" x14ac:dyDescent="0.25">
      <c r="AA753" s="43"/>
    </row>
    <row r="754" spans="27:27" x14ac:dyDescent="0.25">
      <c r="AA754" s="43"/>
    </row>
    <row r="755" spans="27:27" x14ac:dyDescent="0.25">
      <c r="AA755" s="43"/>
    </row>
    <row r="756" spans="27:27" x14ac:dyDescent="0.25">
      <c r="AA756" s="43"/>
    </row>
    <row r="757" spans="27:27" x14ac:dyDescent="0.25">
      <c r="AA757" s="43"/>
    </row>
    <row r="758" spans="27:27" x14ac:dyDescent="0.25">
      <c r="AA758" s="43"/>
    </row>
    <row r="759" spans="27:27" x14ac:dyDescent="0.25">
      <c r="AA759" s="43"/>
    </row>
    <row r="760" spans="27:27" x14ac:dyDescent="0.25">
      <c r="AA760" s="43"/>
    </row>
    <row r="761" spans="27:27" x14ac:dyDescent="0.25">
      <c r="AA761" s="43"/>
    </row>
    <row r="762" spans="27:27" x14ac:dyDescent="0.25">
      <c r="AA762" s="43"/>
    </row>
    <row r="763" spans="27:27" x14ac:dyDescent="0.25">
      <c r="AA763" s="43"/>
    </row>
    <row r="764" spans="27:27" x14ac:dyDescent="0.25">
      <c r="AA764" s="43"/>
    </row>
    <row r="765" spans="27:27" x14ac:dyDescent="0.25">
      <c r="AA765" s="43"/>
    </row>
    <row r="766" spans="27:27" x14ac:dyDescent="0.25">
      <c r="AA766" s="43"/>
    </row>
    <row r="767" spans="27:27" x14ac:dyDescent="0.25">
      <c r="AA767" s="43"/>
    </row>
    <row r="768" spans="27:27" x14ac:dyDescent="0.25">
      <c r="AA768" s="43"/>
    </row>
    <row r="769" spans="27:27" x14ac:dyDescent="0.25">
      <c r="AA769" s="43"/>
    </row>
    <row r="770" spans="27:27" x14ac:dyDescent="0.25">
      <c r="AA770" s="43"/>
    </row>
    <row r="771" spans="27:27" x14ac:dyDescent="0.25">
      <c r="AA771" s="43"/>
    </row>
    <row r="772" spans="27:27" x14ac:dyDescent="0.25">
      <c r="AA772" s="43"/>
    </row>
    <row r="773" spans="27:27" x14ac:dyDescent="0.25">
      <c r="AA773" s="43"/>
    </row>
    <row r="774" spans="27:27" x14ac:dyDescent="0.25">
      <c r="AA774" s="43"/>
    </row>
    <row r="775" spans="27:27" x14ac:dyDescent="0.25">
      <c r="AA775" s="43"/>
    </row>
    <row r="776" spans="27:27" x14ac:dyDescent="0.25">
      <c r="AA776" s="43"/>
    </row>
    <row r="777" spans="27:27" x14ac:dyDescent="0.25">
      <c r="AA777" s="43"/>
    </row>
    <row r="778" spans="27:27" x14ac:dyDescent="0.25">
      <c r="AA778" s="43"/>
    </row>
    <row r="779" spans="27:27" x14ac:dyDescent="0.25">
      <c r="AA779" s="43"/>
    </row>
    <row r="780" spans="27:27" x14ac:dyDescent="0.25">
      <c r="AA780" s="43"/>
    </row>
    <row r="781" spans="27:27" x14ac:dyDescent="0.25">
      <c r="AA781" s="43"/>
    </row>
    <row r="782" spans="27:27" x14ac:dyDescent="0.25">
      <c r="AA782" s="43"/>
    </row>
    <row r="783" spans="27:27" x14ac:dyDescent="0.25">
      <c r="AA783" s="43"/>
    </row>
    <row r="784" spans="27:27" x14ac:dyDescent="0.25">
      <c r="AA784" s="43"/>
    </row>
    <row r="785" spans="27:27" x14ac:dyDescent="0.25">
      <c r="AA785" s="43"/>
    </row>
    <row r="786" spans="27:27" x14ac:dyDescent="0.25">
      <c r="AA786" s="43"/>
    </row>
    <row r="787" spans="27:27" x14ac:dyDescent="0.25">
      <c r="AA787" s="43"/>
    </row>
    <row r="788" spans="27:27" x14ac:dyDescent="0.25">
      <c r="AA788" s="43"/>
    </row>
    <row r="789" spans="27:27" x14ac:dyDescent="0.25">
      <c r="AA789" s="43"/>
    </row>
    <row r="790" spans="27:27" x14ac:dyDescent="0.25">
      <c r="AA790" s="43"/>
    </row>
    <row r="791" spans="27:27" x14ac:dyDescent="0.25">
      <c r="AA791" s="43"/>
    </row>
    <row r="792" spans="27:27" x14ac:dyDescent="0.25">
      <c r="AA792" s="43"/>
    </row>
    <row r="793" spans="27:27" x14ac:dyDescent="0.25">
      <c r="AA793" s="43"/>
    </row>
    <row r="794" spans="27:27" x14ac:dyDescent="0.25">
      <c r="AA794" s="43"/>
    </row>
    <row r="795" spans="27:27" x14ac:dyDescent="0.25">
      <c r="AA795" s="43"/>
    </row>
    <row r="796" spans="27:27" x14ac:dyDescent="0.25">
      <c r="AA796" s="43"/>
    </row>
    <row r="797" spans="27:27" x14ac:dyDescent="0.25">
      <c r="AA797" s="43"/>
    </row>
    <row r="798" spans="27:27" x14ac:dyDescent="0.25">
      <c r="AA798" s="43"/>
    </row>
    <row r="799" spans="27:27" x14ac:dyDescent="0.25">
      <c r="AA799" s="43"/>
    </row>
    <row r="800" spans="27:27" x14ac:dyDescent="0.25">
      <c r="AA800" s="43"/>
    </row>
    <row r="801" spans="27:27" x14ac:dyDescent="0.25">
      <c r="AA801" s="43"/>
    </row>
    <row r="802" spans="27:27" x14ac:dyDescent="0.25">
      <c r="AA802" s="43"/>
    </row>
    <row r="803" spans="27:27" x14ac:dyDescent="0.25">
      <c r="AA803" s="43"/>
    </row>
    <row r="804" spans="27:27" x14ac:dyDescent="0.25">
      <c r="AA804" s="43"/>
    </row>
    <row r="805" spans="27:27" x14ac:dyDescent="0.25">
      <c r="AA805" s="43"/>
    </row>
    <row r="806" spans="27:27" x14ac:dyDescent="0.25">
      <c r="AA806" s="43"/>
    </row>
    <row r="807" spans="27:27" x14ac:dyDescent="0.25">
      <c r="AA807" s="43"/>
    </row>
    <row r="808" spans="27:27" x14ac:dyDescent="0.25">
      <c r="AA808" s="43"/>
    </row>
    <row r="809" spans="27:27" x14ac:dyDescent="0.25">
      <c r="AA809" s="43"/>
    </row>
    <row r="810" spans="27:27" x14ac:dyDescent="0.25">
      <c r="AA810" s="43"/>
    </row>
    <row r="811" spans="27:27" x14ac:dyDescent="0.25">
      <c r="AA811" s="43"/>
    </row>
    <row r="812" spans="27:27" x14ac:dyDescent="0.25">
      <c r="AA812" s="43"/>
    </row>
    <row r="813" spans="27:27" x14ac:dyDescent="0.25">
      <c r="AA813" s="43"/>
    </row>
    <row r="814" spans="27:27" x14ac:dyDescent="0.25">
      <c r="AA814" s="43"/>
    </row>
    <row r="815" spans="27:27" x14ac:dyDescent="0.25">
      <c r="AA815" s="43"/>
    </row>
    <row r="816" spans="27:27" x14ac:dyDescent="0.25">
      <c r="AA816" s="43"/>
    </row>
    <row r="817" spans="27:27" x14ac:dyDescent="0.25">
      <c r="AA817" s="43"/>
    </row>
    <row r="818" spans="27:27" x14ac:dyDescent="0.25">
      <c r="AA818" s="43"/>
    </row>
    <row r="819" spans="27:27" x14ac:dyDescent="0.25">
      <c r="AA819" s="43"/>
    </row>
    <row r="820" spans="27:27" x14ac:dyDescent="0.25">
      <c r="AA820" s="43"/>
    </row>
    <row r="821" spans="27:27" x14ac:dyDescent="0.25">
      <c r="AA821" s="43"/>
    </row>
    <row r="822" spans="27:27" x14ac:dyDescent="0.25">
      <c r="AA822" s="43"/>
    </row>
    <row r="823" spans="27:27" x14ac:dyDescent="0.25">
      <c r="AA823" s="43"/>
    </row>
    <row r="824" spans="27:27" x14ac:dyDescent="0.25">
      <c r="AA824" s="43"/>
    </row>
    <row r="825" spans="27:27" x14ac:dyDescent="0.25">
      <c r="AA825" s="43"/>
    </row>
    <row r="826" spans="27:27" x14ac:dyDescent="0.25">
      <c r="AA826" s="43"/>
    </row>
    <row r="827" spans="27:27" x14ac:dyDescent="0.25">
      <c r="AA827" s="43"/>
    </row>
    <row r="828" spans="27:27" x14ac:dyDescent="0.25">
      <c r="AA828" s="43"/>
    </row>
    <row r="829" spans="27:27" x14ac:dyDescent="0.25">
      <c r="AA829" s="43"/>
    </row>
    <row r="830" spans="27:27" x14ac:dyDescent="0.25">
      <c r="AA830" s="43"/>
    </row>
    <row r="831" spans="27:27" x14ac:dyDescent="0.25">
      <c r="AA831" s="43"/>
    </row>
    <row r="832" spans="27:27" x14ac:dyDescent="0.25">
      <c r="AA832" s="43"/>
    </row>
    <row r="833" spans="27:27" x14ac:dyDescent="0.25">
      <c r="AA833" s="43"/>
    </row>
    <row r="834" spans="27:27" x14ac:dyDescent="0.25">
      <c r="AA834" s="43"/>
    </row>
    <row r="835" spans="27:27" x14ac:dyDescent="0.25">
      <c r="AA835" s="43"/>
    </row>
    <row r="836" spans="27:27" x14ac:dyDescent="0.25">
      <c r="AA836" s="43"/>
    </row>
    <row r="837" spans="27:27" x14ac:dyDescent="0.25">
      <c r="AA837" s="43"/>
    </row>
    <row r="838" spans="27:27" x14ac:dyDescent="0.25">
      <c r="AA838" s="43"/>
    </row>
    <row r="839" spans="27:27" x14ac:dyDescent="0.25">
      <c r="AA839" s="43"/>
    </row>
    <row r="840" spans="27:27" x14ac:dyDescent="0.25">
      <c r="AA840" s="43"/>
    </row>
    <row r="841" spans="27:27" x14ac:dyDescent="0.25">
      <c r="AA841" s="43"/>
    </row>
    <row r="842" spans="27:27" x14ac:dyDescent="0.25">
      <c r="AA842" s="43"/>
    </row>
    <row r="843" spans="27:27" x14ac:dyDescent="0.25">
      <c r="AA843" s="43"/>
    </row>
    <row r="844" spans="27:27" x14ac:dyDescent="0.25">
      <c r="AA844" s="43"/>
    </row>
    <row r="845" spans="27:27" x14ac:dyDescent="0.25">
      <c r="AA845" s="43"/>
    </row>
    <row r="846" spans="27:27" x14ac:dyDescent="0.25">
      <c r="AA846" s="43"/>
    </row>
    <row r="847" spans="27:27" x14ac:dyDescent="0.25">
      <c r="AA847" s="43"/>
    </row>
    <row r="848" spans="27:27" x14ac:dyDescent="0.25">
      <c r="AA848" s="43"/>
    </row>
    <row r="849" spans="27:27" x14ac:dyDescent="0.25">
      <c r="AA849" s="43"/>
    </row>
    <row r="850" spans="27:27" x14ac:dyDescent="0.25">
      <c r="AA850" s="43"/>
    </row>
    <row r="851" spans="27:27" x14ac:dyDescent="0.25">
      <c r="AA851" s="43"/>
    </row>
    <row r="852" spans="27:27" x14ac:dyDescent="0.25">
      <c r="AA852" s="43"/>
    </row>
    <row r="853" spans="27:27" x14ac:dyDescent="0.25">
      <c r="AA853" s="43"/>
    </row>
    <row r="854" spans="27:27" x14ac:dyDescent="0.25">
      <c r="AA854" s="43"/>
    </row>
    <row r="855" spans="27:27" x14ac:dyDescent="0.25">
      <c r="AA855" s="43"/>
    </row>
    <row r="856" spans="27:27" x14ac:dyDescent="0.25">
      <c r="AA856" s="43"/>
    </row>
    <row r="857" spans="27:27" x14ac:dyDescent="0.25">
      <c r="AA857" s="43"/>
    </row>
    <row r="858" spans="27:27" x14ac:dyDescent="0.25">
      <c r="AA858" s="43"/>
    </row>
    <row r="859" spans="27:27" x14ac:dyDescent="0.25">
      <c r="AA859" s="43"/>
    </row>
    <row r="860" spans="27:27" x14ac:dyDescent="0.25">
      <c r="AA860" s="43"/>
    </row>
    <row r="861" spans="27:27" x14ac:dyDescent="0.25">
      <c r="AA861" s="43"/>
    </row>
    <row r="862" spans="27:27" x14ac:dyDescent="0.25">
      <c r="AA862" s="43"/>
    </row>
    <row r="863" spans="27:27" x14ac:dyDescent="0.25">
      <c r="AA863" s="43"/>
    </row>
    <row r="864" spans="27:27" x14ac:dyDescent="0.25">
      <c r="AA864" s="43"/>
    </row>
    <row r="865" spans="27:27" x14ac:dyDescent="0.25">
      <c r="AA865" s="43"/>
    </row>
    <row r="866" spans="27:27" x14ac:dyDescent="0.25">
      <c r="AA866" s="43"/>
    </row>
    <row r="867" spans="27:27" x14ac:dyDescent="0.25">
      <c r="AA867" s="43"/>
    </row>
    <row r="868" spans="27:27" x14ac:dyDescent="0.25">
      <c r="AA868" s="43"/>
    </row>
    <row r="869" spans="27:27" x14ac:dyDescent="0.25">
      <c r="AA869" s="43"/>
    </row>
    <row r="870" spans="27:27" x14ac:dyDescent="0.25">
      <c r="AA870" s="43"/>
    </row>
    <row r="871" spans="27:27" x14ac:dyDescent="0.25">
      <c r="AA871" s="43"/>
    </row>
    <row r="872" spans="27:27" x14ac:dyDescent="0.25">
      <c r="AA872" s="43"/>
    </row>
    <row r="873" spans="27:27" x14ac:dyDescent="0.25">
      <c r="AA873" s="43"/>
    </row>
    <row r="874" spans="27:27" x14ac:dyDescent="0.25">
      <c r="AA874" s="43"/>
    </row>
    <row r="875" spans="27:27" x14ac:dyDescent="0.25">
      <c r="AA875" s="43"/>
    </row>
    <row r="876" spans="27:27" x14ac:dyDescent="0.25">
      <c r="AA876" s="43"/>
    </row>
    <row r="877" spans="27:27" x14ac:dyDescent="0.25">
      <c r="AA877" s="43"/>
    </row>
    <row r="878" spans="27:27" x14ac:dyDescent="0.25">
      <c r="AA878" s="43"/>
    </row>
    <row r="879" spans="27:27" x14ac:dyDescent="0.25">
      <c r="AA879" s="43"/>
    </row>
    <row r="880" spans="27:27" x14ac:dyDescent="0.25">
      <c r="AA880" s="43"/>
    </row>
    <row r="881" spans="27:27" x14ac:dyDescent="0.25">
      <c r="AA881" s="43"/>
    </row>
    <row r="882" spans="27:27" x14ac:dyDescent="0.25">
      <c r="AA882" s="43"/>
    </row>
    <row r="883" spans="27:27" x14ac:dyDescent="0.25">
      <c r="AA883" s="43"/>
    </row>
    <row r="884" spans="27:27" x14ac:dyDescent="0.25">
      <c r="AA884" s="43"/>
    </row>
    <row r="885" spans="27:27" x14ac:dyDescent="0.25">
      <c r="AA885" s="43"/>
    </row>
    <row r="886" spans="27:27" x14ac:dyDescent="0.25">
      <c r="AA886" s="43"/>
    </row>
    <row r="887" spans="27:27" x14ac:dyDescent="0.25">
      <c r="AA887" s="43"/>
    </row>
    <row r="888" spans="27:27" x14ac:dyDescent="0.25">
      <c r="AA888" s="43"/>
    </row>
    <row r="889" spans="27:27" x14ac:dyDescent="0.25">
      <c r="AA889" s="43"/>
    </row>
    <row r="890" spans="27:27" x14ac:dyDescent="0.25">
      <c r="AA890" s="43"/>
    </row>
    <row r="891" spans="27:27" x14ac:dyDescent="0.25">
      <c r="AA891" s="43"/>
    </row>
    <row r="892" spans="27:27" x14ac:dyDescent="0.25">
      <c r="AA892" s="43"/>
    </row>
    <row r="893" spans="27:27" x14ac:dyDescent="0.25">
      <c r="AA893" s="43"/>
    </row>
    <row r="894" spans="27:27" x14ac:dyDescent="0.25">
      <c r="AA894" s="43"/>
    </row>
    <row r="895" spans="27:27" x14ac:dyDescent="0.25">
      <c r="AA895" s="43"/>
    </row>
    <row r="896" spans="27:27" x14ac:dyDescent="0.25">
      <c r="AA896" s="43"/>
    </row>
    <row r="897" spans="27:27" x14ac:dyDescent="0.25">
      <c r="AA897" s="43"/>
    </row>
    <row r="898" spans="27:27" x14ac:dyDescent="0.25">
      <c r="AA898" s="43"/>
    </row>
    <row r="899" spans="27:27" x14ac:dyDescent="0.25">
      <c r="AA899" s="43"/>
    </row>
    <row r="900" spans="27:27" x14ac:dyDescent="0.25">
      <c r="AA900" s="43"/>
    </row>
    <row r="901" spans="27:27" x14ac:dyDescent="0.25">
      <c r="AA901" s="43"/>
    </row>
    <row r="902" spans="27:27" x14ac:dyDescent="0.25">
      <c r="AA902" s="43"/>
    </row>
    <row r="903" spans="27:27" x14ac:dyDescent="0.25">
      <c r="AA903" s="43"/>
    </row>
    <row r="904" spans="27:27" x14ac:dyDescent="0.25">
      <c r="AA904" s="43"/>
    </row>
    <row r="905" spans="27:27" x14ac:dyDescent="0.25">
      <c r="AA905" s="43"/>
    </row>
    <row r="906" spans="27:27" x14ac:dyDescent="0.25">
      <c r="AA906" s="43"/>
    </row>
    <row r="907" spans="27:27" x14ac:dyDescent="0.25">
      <c r="AA907" s="43"/>
    </row>
    <row r="908" spans="27:27" x14ac:dyDescent="0.25">
      <c r="AA908" s="43"/>
    </row>
    <row r="909" spans="27:27" x14ac:dyDescent="0.25">
      <c r="AA909" s="43"/>
    </row>
    <row r="910" spans="27:27" x14ac:dyDescent="0.25">
      <c r="AA910" s="43"/>
    </row>
    <row r="911" spans="27:27" x14ac:dyDescent="0.25">
      <c r="AA911" s="43"/>
    </row>
    <row r="912" spans="27:27" x14ac:dyDescent="0.25">
      <c r="AA912" s="43"/>
    </row>
    <row r="913" spans="27:27" x14ac:dyDescent="0.25">
      <c r="AA913" s="43"/>
    </row>
    <row r="914" spans="27:27" x14ac:dyDescent="0.25">
      <c r="AA914" s="43"/>
    </row>
    <row r="915" spans="27:27" x14ac:dyDescent="0.25">
      <c r="AA915" s="43"/>
    </row>
    <row r="916" spans="27:27" x14ac:dyDescent="0.25">
      <c r="AA916" s="43"/>
    </row>
    <row r="917" spans="27:27" x14ac:dyDescent="0.25">
      <c r="AA917" s="43"/>
    </row>
    <row r="918" spans="27:27" x14ac:dyDescent="0.25">
      <c r="AA918" s="43"/>
    </row>
    <row r="919" spans="27:27" x14ac:dyDescent="0.25">
      <c r="AA919" s="43"/>
    </row>
    <row r="920" spans="27:27" x14ac:dyDescent="0.25">
      <c r="AA920" s="43"/>
    </row>
    <row r="921" spans="27:27" x14ac:dyDescent="0.25">
      <c r="AA921" s="43"/>
    </row>
    <row r="922" spans="27:27" x14ac:dyDescent="0.25">
      <c r="AA922" s="43"/>
    </row>
    <row r="923" spans="27:27" x14ac:dyDescent="0.25">
      <c r="AA923" s="43"/>
    </row>
    <row r="924" spans="27:27" x14ac:dyDescent="0.25">
      <c r="AA924" s="43"/>
    </row>
    <row r="925" spans="27:27" x14ac:dyDescent="0.25">
      <c r="AA925" s="43"/>
    </row>
    <row r="926" spans="27:27" x14ac:dyDescent="0.25">
      <c r="AA926" s="43"/>
    </row>
    <row r="927" spans="27:27" x14ac:dyDescent="0.25">
      <c r="AA927" s="43"/>
    </row>
    <row r="928" spans="27:27" x14ac:dyDescent="0.25">
      <c r="AA928" s="43"/>
    </row>
    <row r="929" spans="27:27" x14ac:dyDescent="0.25">
      <c r="AA929" s="43"/>
    </row>
    <row r="930" spans="27:27" x14ac:dyDescent="0.25">
      <c r="AA930" s="43"/>
    </row>
    <row r="931" spans="27:27" x14ac:dyDescent="0.25">
      <c r="AA931" s="43"/>
    </row>
    <row r="932" spans="27:27" x14ac:dyDescent="0.25">
      <c r="AA932" s="43"/>
    </row>
    <row r="933" spans="27:27" x14ac:dyDescent="0.25">
      <c r="AA933" s="43"/>
    </row>
    <row r="934" spans="27:27" x14ac:dyDescent="0.25">
      <c r="AA934" s="43"/>
    </row>
    <row r="935" spans="27:27" x14ac:dyDescent="0.25">
      <c r="AA935" s="43"/>
    </row>
    <row r="936" spans="27:27" x14ac:dyDescent="0.25">
      <c r="AA936" s="43"/>
    </row>
    <row r="937" spans="27:27" x14ac:dyDescent="0.25">
      <c r="AA937" s="43"/>
    </row>
    <row r="938" spans="27:27" x14ac:dyDescent="0.25">
      <c r="AA938" s="43"/>
    </row>
    <row r="939" spans="27:27" x14ac:dyDescent="0.25">
      <c r="AA939" s="43"/>
    </row>
    <row r="940" spans="27:27" x14ac:dyDescent="0.25">
      <c r="AA940" s="43"/>
    </row>
    <row r="941" spans="27:27" x14ac:dyDescent="0.25">
      <c r="AA941" s="43"/>
    </row>
    <row r="942" spans="27:27" x14ac:dyDescent="0.25">
      <c r="AA942" s="43"/>
    </row>
    <row r="943" spans="27:27" x14ac:dyDescent="0.25">
      <c r="AA943" s="43"/>
    </row>
    <row r="944" spans="27:27" x14ac:dyDescent="0.25">
      <c r="AA944" s="43"/>
    </row>
    <row r="945" spans="27:27" x14ac:dyDescent="0.25">
      <c r="AA945" s="43"/>
    </row>
    <row r="946" spans="27:27" x14ac:dyDescent="0.25">
      <c r="AA946" s="43"/>
    </row>
    <row r="947" spans="27:27" x14ac:dyDescent="0.25">
      <c r="AA947" s="43"/>
    </row>
    <row r="948" spans="27:27" x14ac:dyDescent="0.25">
      <c r="AA948" s="43"/>
    </row>
    <row r="949" spans="27:27" x14ac:dyDescent="0.25">
      <c r="AA949" s="43"/>
    </row>
    <row r="950" spans="27:27" x14ac:dyDescent="0.25">
      <c r="AA950" s="43"/>
    </row>
    <row r="951" spans="27:27" x14ac:dyDescent="0.25">
      <c r="AA951" s="43"/>
    </row>
    <row r="952" spans="27:27" x14ac:dyDescent="0.25">
      <c r="AA952" s="43"/>
    </row>
    <row r="953" spans="27:27" x14ac:dyDescent="0.25">
      <c r="AA953" s="43"/>
    </row>
    <row r="954" spans="27:27" x14ac:dyDescent="0.25">
      <c r="AA954" s="43"/>
    </row>
    <row r="955" spans="27:27" x14ac:dyDescent="0.25">
      <c r="AA955" s="43"/>
    </row>
    <row r="956" spans="27:27" x14ac:dyDescent="0.25">
      <c r="AA956" s="43"/>
    </row>
    <row r="957" spans="27:27" x14ac:dyDescent="0.25">
      <c r="AA957" s="43"/>
    </row>
    <row r="958" spans="27:27" x14ac:dyDescent="0.25">
      <c r="AA958" s="43"/>
    </row>
    <row r="959" spans="27:27" x14ac:dyDescent="0.25">
      <c r="AA959" s="43"/>
    </row>
    <row r="960" spans="27:27" x14ac:dyDescent="0.25">
      <c r="AA960" s="43"/>
    </row>
    <row r="961" spans="27:27" x14ac:dyDescent="0.25">
      <c r="AA961" s="43"/>
    </row>
    <row r="962" spans="27:27" x14ac:dyDescent="0.25">
      <c r="AA962" s="43"/>
    </row>
    <row r="963" spans="27:27" x14ac:dyDescent="0.25">
      <c r="AA963" s="43"/>
    </row>
    <row r="964" spans="27:27" x14ac:dyDescent="0.25">
      <c r="AA964" s="43"/>
    </row>
    <row r="965" spans="27:27" x14ac:dyDescent="0.25">
      <c r="AA965" s="43"/>
    </row>
    <row r="966" spans="27:27" x14ac:dyDescent="0.25">
      <c r="AA966" s="43"/>
    </row>
    <row r="967" spans="27:27" x14ac:dyDescent="0.25">
      <c r="AA967" s="43"/>
    </row>
    <row r="968" spans="27:27" x14ac:dyDescent="0.25">
      <c r="AA968" s="43"/>
    </row>
    <row r="969" spans="27:27" x14ac:dyDescent="0.25">
      <c r="AA969" s="43"/>
    </row>
    <row r="970" spans="27:27" x14ac:dyDescent="0.25">
      <c r="AA970" s="43"/>
    </row>
    <row r="971" spans="27:27" x14ac:dyDescent="0.25">
      <c r="AA971" s="43"/>
    </row>
    <row r="972" spans="27:27" x14ac:dyDescent="0.25">
      <c r="AA972" s="43"/>
    </row>
    <row r="973" spans="27:27" x14ac:dyDescent="0.25">
      <c r="AA973" s="43"/>
    </row>
    <row r="974" spans="27:27" x14ac:dyDescent="0.25">
      <c r="AA974" s="43"/>
    </row>
    <row r="975" spans="27:27" x14ac:dyDescent="0.25">
      <c r="AA975" s="43"/>
    </row>
    <row r="976" spans="27:27" x14ac:dyDescent="0.25">
      <c r="AA976" s="43"/>
    </row>
    <row r="977" spans="27:27" x14ac:dyDescent="0.25">
      <c r="AA977" s="43"/>
    </row>
    <row r="978" spans="27:27" x14ac:dyDescent="0.25">
      <c r="AA978" s="43"/>
    </row>
    <row r="979" spans="27:27" x14ac:dyDescent="0.25">
      <c r="AA979" s="43"/>
    </row>
    <row r="980" spans="27:27" x14ac:dyDescent="0.25">
      <c r="AA980" s="43"/>
    </row>
    <row r="981" spans="27:27" x14ac:dyDescent="0.25">
      <c r="AA981" s="43"/>
    </row>
    <row r="982" spans="27:27" x14ac:dyDescent="0.25">
      <c r="AA982" s="43"/>
    </row>
    <row r="983" spans="27:27" x14ac:dyDescent="0.25">
      <c r="AA983" s="43"/>
    </row>
    <row r="984" spans="27:27" x14ac:dyDescent="0.25">
      <c r="AA984" s="43"/>
    </row>
    <row r="985" spans="27:27" x14ac:dyDescent="0.25">
      <c r="AA985" s="43"/>
    </row>
    <row r="986" spans="27:27" x14ac:dyDescent="0.25">
      <c r="AA986" s="43"/>
    </row>
    <row r="987" spans="27:27" x14ac:dyDescent="0.25">
      <c r="AA987" s="43"/>
    </row>
    <row r="988" spans="27:27" x14ac:dyDescent="0.25">
      <c r="AA988" s="43"/>
    </row>
    <row r="989" spans="27:27" x14ac:dyDescent="0.25">
      <c r="AA989" s="43"/>
    </row>
    <row r="990" spans="27:27" x14ac:dyDescent="0.25">
      <c r="AA990" s="43"/>
    </row>
    <row r="991" spans="27:27" x14ac:dyDescent="0.25">
      <c r="AA991" s="43"/>
    </row>
    <row r="992" spans="27:27" x14ac:dyDescent="0.25">
      <c r="AA992" s="43"/>
    </row>
    <row r="993" spans="27:27" x14ac:dyDescent="0.25">
      <c r="AA993" s="43"/>
    </row>
    <row r="994" spans="27:27" x14ac:dyDescent="0.25">
      <c r="AA994" s="43"/>
    </row>
    <row r="995" spans="27:27" x14ac:dyDescent="0.25">
      <c r="AA995" s="43"/>
    </row>
    <row r="996" spans="27:27" x14ac:dyDescent="0.25">
      <c r="AA996" s="43"/>
    </row>
    <row r="997" spans="27:27" x14ac:dyDescent="0.25">
      <c r="AA997" s="43"/>
    </row>
    <row r="998" spans="27:27" x14ac:dyDescent="0.25">
      <c r="AA998" s="43"/>
    </row>
    <row r="999" spans="27:27" x14ac:dyDescent="0.25">
      <c r="AA999" s="43"/>
    </row>
    <row r="1000" spans="27:27" x14ac:dyDescent="0.25">
      <c r="AA1000" s="43"/>
    </row>
    <row r="1001" spans="27:27" x14ac:dyDescent="0.25">
      <c r="AA1001" s="43"/>
    </row>
    <row r="1002" spans="27:27" x14ac:dyDescent="0.25">
      <c r="AA1002" s="43"/>
    </row>
    <row r="1003" spans="27:27" x14ac:dyDescent="0.25">
      <c r="AA1003" s="43"/>
    </row>
    <row r="1004" spans="27:27" x14ac:dyDescent="0.25">
      <c r="AA1004" s="43"/>
    </row>
    <row r="1005" spans="27:27" x14ac:dyDescent="0.25">
      <c r="AA1005" s="43"/>
    </row>
    <row r="1006" spans="27:27" x14ac:dyDescent="0.25">
      <c r="AA1006" s="43"/>
    </row>
    <row r="1007" spans="27:27" x14ac:dyDescent="0.25">
      <c r="AA1007" s="43"/>
    </row>
    <row r="1008" spans="27:27" x14ac:dyDescent="0.25">
      <c r="AA1008" s="43"/>
    </row>
    <row r="1009" spans="27:27" x14ac:dyDescent="0.25">
      <c r="AA1009" s="43"/>
    </row>
    <row r="1010" spans="27:27" x14ac:dyDescent="0.25">
      <c r="AA1010" s="43"/>
    </row>
    <row r="1011" spans="27:27" x14ac:dyDescent="0.25">
      <c r="AA1011" s="43"/>
    </row>
    <row r="1012" spans="27:27" x14ac:dyDescent="0.25">
      <c r="AA1012" s="43"/>
    </row>
    <row r="1013" spans="27:27" x14ac:dyDescent="0.25">
      <c r="AA1013" s="43"/>
    </row>
    <row r="1014" spans="27:27" x14ac:dyDescent="0.25">
      <c r="AA1014" s="43"/>
    </row>
    <row r="1015" spans="27:27" x14ac:dyDescent="0.25">
      <c r="AA1015" s="43"/>
    </row>
    <row r="1016" spans="27:27" x14ac:dyDescent="0.25">
      <c r="AA1016" s="43"/>
    </row>
    <row r="1017" spans="27:27" x14ac:dyDescent="0.25">
      <c r="AA1017" s="43"/>
    </row>
    <row r="1018" spans="27:27" x14ac:dyDescent="0.25">
      <c r="AA1018" s="43"/>
    </row>
    <row r="1019" spans="27:27" x14ac:dyDescent="0.25">
      <c r="AA1019" s="43"/>
    </row>
    <row r="1020" spans="27:27" x14ac:dyDescent="0.25">
      <c r="AA1020" s="43"/>
    </row>
    <row r="1021" spans="27:27" x14ac:dyDescent="0.25">
      <c r="AA1021" s="43"/>
    </row>
    <row r="1022" spans="27:27" x14ac:dyDescent="0.25">
      <c r="AA1022" s="43"/>
    </row>
    <row r="1023" spans="27:27" x14ac:dyDescent="0.25">
      <c r="AA1023" s="43"/>
    </row>
    <row r="1024" spans="27:27" x14ac:dyDescent="0.25">
      <c r="AA1024" s="43"/>
    </row>
    <row r="1025" spans="27:27" x14ac:dyDescent="0.25">
      <c r="AA1025" s="43"/>
    </row>
    <row r="1026" spans="27:27" x14ac:dyDescent="0.25">
      <c r="AA1026" s="43"/>
    </row>
    <row r="1027" spans="27:27" x14ac:dyDescent="0.25">
      <c r="AA1027" s="43"/>
    </row>
    <row r="1028" spans="27:27" x14ac:dyDescent="0.25">
      <c r="AA1028" s="43"/>
    </row>
    <row r="1029" spans="27:27" x14ac:dyDescent="0.25">
      <c r="AA1029" s="43"/>
    </row>
    <row r="1030" spans="27:27" x14ac:dyDescent="0.25">
      <c r="AA1030" s="43"/>
    </row>
    <row r="1031" spans="27:27" x14ac:dyDescent="0.25">
      <c r="AA1031" s="43"/>
    </row>
    <row r="1032" spans="27:27" x14ac:dyDescent="0.25">
      <c r="AA1032" s="43"/>
    </row>
    <row r="1033" spans="27:27" x14ac:dyDescent="0.25">
      <c r="AA1033" s="43"/>
    </row>
    <row r="1034" spans="27:27" x14ac:dyDescent="0.25">
      <c r="AA1034" s="43"/>
    </row>
    <row r="1035" spans="27:27" x14ac:dyDescent="0.25">
      <c r="AA1035" s="43"/>
    </row>
    <row r="1036" spans="27:27" x14ac:dyDescent="0.25">
      <c r="AA1036" s="43"/>
    </row>
    <row r="1037" spans="27:27" x14ac:dyDescent="0.25">
      <c r="AA1037" s="43"/>
    </row>
    <row r="1038" spans="27:27" x14ac:dyDescent="0.25">
      <c r="AA1038" s="43"/>
    </row>
    <row r="1039" spans="27:27" x14ac:dyDescent="0.25">
      <c r="AA1039" s="43"/>
    </row>
    <row r="1040" spans="27:27" x14ac:dyDescent="0.25">
      <c r="AA1040" s="43"/>
    </row>
    <row r="1041" spans="27:27" x14ac:dyDescent="0.25">
      <c r="AA1041" s="43"/>
    </row>
    <row r="1042" spans="27:27" x14ac:dyDescent="0.25">
      <c r="AA1042" s="43"/>
    </row>
    <row r="1043" spans="27:27" x14ac:dyDescent="0.25">
      <c r="AA1043" s="43"/>
    </row>
    <row r="1044" spans="27:27" x14ac:dyDescent="0.25">
      <c r="AA1044" s="43"/>
    </row>
    <row r="1045" spans="27:27" x14ac:dyDescent="0.25">
      <c r="AA1045" s="43"/>
    </row>
    <row r="1046" spans="27:27" x14ac:dyDescent="0.25">
      <c r="AA1046" s="43"/>
    </row>
    <row r="1047" spans="27:27" x14ac:dyDescent="0.25">
      <c r="AA1047" s="43"/>
    </row>
    <row r="1048" spans="27:27" x14ac:dyDescent="0.25">
      <c r="AA1048" s="43"/>
    </row>
    <row r="1049" spans="27:27" x14ac:dyDescent="0.25">
      <c r="AA1049" s="43"/>
    </row>
    <row r="1050" spans="27:27" x14ac:dyDescent="0.25">
      <c r="AA1050" s="43"/>
    </row>
    <row r="1051" spans="27:27" x14ac:dyDescent="0.25">
      <c r="AA1051" s="43"/>
    </row>
    <row r="1052" spans="27:27" x14ac:dyDescent="0.25">
      <c r="AA1052" s="43"/>
    </row>
    <row r="1053" spans="27:27" x14ac:dyDescent="0.25">
      <c r="AA1053" s="43"/>
    </row>
    <row r="1054" spans="27:27" x14ac:dyDescent="0.25">
      <c r="AA1054" s="43"/>
    </row>
    <row r="1055" spans="27:27" x14ac:dyDescent="0.25">
      <c r="AA1055" s="43"/>
    </row>
    <row r="1056" spans="27:27" x14ac:dyDescent="0.25">
      <c r="AA1056" s="43"/>
    </row>
    <row r="1057" spans="27:27" x14ac:dyDescent="0.25">
      <c r="AA1057" s="43"/>
    </row>
    <row r="1058" spans="27:27" x14ac:dyDescent="0.25">
      <c r="AA1058" s="43"/>
    </row>
    <row r="1059" spans="27:27" x14ac:dyDescent="0.25">
      <c r="AA1059" s="43"/>
    </row>
    <row r="1060" spans="27:27" x14ac:dyDescent="0.25">
      <c r="AA1060" s="43"/>
    </row>
    <row r="1061" spans="27:27" x14ac:dyDescent="0.25">
      <c r="AA1061" s="43"/>
    </row>
    <row r="1062" spans="27:27" x14ac:dyDescent="0.25">
      <c r="AA1062" s="43"/>
    </row>
    <row r="1063" spans="27:27" x14ac:dyDescent="0.25">
      <c r="AA1063" s="43"/>
    </row>
    <row r="1064" spans="27:27" x14ac:dyDescent="0.25">
      <c r="AA1064" s="43"/>
    </row>
    <row r="1065" spans="27:27" x14ac:dyDescent="0.25">
      <c r="AA1065" s="43"/>
    </row>
    <row r="1066" spans="27:27" x14ac:dyDescent="0.25">
      <c r="AA1066" s="43"/>
    </row>
    <row r="1067" spans="27:27" x14ac:dyDescent="0.25">
      <c r="AA1067" s="43"/>
    </row>
    <row r="1068" spans="27:27" x14ac:dyDescent="0.25">
      <c r="AA1068" s="43"/>
    </row>
    <row r="1069" spans="27:27" x14ac:dyDescent="0.25">
      <c r="AA1069" s="43"/>
    </row>
    <row r="1070" spans="27:27" x14ac:dyDescent="0.25">
      <c r="AA1070" s="43"/>
    </row>
    <row r="1071" spans="27:27" x14ac:dyDescent="0.25">
      <c r="AA1071" s="43"/>
    </row>
    <row r="1072" spans="27:27" x14ac:dyDescent="0.25">
      <c r="AA1072" s="43"/>
    </row>
    <row r="1073" spans="27:27" x14ac:dyDescent="0.25">
      <c r="AA1073" s="43"/>
    </row>
    <row r="1074" spans="27:27" x14ac:dyDescent="0.25">
      <c r="AA1074" s="43"/>
    </row>
    <row r="1075" spans="27:27" x14ac:dyDescent="0.25">
      <c r="AA1075" s="43"/>
    </row>
    <row r="1076" spans="27:27" x14ac:dyDescent="0.25">
      <c r="AA1076" s="43"/>
    </row>
    <row r="1077" spans="27:27" x14ac:dyDescent="0.25">
      <c r="AA1077" s="43"/>
    </row>
    <row r="1078" spans="27:27" x14ac:dyDescent="0.25">
      <c r="AA1078" s="43"/>
    </row>
    <row r="1079" spans="27:27" x14ac:dyDescent="0.25">
      <c r="AA1079" s="43"/>
    </row>
    <row r="1080" spans="27:27" x14ac:dyDescent="0.25">
      <c r="AA1080" s="43"/>
    </row>
    <row r="1081" spans="27:27" x14ac:dyDescent="0.25">
      <c r="AA1081" s="43"/>
    </row>
    <row r="1082" spans="27:27" x14ac:dyDescent="0.25">
      <c r="AA1082" s="43"/>
    </row>
    <row r="1083" spans="27:27" x14ac:dyDescent="0.25">
      <c r="AA1083" s="43"/>
    </row>
    <row r="1084" spans="27:27" x14ac:dyDescent="0.25">
      <c r="AA1084" s="43"/>
    </row>
    <row r="1085" spans="27:27" x14ac:dyDescent="0.25">
      <c r="AA1085" s="43"/>
    </row>
    <row r="1086" spans="27:27" x14ac:dyDescent="0.25">
      <c r="AA1086" s="43"/>
    </row>
    <row r="1087" spans="27:27" x14ac:dyDescent="0.25">
      <c r="AA1087" s="43"/>
    </row>
    <row r="1088" spans="27:27" x14ac:dyDescent="0.25">
      <c r="AA1088" s="43"/>
    </row>
    <row r="1089" spans="27:27" x14ac:dyDescent="0.25">
      <c r="AA1089" s="43"/>
    </row>
    <row r="1090" spans="27:27" x14ac:dyDescent="0.25">
      <c r="AA1090" s="43"/>
    </row>
    <row r="1091" spans="27:27" x14ac:dyDescent="0.25">
      <c r="AA1091" s="43"/>
    </row>
    <row r="1092" spans="27:27" x14ac:dyDescent="0.25">
      <c r="AA1092" s="43"/>
    </row>
    <row r="1093" spans="27:27" x14ac:dyDescent="0.25">
      <c r="AA1093" s="43"/>
    </row>
    <row r="1094" spans="27:27" x14ac:dyDescent="0.25">
      <c r="AA1094" s="43"/>
    </row>
    <row r="1095" spans="27:27" x14ac:dyDescent="0.25">
      <c r="AA1095" s="43"/>
    </row>
    <row r="1096" spans="27:27" x14ac:dyDescent="0.25">
      <c r="AA1096" s="43"/>
    </row>
    <row r="1097" spans="27:27" x14ac:dyDescent="0.25">
      <c r="AA1097" s="43"/>
    </row>
    <row r="1098" spans="27:27" x14ac:dyDescent="0.25">
      <c r="AA1098" s="43"/>
    </row>
    <row r="1099" spans="27:27" x14ac:dyDescent="0.25">
      <c r="AA1099" s="43"/>
    </row>
    <row r="1100" spans="27:27" x14ac:dyDescent="0.25">
      <c r="AA1100" s="43"/>
    </row>
    <row r="1101" spans="27:27" x14ac:dyDescent="0.25">
      <c r="AA1101" s="43"/>
    </row>
    <row r="1102" spans="27:27" x14ac:dyDescent="0.25">
      <c r="AA1102" s="43"/>
    </row>
    <row r="1103" spans="27:27" x14ac:dyDescent="0.25">
      <c r="AA1103" s="43"/>
    </row>
    <row r="1104" spans="27:27" x14ac:dyDescent="0.25">
      <c r="AA1104" s="43"/>
    </row>
    <row r="1105" spans="27:27" x14ac:dyDescent="0.25">
      <c r="AA1105" s="43"/>
    </row>
    <row r="1106" spans="27:27" x14ac:dyDescent="0.25">
      <c r="AA1106" s="43"/>
    </row>
    <row r="1107" spans="27:27" x14ac:dyDescent="0.25">
      <c r="AA1107" s="43"/>
    </row>
    <row r="1108" spans="27:27" x14ac:dyDescent="0.25">
      <c r="AA1108" s="43"/>
    </row>
    <row r="1109" spans="27:27" x14ac:dyDescent="0.25">
      <c r="AA1109" s="43"/>
    </row>
    <row r="1110" spans="27:27" x14ac:dyDescent="0.25">
      <c r="AA1110" s="43"/>
    </row>
    <row r="1111" spans="27:27" x14ac:dyDescent="0.25">
      <c r="AA1111" s="43"/>
    </row>
    <row r="1112" spans="27:27" x14ac:dyDescent="0.25">
      <c r="AA1112" s="43"/>
    </row>
    <row r="1113" spans="27:27" x14ac:dyDescent="0.25">
      <c r="AA1113" s="43"/>
    </row>
    <row r="1114" spans="27:27" x14ac:dyDescent="0.25">
      <c r="AA1114" s="43"/>
    </row>
    <row r="1115" spans="27:27" x14ac:dyDescent="0.25">
      <c r="AA1115" s="43"/>
    </row>
    <row r="1116" spans="27:27" x14ac:dyDescent="0.25">
      <c r="AA1116" s="43"/>
    </row>
    <row r="1117" spans="27:27" x14ac:dyDescent="0.25">
      <c r="AA1117" s="43"/>
    </row>
    <row r="1118" spans="27:27" x14ac:dyDescent="0.25">
      <c r="AA1118" s="43"/>
    </row>
    <row r="1119" spans="27:27" x14ac:dyDescent="0.25">
      <c r="AA1119" s="43"/>
    </row>
    <row r="1120" spans="27:27" x14ac:dyDescent="0.25">
      <c r="AA1120" s="43"/>
    </row>
    <row r="1121" spans="27:27" x14ac:dyDescent="0.25">
      <c r="AA1121" s="43"/>
    </row>
    <row r="1122" spans="27:27" x14ac:dyDescent="0.25">
      <c r="AA1122" s="43"/>
    </row>
    <row r="1123" spans="27:27" x14ac:dyDescent="0.25">
      <c r="AA1123" s="43"/>
    </row>
    <row r="1124" spans="27:27" x14ac:dyDescent="0.25">
      <c r="AA1124" s="43"/>
    </row>
    <row r="1125" spans="27:27" x14ac:dyDescent="0.25">
      <c r="AA1125" s="43"/>
    </row>
    <row r="1126" spans="27:27" x14ac:dyDescent="0.25">
      <c r="AA1126" s="43"/>
    </row>
    <row r="1127" spans="27:27" x14ac:dyDescent="0.25">
      <c r="AA1127" s="43"/>
    </row>
    <row r="1128" spans="27:27" x14ac:dyDescent="0.25">
      <c r="AA1128" s="43"/>
    </row>
    <row r="1129" spans="27:27" x14ac:dyDescent="0.25">
      <c r="AA1129" s="43"/>
    </row>
    <row r="1130" spans="27:27" x14ac:dyDescent="0.25">
      <c r="AA1130" s="43"/>
    </row>
    <row r="1131" spans="27:27" x14ac:dyDescent="0.25">
      <c r="AA1131" s="43"/>
    </row>
    <row r="1132" spans="27:27" x14ac:dyDescent="0.25">
      <c r="AA1132" s="43"/>
    </row>
    <row r="1133" spans="27:27" x14ac:dyDescent="0.25">
      <c r="AA1133" s="43"/>
    </row>
    <row r="1134" spans="27:27" x14ac:dyDescent="0.25">
      <c r="AA1134" s="43"/>
    </row>
    <row r="1135" spans="27:27" x14ac:dyDescent="0.25">
      <c r="AA1135" s="43"/>
    </row>
    <row r="1136" spans="27:27" x14ac:dyDescent="0.25">
      <c r="AA1136" s="43"/>
    </row>
    <row r="1137" spans="27:27" x14ac:dyDescent="0.25">
      <c r="AA1137" s="43"/>
    </row>
    <row r="1138" spans="27:27" x14ac:dyDescent="0.25">
      <c r="AA1138" s="43"/>
    </row>
    <row r="1139" spans="27:27" x14ac:dyDescent="0.25">
      <c r="AA1139" s="43"/>
    </row>
    <row r="1140" spans="27:27" x14ac:dyDescent="0.25">
      <c r="AA1140" s="43"/>
    </row>
    <row r="1141" spans="27:27" x14ac:dyDescent="0.25">
      <c r="AA1141" s="43"/>
    </row>
    <row r="1142" spans="27:27" x14ac:dyDescent="0.25">
      <c r="AA1142" s="43"/>
    </row>
    <row r="1143" spans="27:27" x14ac:dyDescent="0.25">
      <c r="AA1143" s="43"/>
    </row>
    <row r="1144" spans="27:27" x14ac:dyDescent="0.25">
      <c r="AA1144" s="43"/>
    </row>
    <row r="1145" spans="27:27" x14ac:dyDescent="0.25">
      <c r="AA1145" s="43"/>
    </row>
    <row r="1146" spans="27:27" x14ac:dyDescent="0.25">
      <c r="AA1146" s="43"/>
    </row>
    <row r="1147" spans="27:27" x14ac:dyDescent="0.25">
      <c r="AA1147" s="43"/>
    </row>
    <row r="1148" spans="27:27" x14ac:dyDescent="0.25">
      <c r="AA1148" s="43"/>
    </row>
    <row r="1149" spans="27:27" x14ac:dyDescent="0.25">
      <c r="AA1149" s="43"/>
    </row>
    <row r="1150" spans="27:27" x14ac:dyDescent="0.25">
      <c r="AA1150" s="43"/>
    </row>
    <row r="1151" spans="27:27" x14ac:dyDescent="0.25">
      <c r="AA1151" s="43"/>
    </row>
    <row r="1152" spans="27:27" x14ac:dyDescent="0.25">
      <c r="AA1152" s="43"/>
    </row>
    <row r="1153" spans="27:27" x14ac:dyDescent="0.25">
      <c r="AA1153" s="43"/>
    </row>
    <row r="1154" spans="27:27" x14ac:dyDescent="0.25">
      <c r="AA1154" s="43"/>
    </row>
    <row r="1155" spans="27:27" x14ac:dyDescent="0.25">
      <c r="AA1155" s="43"/>
    </row>
    <row r="1156" spans="27:27" x14ac:dyDescent="0.25">
      <c r="AA1156" s="43"/>
    </row>
    <row r="1157" spans="27:27" x14ac:dyDescent="0.25">
      <c r="AA1157" s="43"/>
    </row>
    <row r="1158" spans="27:27" x14ac:dyDescent="0.25">
      <c r="AA1158" s="43"/>
    </row>
    <row r="1159" spans="27:27" x14ac:dyDescent="0.25">
      <c r="AA1159" s="43"/>
    </row>
    <row r="1160" spans="27:27" x14ac:dyDescent="0.25">
      <c r="AA1160" s="43"/>
    </row>
    <row r="1161" spans="27:27" x14ac:dyDescent="0.25">
      <c r="AA1161" s="43"/>
    </row>
    <row r="1162" spans="27:27" x14ac:dyDescent="0.25">
      <c r="AA1162" s="43"/>
    </row>
    <row r="1163" spans="27:27" x14ac:dyDescent="0.25">
      <c r="AA1163" s="43"/>
    </row>
    <row r="1164" spans="27:27" x14ac:dyDescent="0.25">
      <c r="AA1164" s="43"/>
    </row>
    <row r="1165" spans="27:27" x14ac:dyDescent="0.25">
      <c r="AA1165" s="43"/>
    </row>
    <row r="1166" spans="27:27" x14ac:dyDescent="0.25">
      <c r="AA1166" s="43"/>
    </row>
    <row r="1167" spans="27:27" x14ac:dyDescent="0.25">
      <c r="AA1167" s="43"/>
    </row>
    <row r="1168" spans="27:27" x14ac:dyDescent="0.25">
      <c r="AA1168" s="43"/>
    </row>
    <row r="1169" spans="27:27" x14ac:dyDescent="0.25">
      <c r="AA1169" s="43"/>
    </row>
    <row r="1170" spans="27:27" x14ac:dyDescent="0.25">
      <c r="AA1170" s="43"/>
    </row>
    <row r="1171" spans="27:27" x14ac:dyDescent="0.25">
      <c r="AA1171" s="43"/>
    </row>
    <row r="1172" spans="27:27" x14ac:dyDescent="0.25">
      <c r="AA1172" s="43"/>
    </row>
    <row r="1173" spans="27:27" x14ac:dyDescent="0.25">
      <c r="AA1173" s="43"/>
    </row>
    <row r="1174" spans="27:27" x14ac:dyDescent="0.25">
      <c r="AA1174" s="43"/>
    </row>
    <row r="1175" spans="27:27" x14ac:dyDescent="0.25">
      <c r="AA1175" s="43"/>
    </row>
    <row r="1176" spans="27:27" x14ac:dyDescent="0.25">
      <c r="AA1176" s="43"/>
    </row>
    <row r="1177" spans="27:27" x14ac:dyDescent="0.25">
      <c r="AA1177" s="43"/>
    </row>
    <row r="1178" spans="27:27" x14ac:dyDescent="0.25">
      <c r="AA1178" s="43"/>
    </row>
    <row r="1179" spans="27:27" x14ac:dyDescent="0.25">
      <c r="AA1179" s="43"/>
    </row>
    <row r="1180" spans="27:27" x14ac:dyDescent="0.25">
      <c r="AA1180" s="43"/>
    </row>
    <row r="1181" spans="27:27" x14ac:dyDescent="0.25">
      <c r="AA1181" s="43"/>
    </row>
    <row r="1182" spans="27:27" x14ac:dyDescent="0.25">
      <c r="AA1182" s="43"/>
    </row>
    <row r="1183" spans="27:27" x14ac:dyDescent="0.25">
      <c r="AA1183" s="43"/>
    </row>
    <row r="1184" spans="27:27" x14ac:dyDescent="0.25">
      <c r="AA1184" s="43"/>
    </row>
    <row r="1185" spans="27:27" x14ac:dyDescent="0.25">
      <c r="AA1185" s="43"/>
    </row>
    <row r="1186" spans="27:27" x14ac:dyDescent="0.25">
      <c r="AA1186" s="43"/>
    </row>
    <row r="1187" spans="27:27" x14ac:dyDescent="0.25">
      <c r="AA1187" s="43"/>
    </row>
    <row r="1188" spans="27:27" x14ac:dyDescent="0.25">
      <c r="AA1188" s="43"/>
    </row>
    <row r="1189" spans="27:27" x14ac:dyDescent="0.25">
      <c r="AA1189" s="43"/>
    </row>
    <row r="1190" spans="27:27" x14ac:dyDescent="0.25">
      <c r="AA1190" s="43"/>
    </row>
    <row r="1191" spans="27:27" x14ac:dyDescent="0.25">
      <c r="AA1191" s="43"/>
    </row>
    <row r="1192" spans="27:27" x14ac:dyDescent="0.25">
      <c r="AA1192" s="43"/>
    </row>
    <row r="1193" spans="27:27" x14ac:dyDescent="0.25">
      <c r="AA1193" s="43"/>
    </row>
    <row r="1194" spans="27:27" x14ac:dyDescent="0.25">
      <c r="AA1194" s="43"/>
    </row>
    <row r="1195" spans="27:27" x14ac:dyDescent="0.25">
      <c r="AA1195" s="43"/>
    </row>
    <row r="1196" spans="27:27" x14ac:dyDescent="0.25">
      <c r="AA1196" s="43"/>
    </row>
    <row r="1197" spans="27:27" x14ac:dyDescent="0.25">
      <c r="AA1197" s="43"/>
    </row>
    <row r="1198" spans="27:27" x14ac:dyDescent="0.25">
      <c r="AA1198" s="43"/>
    </row>
    <row r="1199" spans="27:27" x14ac:dyDescent="0.25">
      <c r="AA1199" s="43"/>
    </row>
    <row r="1200" spans="27:27" x14ac:dyDescent="0.25">
      <c r="AA1200" s="43"/>
    </row>
    <row r="1201" spans="27:27" x14ac:dyDescent="0.25">
      <c r="AA1201" s="43"/>
    </row>
    <row r="1202" spans="27:27" x14ac:dyDescent="0.25">
      <c r="AA1202" s="43"/>
    </row>
    <row r="1203" spans="27:27" x14ac:dyDescent="0.25">
      <c r="AA1203" s="43"/>
    </row>
    <row r="1204" spans="27:27" x14ac:dyDescent="0.25">
      <c r="AA1204" s="43"/>
    </row>
    <row r="1205" spans="27:27" x14ac:dyDescent="0.25">
      <c r="AA1205" s="43"/>
    </row>
    <row r="1206" spans="27:27" x14ac:dyDescent="0.25">
      <c r="AA1206" s="43"/>
    </row>
    <row r="1207" spans="27:27" x14ac:dyDescent="0.25">
      <c r="AA1207" s="43"/>
    </row>
    <row r="1208" spans="27:27" x14ac:dyDescent="0.25">
      <c r="AA1208" s="43"/>
    </row>
    <row r="1209" spans="27:27" x14ac:dyDescent="0.25">
      <c r="AA1209" s="43"/>
    </row>
    <row r="1210" spans="27:27" x14ac:dyDescent="0.25">
      <c r="AA1210" s="43"/>
    </row>
    <row r="1211" spans="27:27" x14ac:dyDescent="0.25">
      <c r="AA1211" s="43"/>
    </row>
    <row r="1212" spans="27:27" x14ac:dyDescent="0.25">
      <c r="AA1212" s="43"/>
    </row>
    <row r="1213" spans="27:27" x14ac:dyDescent="0.25">
      <c r="AA1213" s="43"/>
    </row>
    <row r="1214" spans="27:27" x14ac:dyDescent="0.25">
      <c r="AA1214" s="43"/>
    </row>
    <row r="1215" spans="27:27" x14ac:dyDescent="0.25">
      <c r="AA1215" s="43"/>
    </row>
    <row r="1216" spans="27:27" x14ac:dyDescent="0.25">
      <c r="AA1216" s="43"/>
    </row>
    <row r="1217" spans="27:27" x14ac:dyDescent="0.25">
      <c r="AA1217" s="43"/>
    </row>
    <row r="1218" spans="27:27" x14ac:dyDescent="0.25">
      <c r="AA1218" s="43"/>
    </row>
    <row r="1219" spans="27:27" x14ac:dyDescent="0.25">
      <c r="AA1219" s="43"/>
    </row>
    <row r="1220" spans="27:27" x14ac:dyDescent="0.25">
      <c r="AA1220" s="43"/>
    </row>
    <row r="1221" spans="27:27" x14ac:dyDescent="0.25">
      <c r="AA1221" s="43"/>
    </row>
    <row r="1222" spans="27:27" x14ac:dyDescent="0.25">
      <c r="AA1222" s="43"/>
    </row>
    <row r="1223" spans="27:27" x14ac:dyDescent="0.25">
      <c r="AA1223" s="43"/>
    </row>
    <row r="1224" spans="27:27" x14ac:dyDescent="0.25">
      <c r="AA1224" s="43"/>
    </row>
    <row r="1225" spans="27:27" x14ac:dyDescent="0.25">
      <c r="AA1225" s="43"/>
    </row>
    <row r="1226" spans="27:27" x14ac:dyDescent="0.25">
      <c r="AA1226" s="43"/>
    </row>
    <row r="1227" spans="27:27" x14ac:dyDescent="0.25">
      <c r="AA1227" s="43"/>
    </row>
    <row r="1228" spans="27:27" x14ac:dyDescent="0.25">
      <c r="AA1228" s="43"/>
    </row>
    <row r="1229" spans="27:27" x14ac:dyDescent="0.25">
      <c r="AA1229" s="43"/>
    </row>
    <row r="1230" spans="27:27" x14ac:dyDescent="0.25">
      <c r="AA1230" s="43"/>
    </row>
    <row r="1231" spans="27:27" x14ac:dyDescent="0.25">
      <c r="AA1231" s="43"/>
    </row>
    <row r="1232" spans="27:27" x14ac:dyDescent="0.25">
      <c r="AA1232" s="43"/>
    </row>
    <row r="1233" spans="27:27" x14ac:dyDescent="0.25">
      <c r="AA1233" s="43"/>
    </row>
    <row r="1234" spans="27:27" x14ac:dyDescent="0.25">
      <c r="AA1234" s="43"/>
    </row>
    <row r="1235" spans="27:27" x14ac:dyDescent="0.25">
      <c r="AA1235" s="43"/>
    </row>
    <row r="1236" spans="27:27" x14ac:dyDescent="0.25">
      <c r="AA1236" s="43"/>
    </row>
    <row r="1237" spans="27:27" x14ac:dyDescent="0.25">
      <c r="AA1237" s="43"/>
    </row>
    <row r="1238" spans="27:27" x14ac:dyDescent="0.25">
      <c r="AA1238" s="43"/>
    </row>
    <row r="1239" spans="27:27" x14ac:dyDescent="0.25">
      <c r="AA1239" s="43"/>
    </row>
    <row r="1240" spans="27:27" x14ac:dyDescent="0.25">
      <c r="AA1240" s="43"/>
    </row>
    <row r="1241" spans="27:27" x14ac:dyDescent="0.25">
      <c r="AA1241" s="43"/>
    </row>
    <row r="1242" spans="27:27" x14ac:dyDescent="0.25">
      <c r="AA1242" s="43"/>
    </row>
    <row r="1243" spans="27:27" x14ac:dyDescent="0.25">
      <c r="AA1243" s="43"/>
    </row>
    <row r="1244" spans="27:27" x14ac:dyDescent="0.25">
      <c r="AA1244" s="43"/>
    </row>
    <row r="1245" spans="27:27" x14ac:dyDescent="0.25">
      <c r="AA1245" s="43"/>
    </row>
    <row r="1246" spans="27:27" x14ac:dyDescent="0.25">
      <c r="AA1246" s="43"/>
    </row>
    <row r="1247" spans="27:27" x14ac:dyDescent="0.25">
      <c r="AA1247" s="43"/>
    </row>
    <row r="1248" spans="27:27" x14ac:dyDescent="0.25">
      <c r="AA1248" s="43"/>
    </row>
    <row r="1249" spans="27:27" x14ac:dyDescent="0.25">
      <c r="AA1249" s="43"/>
    </row>
    <row r="1250" spans="27:27" x14ac:dyDescent="0.25">
      <c r="AA1250" s="43"/>
    </row>
    <row r="1251" spans="27:27" x14ac:dyDescent="0.25">
      <c r="AA1251" s="43"/>
    </row>
    <row r="1252" spans="27:27" x14ac:dyDescent="0.25">
      <c r="AA1252" s="43"/>
    </row>
    <row r="1253" spans="27:27" x14ac:dyDescent="0.25">
      <c r="AA1253" s="43"/>
    </row>
    <row r="1254" spans="27:27" x14ac:dyDescent="0.25">
      <c r="AA1254" s="43"/>
    </row>
    <row r="1255" spans="27:27" x14ac:dyDescent="0.25">
      <c r="AA1255" s="43"/>
    </row>
    <row r="1256" spans="27:27" x14ac:dyDescent="0.25">
      <c r="AA1256" s="43"/>
    </row>
    <row r="1257" spans="27:27" x14ac:dyDescent="0.25">
      <c r="AA1257" s="43"/>
    </row>
    <row r="1258" spans="27:27" x14ac:dyDescent="0.25">
      <c r="AA1258" s="43"/>
    </row>
    <row r="1259" spans="27:27" x14ac:dyDescent="0.25">
      <c r="AA1259" s="43"/>
    </row>
    <row r="1260" spans="27:27" x14ac:dyDescent="0.25">
      <c r="AA1260" s="43"/>
    </row>
    <row r="1261" spans="27:27" x14ac:dyDescent="0.25">
      <c r="AA1261" s="43"/>
    </row>
    <row r="1262" spans="27:27" x14ac:dyDescent="0.25">
      <c r="AA1262" s="43"/>
    </row>
    <row r="1263" spans="27:27" x14ac:dyDescent="0.25">
      <c r="AA1263" s="43"/>
    </row>
    <row r="1264" spans="27:27" x14ac:dyDescent="0.25">
      <c r="AA1264" s="43"/>
    </row>
    <row r="1265" spans="27:27" x14ac:dyDescent="0.25">
      <c r="AA1265" s="43"/>
    </row>
    <row r="1266" spans="27:27" x14ac:dyDescent="0.25">
      <c r="AA1266" s="43"/>
    </row>
    <row r="1267" spans="27:27" x14ac:dyDescent="0.25">
      <c r="AA1267" s="43"/>
    </row>
    <row r="1268" spans="27:27" x14ac:dyDescent="0.25">
      <c r="AA1268" s="43"/>
    </row>
    <row r="1269" spans="27:27" x14ac:dyDescent="0.25">
      <c r="AA1269" s="43"/>
    </row>
    <row r="1270" spans="27:27" x14ac:dyDescent="0.25">
      <c r="AA1270" s="43"/>
    </row>
    <row r="1271" spans="27:27" x14ac:dyDescent="0.25">
      <c r="AA1271" s="43"/>
    </row>
    <row r="1272" spans="27:27" x14ac:dyDescent="0.25">
      <c r="AA1272" s="43"/>
    </row>
    <row r="1273" spans="27:27" x14ac:dyDescent="0.25">
      <c r="AA1273" s="43"/>
    </row>
    <row r="1274" spans="27:27" x14ac:dyDescent="0.25">
      <c r="AA1274" s="43"/>
    </row>
    <row r="1275" spans="27:27" x14ac:dyDescent="0.25">
      <c r="AA1275" s="43"/>
    </row>
    <row r="1276" spans="27:27" x14ac:dyDescent="0.25">
      <c r="AA1276" s="43"/>
    </row>
    <row r="1277" spans="27:27" x14ac:dyDescent="0.25">
      <c r="AA1277" s="43"/>
    </row>
    <row r="1278" spans="27:27" x14ac:dyDescent="0.25">
      <c r="AA1278" s="43"/>
    </row>
    <row r="1279" spans="27:27" x14ac:dyDescent="0.25">
      <c r="AA1279" s="43"/>
    </row>
    <row r="1280" spans="27:27" x14ac:dyDescent="0.25">
      <c r="AA1280" s="43"/>
    </row>
    <row r="1281" spans="27:27" x14ac:dyDescent="0.25">
      <c r="AA1281" s="43"/>
    </row>
    <row r="1282" spans="27:27" x14ac:dyDescent="0.25">
      <c r="AA1282" s="43"/>
    </row>
    <row r="1283" spans="27:27" x14ac:dyDescent="0.25">
      <c r="AA1283" s="43"/>
    </row>
    <row r="1284" spans="27:27" x14ac:dyDescent="0.25">
      <c r="AA1284" s="43"/>
    </row>
    <row r="1285" spans="27:27" x14ac:dyDescent="0.25">
      <c r="AA1285" s="43"/>
    </row>
    <row r="1286" spans="27:27" x14ac:dyDescent="0.25">
      <c r="AA1286" s="43"/>
    </row>
    <row r="1287" spans="27:27" x14ac:dyDescent="0.25">
      <c r="AA1287" s="43"/>
    </row>
    <row r="1288" spans="27:27" x14ac:dyDescent="0.25">
      <c r="AA1288" s="43"/>
    </row>
    <row r="1289" spans="27:27" x14ac:dyDescent="0.25">
      <c r="AA1289" s="43"/>
    </row>
    <row r="1290" spans="27:27" x14ac:dyDescent="0.25">
      <c r="AA1290" s="43"/>
    </row>
    <row r="1291" spans="27:27" x14ac:dyDescent="0.25">
      <c r="AA1291" s="43"/>
    </row>
    <row r="1292" spans="27:27" x14ac:dyDescent="0.25">
      <c r="AA1292" s="43"/>
    </row>
    <row r="1293" spans="27:27" x14ac:dyDescent="0.25">
      <c r="AA1293" s="43"/>
    </row>
    <row r="1294" spans="27:27" x14ac:dyDescent="0.25">
      <c r="AA1294" s="43"/>
    </row>
    <row r="1295" spans="27:27" x14ac:dyDescent="0.25">
      <c r="AA1295" s="43"/>
    </row>
    <row r="1296" spans="27:27" x14ac:dyDescent="0.25">
      <c r="AA1296" s="43"/>
    </row>
    <row r="1297" spans="27:27" x14ac:dyDescent="0.25">
      <c r="AA1297" s="43"/>
    </row>
    <row r="1298" spans="27:27" x14ac:dyDescent="0.25">
      <c r="AA1298" s="43"/>
    </row>
    <row r="1299" spans="27:27" x14ac:dyDescent="0.25">
      <c r="AA1299" s="43"/>
    </row>
    <row r="1300" spans="27:27" x14ac:dyDescent="0.25">
      <c r="AA1300" s="43"/>
    </row>
    <row r="1301" spans="27:27" x14ac:dyDescent="0.25">
      <c r="AA1301" s="43"/>
    </row>
    <row r="1302" spans="27:27" x14ac:dyDescent="0.25">
      <c r="AA1302" s="43"/>
    </row>
    <row r="1303" spans="27:27" x14ac:dyDescent="0.25">
      <c r="AA1303" s="43"/>
    </row>
    <row r="1304" spans="27:27" x14ac:dyDescent="0.25">
      <c r="AA1304" s="43"/>
    </row>
    <row r="1305" spans="27:27" x14ac:dyDescent="0.25">
      <c r="AA1305" s="43"/>
    </row>
    <row r="1306" spans="27:27" x14ac:dyDescent="0.25">
      <c r="AA1306" s="43"/>
    </row>
    <row r="1307" spans="27:27" x14ac:dyDescent="0.25">
      <c r="AA1307" s="43"/>
    </row>
    <row r="1308" spans="27:27" x14ac:dyDescent="0.25">
      <c r="AA1308" s="43"/>
    </row>
    <row r="1309" spans="27:27" x14ac:dyDescent="0.25">
      <c r="AA1309" s="43"/>
    </row>
    <row r="1310" spans="27:27" x14ac:dyDescent="0.25">
      <c r="AA1310" s="43"/>
    </row>
    <row r="1311" spans="27:27" x14ac:dyDescent="0.25">
      <c r="AA1311" s="43"/>
    </row>
    <row r="1312" spans="27:27" x14ac:dyDescent="0.25">
      <c r="AA1312" s="43"/>
    </row>
    <row r="1313" spans="27:27" x14ac:dyDescent="0.25">
      <c r="AA1313" s="43"/>
    </row>
    <row r="1314" spans="27:27" x14ac:dyDescent="0.25">
      <c r="AA1314" s="43"/>
    </row>
    <row r="1315" spans="27:27" x14ac:dyDescent="0.25">
      <c r="AA1315" s="43"/>
    </row>
    <row r="1316" spans="27:27" x14ac:dyDescent="0.25">
      <c r="AA1316" s="43"/>
    </row>
    <row r="1317" spans="27:27" x14ac:dyDescent="0.25">
      <c r="AA1317" s="43"/>
    </row>
    <row r="1318" spans="27:27" x14ac:dyDescent="0.25">
      <c r="AA1318" s="43"/>
    </row>
    <row r="1319" spans="27:27" x14ac:dyDescent="0.25">
      <c r="AA1319" s="43"/>
    </row>
    <row r="1320" spans="27:27" x14ac:dyDescent="0.25">
      <c r="AA1320" s="43"/>
    </row>
    <row r="1321" spans="27:27" x14ac:dyDescent="0.25">
      <c r="AA1321" s="43"/>
    </row>
    <row r="1322" spans="27:27" x14ac:dyDescent="0.25">
      <c r="AA1322" s="43"/>
    </row>
    <row r="1323" spans="27:27" x14ac:dyDescent="0.25">
      <c r="AA1323" s="43"/>
    </row>
    <row r="1324" spans="27:27" x14ac:dyDescent="0.25">
      <c r="AA1324" s="43"/>
    </row>
    <row r="1325" spans="27:27" x14ac:dyDescent="0.25">
      <c r="AA1325" s="43"/>
    </row>
    <row r="1326" spans="27:27" x14ac:dyDescent="0.25">
      <c r="AA1326" s="43"/>
    </row>
    <row r="1327" spans="27:27" x14ac:dyDescent="0.25">
      <c r="AA1327" s="43"/>
    </row>
    <row r="1328" spans="27:27" x14ac:dyDescent="0.25">
      <c r="AA1328" s="43"/>
    </row>
    <row r="1329" spans="27:27" x14ac:dyDescent="0.25">
      <c r="AA1329" s="43"/>
    </row>
    <row r="1330" spans="27:27" x14ac:dyDescent="0.25">
      <c r="AA1330" s="43"/>
    </row>
    <row r="1331" spans="27:27" x14ac:dyDescent="0.25">
      <c r="AA1331" s="43"/>
    </row>
    <row r="1332" spans="27:27" x14ac:dyDescent="0.25">
      <c r="AA1332" s="43"/>
    </row>
    <row r="1333" spans="27:27" x14ac:dyDescent="0.25">
      <c r="AA1333" s="43"/>
    </row>
    <row r="1334" spans="27:27" x14ac:dyDescent="0.25">
      <c r="AA1334" s="43"/>
    </row>
    <row r="1335" spans="27:27" x14ac:dyDescent="0.25">
      <c r="AA1335" s="43"/>
    </row>
    <row r="1336" spans="27:27" x14ac:dyDescent="0.25">
      <c r="AA1336" s="43"/>
    </row>
    <row r="1337" spans="27:27" x14ac:dyDescent="0.25">
      <c r="AA1337" s="43"/>
    </row>
    <row r="1338" spans="27:27" x14ac:dyDescent="0.25">
      <c r="AA1338" s="43"/>
    </row>
    <row r="1339" spans="27:27" x14ac:dyDescent="0.25">
      <c r="AA1339" s="43"/>
    </row>
    <row r="1340" spans="27:27" x14ac:dyDescent="0.25">
      <c r="AA1340" s="43"/>
    </row>
    <row r="1341" spans="27:27" x14ac:dyDescent="0.25">
      <c r="AA1341" s="43"/>
    </row>
    <row r="1342" spans="27:27" x14ac:dyDescent="0.25">
      <c r="AA1342" s="43"/>
    </row>
    <row r="1343" spans="27:27" x14ac:dyDescent="0.25">
      <c r="AA1343" s="43"/>
    </row>
    <row r="1344" spans="27:27" x14ac:dyDescent="0.25">
      <c r="AA1344" s="43"/>
    </row>
    <row r="1345" spans="27:27" x14ac:dyDescent="0.25">
      <c r="AA1345" s="43"/>
    </row>
    <row r="1346" spans="27:27" x14ac:dyDescent="0.25">
      <c r="AA1346" s="43"/>
    </row>
    <row r="1347" spans="27:27" x14ac:dyDescent="0.25">
      <c r="AA1347" s="43"/>
    </row>
    <row r="1348" spans="27:27" x14ac:dyDescent="0.25">
      <c r="AA1348" s="43"/>
    </row>
    <row r="1349" spans="27:27" x14ac:dyDescent="0.25">
      <c r="AA1349" s="43"/>
    </row>
    <row r="1350" spans="27:27" x14ac:dyDescent="0.25">
      <c r="AA1350" s="43"/>
    </row>
    <row r="1351" spans="27:27" x14ac:dyDescent="0.25">
      <c r="AA1351" s="43"/>
    </row>
    <row r="1352" spans="27:27" x14ac:dyDescent="0.25">
      <c r="AA1352" s="43"/>
    </row>
    <row r="1353" spans="27:27" x14ac:dyDescent="0.25">
      <c r="AA1353" s="43"/>
    </row>
    <row r="1354" spans="27:27" x14ac:dyDescent="0.25">
      <c r="AA1354" s="43"/>
    </row>
    <row r="1355" spans="27:27" x14ac:dyDescent="0.25">
      <c r="AA1355" s="43"/>
    </row>
    <row r="1356" spans="27:27" x14ac:dyDescent="0.25">
      <c r="AA1356" s="43"/>
    </row>
    <row r="1357" spans="27:27" x14ac:dyDescent="0.25">
      <c r="AA1357" s="43"/>
    </row>
    <row r="1358" spans="27:27" x14ac:dyDescent="0.25">
      <c r="AA1358" s="43"/>
    </row>
    <row r="1359" spans="27:27" x14ac:dyDescent="0.25">
      <c r="AA1359" s="43"/>
    </row>
    <row r="1360" spans="27:27" x14ac:dyDescent="0.25">
      <c r="AA1360" s="43"/>
    </row>
    <row r="1361" spans="27:27" x14ac:dyDescent="0.25">
      <c r="AA1361" s="43"/>
    </row>
    <row r="1362" spans="27:27" x14ac:dyDescent="0.25">
      <c r="AA1362" s="43"/>
    </row>
    <row r="1363" spans="27:27" x14ac:dyDescent="0.25">
      <c r="AA1363" s="43"/>
    </row>
    <row r="1364" spans="27:27" x14ac:dyDescent="0.25">
      <c r="AA1364" s="43"/>
    </row>
    <row r="1365" spans="27:27" x14ac:dyDescent="0.25">
      <c r="AA1365" s="43"/>
    </row>
    <row r="1366" spans="27:27" x14ac:dyDescent="0.25">
      <c r="AA1366" s="43"/>
    </row>
    <row r="1367" spans="27:27" x14ac:dyDescent="0.25">
      <c r="AA1367" s="43"/>
    </row>
    <row r="1368" spans="27:27" x14ac:dyDescent="0.25">
      <c r="AA1368" s="43"/>
    </row>
    <row r="1369" spans="27:27" x14ac:dyDescent="0.25">
      <c r="AA1369" s="43"/>
    </row>
    <row r="1370" spans="27:27" x14ac:dyDescent="0.25">
      <c r="AA1370" s="43"/>
    </row>
    <row r="1371" spans="27:27" x14ac:dyDescent="0.25">
      <c r="AA1371" s="43"/>
    </row>
    <row r="1372" spans="27:27" x14ac:dyDescent="0.25">
      <c r="AA1372" s="43"/>
    </row>
    <row r="1373" spans="27:27" x14ac:dyDescent="0.25">
      <c r="AA1373" s="43"/>
    </row>
    <row r="1374" spans="27:27" x14ac:dyDescent="0.25">
      <c r="AA1374" s="43"/>
    </row>
    <row r="1375" spans="27:27" x14ac:dyDescent="0.25">
      <c r="AA1375" s="43"/>
    </row>
    <row r="1376" spans="27:27" x14ac:dyDescent="0.25">
      <c r="AA1376" s="43"/>
    </row>
    <row r="1377" spans="27:27" x14ac:dyDescent="0.25">
      <c r="AA1377" s="43"/>
    </row>
    <row r="1378" spans="27:27" x14ac:dyDescent="0.25">
      <c r="AA1378" s="43"/>
    </row>
    <row r="1379" spans="27:27" x14ac:dyDescent="0.25">
      <c r="AA1379" s="43"/>
    </row>
    <row r="1380" spans="27:27" x14ac:dyDescent="0.25">
      <c r="AA1380" s="43"/>
    </row>
    <row r="1381" spans="27:27" x14ac:dyDescent="0.25">
      <c r="AA1381" s="43"/>
    </row>
    <row r="1382" spans="27:27" x14ac:dyDescent="0.25">
      <c r="AA1382" s="43"/>
    </row>
    <row r="1383" spans="27:27" x14ac:dyDescent="0.25">
      <c r="AA1383" s="43"/>
    </row>
    <row r="1384" spans="27:27" x14ac:dyDescent="0.25">
      <c r="AA1384" s="43"/>
    </row>
    <row r="1385" spans="27:27" x14ac:dyDescent="0.25">
      <c r="AA1385" s="43"/>
    </row>
    <row r="1386" spans="27:27" x14ac:dyDescent="0.25">
      <c r="AA1386" s="43"/>
    </row>
    <row r="1387" spans="27:27" x14ac:dyDescent="0.25">
      <c r="AA1387" s="43"/>
    </row>
    <row r="1388" spans="27:27" x14ac:dyDescent="0.25">
      <c r="AA1388" s="43"/>
    </row>
    <row r="1389" spans="27:27" x14ac:dyDescent="0.25">
      <c r="AA1389" s="43"/>
    </row>
    <row r="1390" spans="27:27" x14ac:dyDescent="0.25">
      <c r="AA1390" s="43"/>
    </row>
    <row r="1391" spans="27:27" x14ac:dyDescent="0.25">
      <c r="AA1391" s="43"/>
    </row>
    <row r="1392" spans="27:27" x14ac:dyDescent="0.25">
      <c r="AA1392" s="43"/>
    </row>
    <row r="1393" spans="27:27" x14ac:dyDescent="0.25">
      <c r="AA1393" s="43"/>
    </row>
    <row r="1394" spans="27:27" x14ac:dyDescent="0.25">
      <c r="AA1394" s="43"/>
    </row>
    <row r="1395" spans="27:27" x14ac:dyDescent="0.25">
      <c r="AA1395" s="43"/>
    </row>
    <row r="1396" spans="27:27" x14ac:dyDescent="0.25">
      <c r="AA1396" s="43"/>
    </row>
    <row r="1397" spans="27:27" x14ac:dyDescent="0.25">
      <c r="AA1397" s="43"/>
    </row>
    <row r="1398" spans="27:27" x14ac:dyDescent="0.25">
      <c r="AA1398" s="43"/>
    </row>
    <row r="1399" spans="27:27" x14ac:dyDescent="0.25">
      <c r="AA1399" s="43"/>
    </row>
    <row r="1400" spans="27:27" x14ac:dyDescent="0.25">
      <c r="AA1400" s="43"/>
    </row>
    <row r="1401" spans="27:27" x14ac:dyDescent="0.25">
      <c r="AA1401" s="43"/>
    </row>
    <row r="1402" spans="27:27" x14ac:dyDescent="0.25">
      <c r="AA1402" s="43"/>
    </row>
    <row r="1403" spans="27:27" x14ac:dyDescent="0.25">
      <c r="AA1403" s="43"/>
    </row>
    <row r="1404" spans="27:27" x14ac:dyDescent="0.25">
      <c r="AA1404" s="43"/>
    </row>
    <row r="1405" spans="27:27" x14ac:dyDescent="0.25">
      <c r="AA1405" s="43"/>
    </row>
    <row r="1406" spans="27:27" x14ac:dyDescent="0.25">
      <c r="AA1406" s="43"/>
    </row>
    <row r="1407" spans="27:27" x14ac:dyDescent="0.25">
      <c r="AA1407" s="43"/>
    </row>
    <row r="1408" spans="27:27" x14ac:dyDescent="0.25">
      <c r="AA1408" s="43"/>
    </row>
    <row r="1409" spans="27:27" x14ac:dyDescent="0.25">
      <c r="AA1409" s="43"/>
    </row>
    <row r="1410" spans="27:27" x14ac:dyDescent="0.25">
      <c r="AA1410" s="43"/>
    </row>
    <row r="1411" spans="27:27" x14ac:dyDescent="0.25">
      <c r="AA1411" s="43"/>
    </row>
    <row r="1412" spans="27:27" x14ac:dyDescent="0.25">
      <c r="AA1412" s="43"/>
    </row>
    <row r="1413" spans="27:27" x14ac:dyDescent="0.25">
      <c r="AA1413" s="43"/>
    </row>
    <row r="1414" spans="27:27" x14ac:dyDescent="0.25">
      <c r="AA1414" s="43"/>
    </row>
    <row r="1415" spans="27:27" x14ac:dyDescent="0.25">
      <c r="AA1415" s="43"/>
    </row>
    <row r="1416" spans="27:27" x14ac:dyDescent="0.25">
      <c r="AA1416" s="43"/>
    </row>
    <row r="1417" spans="27:27" x14ac:dyDescent="0.25">
      <c r="AA1417" s="43"/>
    </row>
    <row r="1418" spans="27:27" x14ac:dyDescent="0.25">
      <c r="AA1418" s="43"/>
    </row>
    <row r="1419" spans="27:27" x14ac:dyDescent="0.25">
      <c r="AA1419" s="43"/>
    </row>
    <row r="1420" spans="27:27" x14ac:dyDescent="0.25">
      <c r="AA1420" s="43"/>
    </row>
    <row r="1421" spans="27:27" x14ac:dyDescent="0.25">
      <c r="AA1421" s="43"/>
    </row>
    <row r="1422" spans="27:27" x14ac:dyDescent="0.25">
      <c r="AA1422" s="43"/>
    </row>
    <row r="1423" spans="27:27" x14ac:dyDescent="0.25">
      <c r="AA1423" s="43"/>
    </row>
    <row r="1424" spans="27:27" x14ac:dyDescent="0.25">
      <c r="AA1424" s="43"/>
    </row>
    <row r="1425" spans="27:27" x14ac:dyDescent="0.25">
      <c r="AA1425" s="43"/>
    </row>
    <row r="1426" spans="27:27" x14ac:dyDescent="0.25">
      <c r="AA1426" s="43"/>
    </row>
    <row r="1427" spans="27:27" x14ac:dyDescent="0.25">
      <c r="AA1427" s="43"/>
    </row>
    <row r="1428" spans="27:27" x14ac:dyDescent="0.25">
      <c r="AA1428" s="43"/>
    </row>
    <row r="1429" spans="27:27" x14ac:dyDescent="0.25">
      <c r="AA1429" s="43"/>
    </row>
    <row r="1430" spans="27:27" x14ac:dyDescent="0.25">
      <c r="AA1430" s="43"/>
    </row>
    <row r="1431" spans="27:27" x14ac:dyDescent="0.25">
      <c r="AA1431" s="43"/>
    </row>
    <row r="1432" spans="27:27" x14ac:dyDescent="0.25">
      <c r="AA1432" s="43"/>
    </row>
    <row r="1433" spans="27:27" x14ac:dyDescent="0.25">
      <c r="AA1433" s="43"/>
    </row>
    <row r="1434" spans="27:27" x14ac:dyDescent="0.25">
      <c r="AA1434" s="43"/>
    </row>
    <row r="1435" spans="27:27" x14ac:dyDescent="0.25">
      <c r="AA1435" s="43"/>
    </row>
    <row r="1436" spans="27:27" x14ac:dyDescent="0.25">
      <c r="AA1436" s="43"/>
    </row>
    <row r="1437" spans="27:27" x14ac:dyDescent="0.25">
      <c r="AA1437" s="43"/>
    </row>
    <row r="1438" spans="27:27" x14ac:dyDescent="0.25">
      <c r="AA1438" s="43"/>
    </row>
    <row r="1439" spans="27:27" x14ac:dyDescent="0.25">
      <c r="AA1439" s="43"/>
    </row>
    <row r="1440" spans="27:27" x14ac:dyDescent="0.25">
      <c r="AA1440" s="43"/>
    </row>
    <row r="1441" spans="27:27" x14ac:dyDescent="0.25">
      <c r="AA1441" s="43"/>
    </row>
    <row r="1442" spans="27:27" x14ac:dyDescent="0.25">
      <c r="AA1442" s="43"/>
    </row>
    <row r="1443" spans="27:27" x14ac:dyDescent="0.25">
      <c r="AA1443" s="43"/>
    </row>
    <row r="1444" spans="27:27" x14ac:dyDescent="0.25">
      <c r="AA1444" s="43"/>
    </row>
    <row r="1445" spans="27:27" x14ac:dyDescent="0.25">
      <c r="AA1445" s="43"/>
    </row>
    <row r="1446" spans="27:27" x14ac:dyDescent="0.25">
      <c r="AA1446" s="43"/>
    </row>
    <row r="1447" spans="27:27" x14ac:dyDescent="0.25">
      <c r="AA1447" s="43"/>
    </row>
    <row r="1448" spans="27:27" x14ac:dyDescent="0.25">
      <c r="AA1448" s="43"/>
    </row>
    <row r="1449" spans="27:27" x14ac:dyDescent="0.25">
      <c r="AA1449" s="43"/>
    </row>
    <row r="1450" spans="27:27" x14ac:dyDescent="0.25">
      <c r="AA1450" s="43"/>
    </row>
    <row r="1451" spans="27:27" x14ac:dyDescent="0.25">
      <c r="AA1451" s="43"/>
    </row>
    <row r="1452" spans="27:27" x14ac:dyDescent="0.25">
      <c r="AA1452" s="43"/>
    </row>
    <row r="1453" spans="27:27" x14ac:dyDescent="0.25">
      <c r="AA1453" s="43"/>
    </row>
    <row r="1454" spans="27:27" x14ac:dyDescent="0.25">
      <c r="AA1454" s="43"/>
    </row>
    <row r="1455" spans="27:27" x14ac:dyDescent="0.25">
      <c r="AA1455" s="43"/>
    </row>
    <row r="1456" spans="27:27" x14ac:dyDescent="0.25">
      <c r="AA1456" s="43"/>
    </row>
    <row r="1457" spans="27:27" x14ac:dyDescent="0.25">
      <c r="AA1457" s="43"/>
    </row>
    <row r="1458" spans="27:27" x14ac:dyDescent="0.25">
      <c r="AA1458" s="43"/>
    </row>
    <row r="1459" spans="27:27" x14ac:dyDescent="0.25">
      <c r="AA1459" s="43"/>
    </row>
    <row r="1460" spans="27:27" x14ac:dyDescent="0.25">
      <c r="AA1460" s="43"/>
    </row>
    <row r="1461" spans="27:27" x14ac:dyDescent="0.25">
      <c r="AA1461" s="43"/>
    </row>
    <row r="1462" spans="27:27" x14ac:dyDescent="0.25">
      <c r="AA1462" s="43"/>
    </row>
    <row r="1463" spans="27:27" x14ac:dyDescent="0.25">
      <c r="AA1463" s="43"/>
    </row>
    <row r="1464" spans="27:27" x14ac:dyDescent="0.25">
      <c r="AA1464" s="43"/>
    </row>
    <row r="1465" spans="27:27" x14ac:dyDescent="0.25">
      <c r="AA1465" s="43"/>
    </row>
    <row r="1466" spans="27:27" x14ac:dyDescent="0.25">
      <c r="AA1466" s="43"/>
    </row>
    <row r="1467" spans="27:27" x14ac:dyDescent="0.25">
      <c r="AA1467" s="43"/>
    </row>
    <row r="1468" spans="27:27" x14ac:dyDescent="0.25">
      <c r="AA1468" s="43"/>
    </row>
    <row r="1469" spans="27:27" x14ac:dyDescent="0.25">
      <c r="AA1469" s="43"/>
    </row>
    <row r="1470" spans="27:27" x14ac:dyDescent="0.25">
      <c r="AA1470" s="43"/>
    </row>
    <row r="1471" spans="27:27" x14ac:dyDescent="0.25">
      <c r="AA1471" s="43"/>
    </row>
    <row r="1472" spans="27:27" x14ac:dyDescent="0.25">
      <c r="AA1472" s="43"/>
    </row>
    <row r="1473" spans="27:27" x14ac:dyDescent="0.25">
      <c r="AA1473" s="43"/>
    </row>
    <row r="1474" spans="27:27" x14ac:dyDescent="0.25">
      <c r="AA1474" s="43"/>
    </row>
    <row r="1475" spans="27:27" x14ac:dyDescent="0.25">
      <c r="AA1475" s="43"/>
    </row>
    <row r="1476" spans="27:27" x14ac:dyDescent="0.25">
      <c r="AA1476" s="43"/>
    </row>
    <row r="1477" spans="27:27" x14ac:dyDescent="0.25">
      <c r="AA1477" s="43"/>
    </row>
    <row r="1478" spans="27:27" x14ac:dyDescent="0.25">
      <c r="AA1478" s="43"/>
    </row>
    <row r="1479" spans="27:27" x14ac:dyDescent="0.25">
      <c r="AA1479" s="43"/>
    </row>
    <row r="1480" spans="27:27" x14ac:dyDescent="0.25">
      <c r="AA1480" s="43"/>
    </row>
    <row r="1481" spans="27:27" x14ac:dyDescent="0.25">
      <c r="AA1481" s="43"/>
    </row>
    <row r="1482" spans="27:27" x14ac:dyDescent="0.25">
      <c r="AA1482" s="43"/>
    </row>
    <row r="1483" spans="27:27" x14ac:dyDescent="0.25">
      <c r="AA1483" s="43"/>
    </row>
    <row r="1484" spans="27:27" x14ac:dyDescent="0.25">
      <c r="AA1484" s="43"/>
    </row>
    <row r="1485" spans="27:27" x14ac:dyDescent="0.25">
      <c r="AA1485" s="43"/>
    </row>
    <row r="1486" spans="27:27" x14ac:dyDescent="0.25">
      <c r="AA1486" s="43"/>
    </row>
    <row r="1487" spans="27:27" x14ac:dyDescent="0.25">
      <c r="AA1487" s="43"/>
    </row>
    <row r="1488" spans="27:27" x14ac:dyDescent="0.25">
      <c r="AA1488" s="43"/>
    </row>
    <row r="1489" spans="27:27" x14ac:dyDescent="0.25">
      <c r="AA1489" s="43"/>
    </row>
    <row r="1490" spans="27:27" x14ac:dyDescent="0.25">
      <c r="AA1490" s="43"/>
    </row>
    <row r="1491" spans="27:27" x14ac:dyDescent="0.25">
      <c r="AA1491" s="43"/>
    </row>
    <row r="1492" spans="27:27" x14ac:dyDescent="0.25">
      <c r="AA1492" s="43"/>
    </row>
    <row r="1493" spans="27:27" x14ac:dyDescent="0.25">
      <c r="AA1493" s="43"/>
    </row>
    <row r="1494" spans="27:27" x14ac:dyDescent="0.25">
      <c r="AA1494" s="43"/>
    </row>
    <row r="1495" spans="27:27" x14ac:dyDescent="0.25">
      <c r="AA1495" s="43"/>
    </row>
    <row r="1496" spans="27:27" x14ac:dyDescent="0.25">
      <c r="AA1496" s="43"/>
    </row>
    <row r="1497" spans="27:27" x14ac:dyDescent="0.25">
      <c r="AA1497" s="43"/>
    </row>
    <row r="1498" spans="27:27" x14ac:dyDescent="0.25">
      <c r="AA1498" s="43"/>
    </row>
    <row r="1499" spans="27:27" x14ac:dyDescent="0.25">
      <c r="AA1499" s="43"/>
    </row>
    <row r="1500" spans="27:27" x14ac:dyDescent="0.25">
      <c r="AA1500" s="43"/>
    </row>
    <row r="1501" spans="27:27" x14ac:dyDescent="0.25">
      <c r="AA1501" s="43"/>
    </row>
    <row r="1502" spans="27:27" x14ac:dyDescent="0.25">
      <c r="AA1502" s="43"/>
    </row>
    <row r="1503" spans="27:27" x14ac:dyDescent="0.25">
      <c r="AA1503" s="43"/>
    </row>
    <row r="1504" spans="27:27" x14ac:dyDescent="0.25">
      <c r="AA1504" s="43"/>
    </row>
    <row r="1505" spans="27:27" x14ac:dyDescent="0.25">
      <c r="AA1505" s="43"/>
    </row>
    <row r="1506" spans="27:27" x14ac:dyDescent="0.25">
      <c r="AA1506" s="43"/>
    </row>
    <row r="1507" spans="27:27" x14ac:dyDescent="0.25">
      <c r="AA1507" s="43"/>
    </row>
    <row r="1508" spans="27:27" x14ac:dyDescent="0.25">
      <c r="AA1508" s="43"/>
    </row>
    <row r="1509" spans="27:27" x14ac:dyDescent="0.25">
      <c r="AA1509" s="43"/>
    </row>
    <row r="1510" spans="27:27" x14ac:dyDescent="0.25">
      <c r="AA1510" s="43"/>
    </row>
    <row r="1511" spans="27:27" x14ac:dyDescent="0.25">
      <c r="AA1511" s="43"/>
    </row>
    <row r="1512" spans="27:27" x14ac:dyDescent="0.25">
      <c r="AA1512" s="43"/>
    </row>
    <row r="1513" spans="27:27" x14ac:dyDescent="0.25">
      <c r="AA1513" s="43"/>
    </row>
    <row r="1514" spans="27:27" x14ac:dyDescent="0.25">
      <c r="AA1514" s="43"/>
    </row>
    <row r="1515" spans="27:27" x14ac:dyDescent="0.25">
      <c r="AA1515" s="43"/>
    </row>
    <row r="1516" spans="27:27" x14ac:dyDescent="0.25">
      <c r="AA1516" s="43"/>
    </row>
    <row r="1517" spans="27:27" x14ac:dyDescent="0.25">
      <c r="AA1517" s="43"/>
    </row>
    <row r="1518" spans="27:27" x14ac:dyDescent="0.25">
      <c r="AA1518" s="43"/>
    </row>
    <row r="1519" spans="27:27" x14ac:dyDescent="0.25">
      <c r="AA1519" s="43"/>
    </row>
    <row r="1520" spans="27:27" x14ac:dyDescent="0.25">
      <c r="AA1520" s="43"/>
    </row>
    <row r="1521" spans="27:27" x14ac:dyDescent="0.25">
      <c r="AA1521" s="43"/>
    </row>
    <row r="1522" spans="27:27" x14ac:dyDescent="0.25">
      <c r="AA1522" s="43"/>
    </row>
    <row r="1523" spans="27:27" x14ac:dyDescent="0.25">
      <c r="AA1523" s="43"/>
    </row>
    <row r="1524" spans="27:27" x14ac:dyDescent="0.25">
      <c r="AA1524" s="43"/>
    </row>
    <row r="1525" spans="27:27" x14ac:dyDescent="0.25">
      <c r="AA1525" s="43"/>
    </row>
    <row r="1526" spans="27:27" x14ac:dyDescent="0.25">
      <c r="AA1526" s="43"/>
    </row>
    <row r="1527" spans="27:27" x14ac:dyDescent="0.25">
      <c r="AA1527" s="43"/>
    </row>
    <row r="1528" spans="27:27" x14ac:dyDescent="0.25">
      <c r="AA1528" s="43"/>
    </row>
    <row r="1529" spans="27:27" x14ac:dyDescent="0.25">
      <c r="AA1529" s="43"/>
    </row>
    <row r="1530" spans="27:27" x14ac:dyDescent="0.25">
      <c r="AA1530" s="43"/>
    </row>
    <row r="1531" spans="27:27" x14ac:dyDescent="0.25">
      <c r="AA1531" s="43"/>
    </row>
    <row r="1532" spans="27:27" x14ac:dyDescent="0.25">
      <c r="AA1532" s="43"/>
    </row>
    <row r="1533" spans="27:27" x14ac:dyDescent="0.25">
      <c r="AA1533" s="43"/>
    </row>
    <row r="1534" spans="27:27" x14ac:dyDescent="0.25">
      <c r="AA1534" s="43"/>
    </row>
    <row r="1535" spans="27:27" x14ac:dyDescent="0.25">
      <c r="AA1535" s="43"/>
    </row>
    <row r="1536" spans="27:27" x14ac:dyDescent="0.25">
      <c r="AA1536" s="43"/>
    </row>
    <row r="1537" spans="27:27" x14ac:dyDescent="0.25">
      <c r="AA1537" s="43"/>
    </row>
    <row r="1538" spans="27:27" x14ac:dyDescent="0.25">
      <c r="AA1538" s="43"/>
    </row>
    <row r="1539" spans="27:27" x14ac:dyDescent="0.25">
      <c r="AA1539" s="43"/>
    </row>
    <row r="1540" spans="27:27" x14ac:dyDescent="0.25">
      <c r="AA1540" s="43"/>
    </row>
    <row r="1541" spans="27:27" x14ac:dyDescent="0.25">
      <c r="AA1541" s="43"/>
    </row>
    <row r="1542" spans="27:27" x14ac:dyDescent="0.25">
      <c r="AA1542" s="43"/>
    </row>
    <row r="1543" spans="27:27" x14ac:dyDescent="0.25">
      <c r="AA1543" s="43"/>
    </row>
    <row r="1544" spans="27:27" x14ac:dyDescent="0.25">
      <c r="AA1544" s="43"/>
    </row>
    <row r="1545" spans="27:27" x14ac:dyDescent="0.25">
      <c r="AA1545" s="43"/>
    </row>
    <row r="1546" spans="27:27" x14ac:dyDescent="0.25">
      <c r="AA1546" s="43"/>
    </row>
    <row r="1547" spans="27:27" x14ac:dyDescent="0.25">
      <c r="AA1547" s="43"/>
    </row>
    <row r="1548" spans="27:27" x14ac:dyDescent="0.25">
      <c r="AA1548" s="43"/>
    </row>
    <row r="1549" spans="27:27" x14ac:dyDescent="0.25">
      <c r="AA1549" s="43"/>
    </row>
    <row r="1550" spans="27:27" x14ac:dyDescent="0.25">
      <c r="AA1550" s="43"/>
    </row>
    <row r="1551" spans="27:27" x14ac:dyDescent="0.25">
      <c r="AA1551" s="43"/>
    </row>
    <row r="1552" spans="27:27" x14ac:dyDescent="0.25">
      <c r="AA1552" s="43"/>
    </row>
    <row r="1553" spans="27:27" x14ac:dyDescent="0.25">
      <c r="AA1553" s="43"/>
    </row>
    <row r="1554" spans="27:27" x14ac:dyDescent="0.25">
      <c r="AA1554" s="43"/>
    </row>
    <row r="1555" spans="27:27" x14ac:dyDescent="0.25">
      <c r="AA1555" s="43"/>
    </row>
    <row r="1556" spans="27:27" x14ac:dyDescent="0.25">
      <c r="AA1556" s="43"/>
    </row>
    <row r="1557" spans="27:27" x14ac:dyDescent="0.25">
      <c r="AA1557" s="43"/>
    </row>
    <row r="1558" spans="27:27" x14ac:dyDescent="0.25">
      <c r="AA1558" s="43"/>
    </row>
    <row r="1559" spans="27:27" x14ac:dyDescent="0.25">
      <c r="AA1559" s="43"/>
    </row>
    <row r="1560" spans="27:27" x14ac:dyDescent="0.25">
      <c r="AA1560" s="43"/>
    </row>
    <row r="1561" spans="27:27" x14ac:dyDescent="0.25">
      <c r="AA1561" s="43"/>
    </row>
    <row r="1562" spans="27:27" x14ac:dyDescent="0.25">
      <c r="AA1562" s="43"/>
    </row>
    <row r="1563" spans="27:27" x14ac:dyDescent="0.25">
      <c r="AA1563" s="43"/>
    </row>
    <row r="1564" spans="27:27" x14ac:dyDescent="0.25">
      <c r="AA1564" s="43"/>
    </row>
    <row r="1565" spans="27:27" x14ac:dyDescent="0.25">
      <c r="AA1565" s="43"/>
    </row>
    <row r="1566" spans="27:27" x14ac:dyDescent="0.25">
      <c r="AA1566" s="43"/>
    </row>
    <row r="1567" spans="27:27" x14ac:dyDescent="0.25">
      <c r="AA1567" s="43"/>
    </row>
    <row r="1568" spans="27:27" x14ac:dyDescent="0.25">
      <c r="AA1568" s="43"/>
    </row>
    <row r="1569" spans="27:27" x14ac:dyDescent="0.25">
      <c r="AA1569" s="43"/>
    </row>
    <row r="1570" spans="27:27" x14ac:dyDescent="0.25">
      <c r="AA1570" s="43"/>
    </row>
    <row r="1571" spans="27:27" x14ac:dyDescent="0.25">
      <c r="AA1571" s="43"/>
    </row>
    <row r="1572" spans="27:27" x14ac:dyDescent="0.25">
      <c r="AA1572" s="43"/>
    </row>
    <row r="1573" spans="27:27" x14ac:dyDescent="0.25">
      <c r="AA1573" s="43"/>
    </row>
    <row r="1574" spans="27:27" x14ac:dyDescent="0.25">
      <c r="AA1574" s="43"/>
    </row>
    <row r="1575" spans="27:27" x14ac:dyDescent="0.25">
      <c r="AA1575" s="43"/>
    </row>
    <row r="1576" spans="27:27" x14ac:dyDescent="0.25">
      <c r="AA1576" s="43"/>
    </row>
    <row r="1577" spans="27:27" x14ac:dyDescent="0.25">
      <c r="AA1577" s="43"/>
    </row>
    <row r="1578" spans="27:27" x14ac:dyDescent="0.25">
      <c r="AA1578" s="43"/>
    </row>
    <row r="1579" spans="27:27" x14ac:dyDescent="0.25">
      <c r="AA1579" s="43"/>
    </row>
    <row r="1580" spans="27:27" x14ac:dyDescent="0.25">
      <c r="AA1580" s="43"/>
    </row>
    <row r="1581" spans="27:27" x14ac:dyDescent="0.25">
      <c r="AA1581" s="43"/>
    </row>
    <row r="1582" spans="27:27" x14ac:dyDescent="0.25">
      <c r="AA1582" s="43"/>
    </row>
    <row r="1583" spans="27:27" x14ac:dyDescent="0.25">
      <c r="AA1583" s="43"/>
    </row>
    <row r="1584" spans="27:27" x14ac:dyDescent="0.25">
      <c r="AA1584" s="43"/>
    </row>
    <row r="1585" spans="27:27" x14ac:dyDescent="0.25">
      <c r="AA1585" s="43"/>
    </row>
    <row r="1586" spans="27:27" x14ac:dyDescent="0.25">
      <c r="AA1586" s="43"/>
    </row>
    <row r="1587" spans="27:27" x14ac:dyDescent="0.25">
      <c r="AA1587" s="43"/>
    </row>
    <row r="1588" spans="27:27" x14ac:dyDescent="0.25">
      <c r="AA1588" s="43"/>
    </row>
    <row r="1589" spans="27:27" x14ac:dyDescent="0.25">
      <c r="AA1589" s="43"/>
    </row>
    <row r="1590" spans="27:27" x14ac:dyDescent="0.25">
      <c r="AA1590" s="43"/>
    </row>
    <row r="1591" spans="27:27" x14ac:dyDescent="0.25">
      <c r="AA1591" s="43"/>
    </row>
    <row r="1592" spans="27:27" x14ac:dyDescent="0.25">
      <c r="AA1592" s="43"/>
    </row>
    <row r="1593" spans="27:27" x14ac:dyDescent="0.25">
      <c r="AA1593" s="43"/>
    </row>
    <row r="1594" spans="27:27" x14ac:dyDescent="0.25">
      <c r="AA1594" s="43"/>
    </row>
    <row r="1595" spans="27:27" x14ac:dyDescent="0.25">
      <c r="AA1595" s="43"/>
    </row>
    <row r="1596" spans="27:27" x14ac:dyDescent="0.25">
      <c r="AA1596" s="43"/>
    </row>
    <row r="1597" spans="27:27" x14ac:dyDescent="0.25">
      <c r="AA1597" s="43"/>
    </row>
    <row r="1598" spans="27:27" x14ac:dyDescent="0.25">
      <c r="AA1598" s="43"/>
    </row>
    <row r="1599" spans="27:27" x14ac:dyDescent="0.25">
      <c r="AA1599" s="43"/>
    </row>
    <row r="1600" spans="27:27" x14ac:dyDescent="0.25">
      <c r="AA1600" s="43"/>
    </row>
    <row r="1601" spans="27:27" x14ac:dyDescent="0.25">
      <c r="AA1601" s="43"/>
    </row>
    <row r="1602" spans="27:27" x14ac:dyDescent="0.25">
      <c r="AA1602" s="43"/>
    </row>
    <row r="1603" spans="27:27" x14ac:dyDescent="0.25">
      <c r="AA1603" s="43"/>
    </row>
    <row r="1604" spans="27:27" x14ac:dyDescent="0.25">
      <c r="AA1604" s="43"/>
    </row>
    <row r="1605" spans="27:27" x14ac:dyDescent="0.25">
      <c r="AA1605" s="43"/>
    </row>
    <row r="1606" spans="27:27" x14ac:dyDescent="0.25">
      <c r="AA1606" s="43"/>
    </row>
    <row r="1607" spans="27:27" x14ac:dyDescent="0.25">
      <c r="AA1607" s="43"/>
    </row>
    <row r="1608" spans="27:27" x14ac:dyDescent="0.25">
      <c r="AA1608" s="43"/>
    </row>
    <row r="1609" spans="27:27" x14ac:dyDescent="0.25">
      <c r="AA1609" s="43"/>
    </row>
    <row r="1610" spans="27:27" x14ac:dyDescent="0.25">
      <c r="AA1610" s="43"/>
    </row>
    <row r="1611" spans="27:27" x14ac:dyDescent="0.25">
      <c r="AA1611" s="43"/>
    </row>
    <row r="1612" spans="27:27" x14ac:dyDescent="0.25">
      <c r="AA1612" s="43"/>
    </row>
    <row r="1613" spans="27:27" x14ac:dyDescent="0.25">
      <c r="AA1613" s="43"/>
    </row>
    <row r="1614" spans="27:27" x14ac:dyDescent="0.25">
      <c r="AA1614" s="43"/>
    </row>
    <row r="1615" spans="27:27" x14ac:dyDescent="0.25">
      <c r="AA1615" s="43"/>
    </row>
    <row r="1616" spans="27:27" x14ac:dyDescent="0.25">
      <c r="AA1616" s="43"/>
    </row>
    <row r="1617" spans="27:27" x14ac:dyDescent="0.25">
      <c r="AA1617" s="43"/>
    </row>
    <row r="1618" spans="27:27" x14ac:dyDescent="0.25">
      <c r="AA1618" s="43"/>
    </row>
    <row r="1619" spans="27:27" x14ac:dyDescent="0.25">
      <c r="AA1619" s="43"/>
    </row>
    <row r="1620" spans="27:27" x14ac:dyDescent="0.25">
      <c r="AA1620" s="43"/>
    </row>
    <row r="1621" spans="27:27" x14ac:dyDescent="0.25">
      <c r="AA1621" s="43"/>
    </row>
    <row r="1622" spans="27:27" x14ac:dyDescent="0.25">
      <c r="AA1622" s="43"/>
    </row>
    <row r="1623" spans="27:27" x14ac:dyDescent="0.25">
      <c r="AA1623" s="43"/>
    </row>
    <row r="1624" spans="27:27" x14ac:dyDescent="0.25">
      <c r="AA1624" s="43"/>
    </row>
    <row r="1625" spans="27:27" x14ac:dyDescent="0.25">
      <c r="AA1625" s="43"/>
    </row>
    <row r="1626" spans="27:27" x14ac:dyDescent="0.25">
      <c r="AA1626" s="43"/>
    </row>
    <row r="1627" spans="27:27" x14ac:dyDescent="0.25">
      <c r="AA1627" s="43"/>
    </row>
    <row r="1628" spans="27:27" x14ac:dyDescent="0.25">
      <c r="AA1628" s="43"/>
    </row>
    <row r="1629" spans="27:27" x14ac:dyDescent="0.25">
      <c r="AA1629" s="43"/>
    </row>
    <row r="1630" spans="27:27" x14ac:dyDescent="0.25">
      <c r="AA1630" s="43"/>
    </row>
    <row r="1631" spans="27:27" x14ac:dyDescent="0.25">
      <c r="AA1631" s="43"/>
    </row>
    <row r="1632" spans="27:27" x14ac:dyDescent="0.25">
      <c r="AA1632" s="43"/>
    </row>
    <row r="1633" spans="27:27" x14ac:dyDescent="0.25">
      <c r="AA1633" s="43"/>
    </row>
    <row r="1634" spans="27:27" x14ac:dyDescent="0.25">
      <c r="AA1634" s="43"/>
    </row>
    <row r="1635" spans="27:27" x14ac:dyDescent="0.25">
      <c r="AA1635" s="43"/>
    </row>
    <row r="1636" spans="27:27" x14ac:dyDescent="0.25">
      <c r="AA1636" s="43"/>
    </row>
    <row r="1637" spans="27:27" x14ac:dyDescent="0.25">
      <c r="AA1637" s="43"/>
    </row>
    <row r="1638" spans="27:27" x14ac:dyDescent="0.25">
      <c r="AA1638" s="43"/>
    </row>
    <row r="1639" spans="27:27" x14ac:dyDescent="0.25">
      <c r="AA1639" s="43"/>
    </row>
    <row r="1640" spans="27:27" x14ac:dyDescent="0.25">
      <c r="AA1640" s="43"/>
    </row>
    <row r="1641" spans="27:27" x14ac:dyDescent="0.25">
      <c r="AA1641" s="43"/>
    </row>
    <row r="1642" spans="27:27" x14ac:dyDescent="0.25">
      <c r="AA1642" s="43"/>
    </row>
    <row r="1643" spans="27:27" x14ac:dyDescent="0.25">
      <c r="AA1643" s="43"/>
    </row>
    <row r="1644" spans="27:27" x14ac:dyDescent="0.25">
      <c r="AA1644" s="43"/>
    </row>
    <row r="1645" spans="27:27" x14ac:dyDescent="0.25">
      <c r="AA1645" s="43"/>
    </row>
    <row r="1646" spans="27:27" x14ac:dyDescent="0.25">
      <c r="AA1646" s="43"/>
    </row>
    <row r="1647" spans="27:27" x14ac:dyDescent="0.25">
      <c r="AA1647" s="43"/>
    </row>
    <row r="1648" spans="27:27" x14ac:dyDescent="0.25">
      <c r="AA1648" s="43"/>
    </row>
    <row r="1649" spans="27:27" x14ac:dyDescent="0.25">
      <c r="AA1649" s="43"/>
    </row>
    <row r="1650" spans="27:27" x14ac:dyDescent="0.25">
      <c r="AA1650" s="43"/>
    </row>
    <row r="1651" spans="27:27" x14ac:dyDescent="0.25">
      <c r="AA1651" s="43"/>
    </row>
    <row r="1652" spans="27:27" x14ac:dyDescent="0.25">
      <c r="AA1652" s="43"/>
    </row>
    <row r="1653" spans="27:27" x14ac:dyDescent="0.25">
      <c r="AA1653" s="43"/>
    </row>
    <row r="1654" spans="27:27" x14ac:dyDescent="0.25">
      <c r="AA1654" s="43"/>
    </row>
    <row r="1655" spans="27:27" x14ac:dyDescent="0.25">
      <c r="AA1655" s="43"/>
    </row>
    <row r="1656" spans="27:27" x14ac:dyDescent="0.25">
      <c r="AA1656" s="43"/>
    </row>
    <row r="1657" spans="27:27" x14ac:dyDescent="0.25">
      <c r="AA1657" s="43"/>
    </row>
    <row r="1658" spans="27:27" x14ac:dyDescent="0.25">
      <c r="AA1658" s="43"/>
    </row>
    <row r="1659" spans="27:27" x14ac:dyDescent="0.25">
      <c r="AA1659" s="43"/>
    </row>
    <row r="1660" spans="27:27" x14ac:dyDescent="0.25">
      <c r="AA1660" s="43"/>
    </row>
    <row r="1661" spans="27:27" x14ac:dyDescent="0.25">
      <c r="AA1661" s="43"/>
    </row>
    <row r="1662" spans="27:27" x14ac:dyDescent="0.25">
      <c r="AA1662" s="43"/>
    </row>
    <row r="1663" spans="27:27" x14ac:dyDescent="0.25">
      <c r="AA1663" s="43"/>
    </row>
    <row r="1664" spans="27:27" x14ac:dyDescent="0.25">
      <c r="AA1664" s="43"/>
    </row>
    <row r="1665" spans="27:27" x14ac:dyDescent="0.25">
      <c r="AA1665" s="43"/>
    </row>
    <row r="1666" spans="27:27" x14ac:dyDescent="0.25">
      <c r="AA1666" s="43"/>
    </row>
    <row r="1667" spans="27:27" x14ac:dyDescent="0.25">
      <c r="AA1667" s="43"/>
    </row>
    <row r="1668" spans="27:27" x14ac:dyDescent="0.25">
      <c r="AA1668" s="43"/>
    </row>
    <row r="1669" spans="27:27" x14ac:dyDescent="0.25">
      <c r="AA1669" s="43"/>
    </row>
    <row r="1670" spans="27:27" x14ac:dyDescent="0.25">
      <c r="AA1670" s="43"/>
    </row>
    <row r="1671" spans="27:27" x14ac:dyDescent="0.25">
      <c r="AA1671" s="43"/>
    </row>
    <row r="1672" spans="27:27" x14ac:dyDescent="0.25">
      <c r="AA1672" s="43"/>
    </row>
    <row r="1673" spans="27:27" x14ac:dyDescent="0.25">
      <c r="AA1673" s="43"/>
    </row>
    <row r="1674" spans="27:27" x14ac:dyDescent="0.25">
      <c r="AA1674" s="43"/>
    </row>
    <row r="1675" spans="27:27" x14ac:dyDescent="0.25">
      <c r="AA1675" s="43"/>
    </row>
    <row r="1676" spans="27:27" x14ac:dyDescent="0.25">
      <c r="AA1676" s="43"/>
    </row>
    <row r="1677" spans="27:27" x14ac:dyDescent="0.25">
      <c r="AA1677" s="43"/>
    </row>
    <row r="1678" spans="27:27" x14ac:dyDescent="0.25">
      <c r="AA1678" s="43"/>
    </row>
    <row r="1679" spans="27:27" x14ac:dyDescent="0.25">
      <c r="AA1679" s="43"/>
    </row>
    <row r="1680" spans="27:27" x14ac:dyDescent="0.25">
      <c r="AA1680" s="43"/>
    </row>
    <row r="1681" spans="27:27" x14ac:dyDescent="0.25">
      <c r="AA1681" s="43"/>
    </row>
    <row r="1682" spans="27:27" x14ac:dyDescent="0.25">
      <c r="AA1682" s="43"/>
    </row>
    <row r="1683" spans="27:27" x14ac:dyDescent="0.25">
      <c r="AA1683" s="43"/>
    </row>
    <row r="1684" spans="27:27" x14ac:dyDescent="0.25">
      <c r="AA1684" s="43"/>
    </row>
    <row r="1685" spans="27:27" x14ac:dyDescent="0.25">
      <c r="AA1685" s="43"/>
    </row>
    <row r="1686" spans="27:27" x14ac:dyDescent="0.25">
      <c r="AA1686" s="43"/>
    </row>
    <row r="1687" spans="27:27" x14ac:dyDescent="0.25">
      <c r="AA1687" s="43"/>
    </row>
    <row r="1688" spans="27:27" x14ac:dyDescent="0.25">
      <c r="AA1688" s="43"/>
    </row>
    <row r="1689" spans="27:27" x14ac:dyDescent="0.25">
      <c r="AA1689" s="43"/>
    </row>
    <row r="1690" spans="27:27" x14ac:dyDescent="0.25">
      <c r="AA1690" s="43"/>
    </row>
    <row r="1691" spans="27:27" x14ac:dyDescent="0.25">
      <c r="AA1691" s="43"/>
    </row>
    <row r="1692" spans="27:27" x14ac:dyDescent="0.25">
      <c r="AA1692" s="43"/>
    </row>
    <row r="1693" spans="27:27" x14ac:dyDescent="0.25">
      <c r="AA1693" s="43"/>
    </row>
    <row r="1694" spans="27:27" x14ac:dyDescent="0.25">
      <c r="AA1694" s="43"/>
    </row>
    <row r="1695" spans="27:27" x14ac:dyDescent="0.25">
      <c r="AA1695" s="43"/>
    </row>
    <row r="1696" spans="27:27" x14ac:dyDescent="0.25">
      <c r="AA1696" s="43"/>
    </row>
    <row r="1697" spans="27:27" x14ac:dyDescent="0.25">
      <c r="AA1697" s="43"/>
    </row>
    <row r="1698" spans="27:27" x14ac:dyDescent="0.25">
      <c r="AA1698" s="43"/>
    </row>
    <row r="1699" spans="27:27" x14ac:dyDescent="0.25">
      <c r="AA1699" s="43"/>
    </row>
    <row r="1700" spans="27:27" x14ac:dyDescent="0.25">
      <c r="AA1700" s="43"/>
    </row>
    <row r="1701" spans="27:27" x14ac:dyDescent="0.25">
      <c r="AA1701" s="43"/>
    </row>
    <row r="1702" spans="27:27" x14ac:dyDescent="0.25">
      <c r="AA1702" s="43"/>
    </row>
    <row r="1703" spans="27:27" x14ac:dyDescent="0.25">
      <c r="AA1703" s="43"/>
    </row>
    <row r="1704" spans="27:27" x14ac:dyDescent="0.25">
      <c r="AA1704" s="43"/>
    </row>
    <row r="1705" spans="27:27" x14ac:dyDescent="0.25">
      <c r="AA1705" s="43"/>
    </row>
    <row r="1706" spans="27:27" x14ac:dyDescent="0.25">
      <c r="AA1706" s="43"/>
    </row>
    <row r="1707" spans="27:27" x14ac:dyDescent="0.25">
      <c r="AA1707" s="43"/>
    </row>
    <row r="1708" spans="27:27" x14ac:dyDescent="0.25">
      <c r="AA1708" s="43"/>
    </row>
    <row r="1709" spans="27:27" x14ac:dyDescent="0.25">
      <c r="AA1709" s="43"/>
    </row>
    <row r="1710" spans="27:27" x14ac:dyDescent="0.25">
      <c r="AA1710" s="43"/>
    </row>
    <row r="1711" spans="27:27" x14ac:dyDescent="0.25">
      <c r="AA1711" s="43"/>
    </row>
    <row r="1712" spans="27:27" x14ac:dyDescent="0.25">
      <c r="AA1712" s="43"/>
    </row>
    <row r="1713" spans="27:27" x14ac:dyDescent="0.25">
      <c r="AA1713" s="43"/>
    </row>
    <row r="1714" spans="27:27" x14ac:dyDescent="0.25">
      <c r="AA1714" s="43"/>
    </row>
    <row r="1715" spans="27:27" x14ac:dyDescent="0.25">
      <c r="AA1715" s="43"/>
    </row>
    <row r="1716" spans="27:27" x14ac:dyDescent="0.25">
      <c r="AA1716" s="43"/>
    </row>
    <row r="1717" spans="27:27" x14ac:dyDescent="0.25">
      <c r="AA1717" s="43"/>
    </row>
    <row r="1718" spans="27:27" x14ac:dyDescent="0.25">
      <c r="AA1718" s="43"/>
    </row>
    <row r="1719" spans="27:27" x14ac:dyDescent="0.25">
      <c r="AA1719" s="43"/>
    </row>
    <row r="1720" spans="27:27" x14ac:dyDescent="0.25">
      <c r="AA1720" s="43"/>
    </row>
    <row r="1721" spans="27:27" x14ac:dyDescent="0.25">
      <c r="AA1721" s="43"/>
    </row>
    <row r="1722" spans="27:27" x14ac:dyDescent="0.25">
      <c r="AA1722" s="43"/>
    </row>
    <row r="1723" spans="27:27" x14ac:dyDescent="0.25">
      <c r="AA1723" s="43"/>
    </row>
    <row r="1724" spans="27:27" x14ac:dyDescent="0.25">
      <c r="AA1724" s="43"/>
    </row>
    <row r="1725" spans="27:27" x14ac:dyDescent="0.25">
      <c r="AA1725" s="43"/>
    </row>
    <row r="1726" spans="27:27" x14ac:dyDescent="0.25">
      <c r="AA1726" s="43"/>
    </row>
    <row r="1727" spans="27:27" x14ac:dyDescent="0.25">
      <c r="AA1727" s="43"/>
    </row>
    <row r="1728" spans="27:27" x14ac:dyDescent="0.25">
      <c r="AA1728" s="43"/>
    </row>
    <row r="1729" spans="27:27" x14ac:dyDescent="0.25">
      <c r="AA1729" s="43"/>
    </row>
    <row r="1730" spans="27:27" x14ac:dyDescent="0.25">
      <c r="AA1730" s="43"/>
    </row>
    <row r="1731" spans="27:27" x14ac:dyDescent="0.25">
      <c r="AA1731" s="43"/>
    </row>
    <row r="1732" spans="27:27" x14ac:dyDescent="0.25">
      <c r="AA1732" s="43"/>
    </row>
    <row r="1733" spans="27:27" x14ac:dyDescent="0.25">
      <c r="AA1733" s="43"/>
    </row>
    <row r="1734" spans="27:27" x14ac:dyDescent="0.25">
      <c r="AA1734" s="43"/>
    </row>
    <row r="1735" spans="27:27" x14ac:dyDescent="0.25">
      <c r="AA1735" s="43"/>
    </row>
    <row r="1736" spans="27:27" x14ac:dyDescent="0.25">
      <c r="AA1736" s="43"/>
    </row>
    <row r="1737" spans="27:27" x14ac:dyDescent="0.25">
      <c r="AA1737" s="43"/>
    </row>
    <row r="1738" spans="27:27" x14ac:dyDescent="0.25">
      <c r="AA1738" s="43"/>
    </row>
    <row r="1739" spans="27:27" x14ac:dyDescent="0.25">
      <c r="AA1739" s="43"/>
    </row>
    <row r="1740" spans="27:27" x14ac:dyDescent="0.25">
      <c r="AA1740" s="43"/>
    </row>
    <row r="1741" spans="27:27" x14ac:dyDescent="0.25">
      <c r="AA1741" s="43"/>
    </row>
    <row r="1742" spans="27:27" x14ac:dyDescent="0.25">
      <c r="AA1742" s="43"/>
    </row>
    <row r="1743" spans="27:27" x14ac:dyDescent="0.25">
      <c r="AA1743" s="43"/>
    </row>
    <row r="1744" spans="27:27" x14ac:dyDescent="0.25">
      <c r="AA1744" s="43"/>
    </row>
    <row r="1745" spans="27:27" x14ac:dyDescent="0.25">
      <c r="AA1745" s="43"/>
    </row>
    <row r="1746" spans="27:27" x14ac:dyDescent="0.25">
      <c r="AA1746" s="43"/>
    </row>
    <row r="1747" spans="27:27" x14ac:dyDescent="0.25">
      <c r="AA1747" s="43"/>
    </row>
    <row r="1748" spans="27:27" x14ac:dyDescent="0.25">
      <c r="AA1748" s="43"/>
    </row>
    <row r="1749" spans="27:27" x14ac:dyDescent="0.25">
      <c r="AA1749" s="43"/>
    </row>
    <row r="1750" spans="27:27" x14ac:dyDescent="0.25">
      <c r="AA1750" s="43"/>
    </row>
    <row r="1751" spans="27:27" x14ac:dyDescent="0.25">
      <c r="AA1751" s="43"/>
    </row>
    <row r="1752" spans="27:27" x14ac:dyDescent="0.25">
      <c r="AA1752" s="43"/>
    </row>
    <row r="1753" spans="27:27" x14ac:dyDescent="0.25">
      <c r="AA1753" s="43"/>
    </row>
    <row r="1754" spans="27:27" x14ac:dyDescent="0.25">
      <c r="AA1754" s="43"/>
    </row>
    <row r="1755" spans="27:27" x14ac:dyDescent="0.25">
      <c r="AA1755" s="43"/>
    </row>
    <row r="1756" spans="27:27" x14ac:dyDescent="0.25">
      <c r="AA1756" s="43"/>
    </row>
    <row r="1757" spans="27:27" x14ac:dyDescent="0.25">
      <c r="AA1757" s="43"/>
    </row>
    <row r="1758" spans="27:27" x14ac:dyDescent="0.25">
      <c r="AA1758" s="43"/>
    </row>
    <row r="1759" spans="27:27" x14ac:dyDescent="0.25">
      <c r="AA1759" s="43"/>
    </row>
    <row r="1760" spans="27:27" x14ac:dyDescent="0.25">
      <c r="AA1760" s="43"/>
    </row>
    <row r="1761" spans="27:27" x14ac:dyDescent="0.25">
      <c r="AA1761" s="43"/>
    </row>
    <row r="1762" spans="27:27" x14ac:dyDescent="0.25">
      <c r="AA1762" s="43"/>
    </row>
    <row r="1763" spans="27:27" x14ac:dyDescent="0.25">
      <c r="AA1763" s="43"/>
    </row>
    <row r="1764" spans="27:27" x14ac:dyDescent="0.25">
      <c r="AA1764" s="43"/>
    </row>
    <row r="1765" spans="27:27" x14ac:dyDescent="0.25">
      <c r="AA1765" s="43"/>
    </row>
    <row r="1766" spans="27:27" x14ac:dyDescent="0.25">
      <c r="AA1766" s="43"/>
    </row>
    <row r="1767" spans="27:27" x14ac:dyDescent="0.25">
      <c r="AA1767" s="43"/>
    </row>
    <row r="1768" spans="27:27" x14ac:dyDescent="0.25">
      <c r="AA1768" s="43"/>
    </row>
    <row r="1769" spans="27:27" x14ac:dyDescent="0.25">
      <c r="AA1769" s="43"/>
    </row>
    <row r="1770" spans="27:27" x14ac:dyDescent="0.25">
      <c r="AA1770" s="43"/>
    </row>
    <row r="1771" spans="27:27" x14ac:dyDescent="0.25">
      <c r="AA1771" s="43"/>
    </row>
    <row r="1772" spans="27:27" x14ac:dyDescent="0.25">
      <c r="AA1772" s="43"/>
    </row>
    <row r="1773" spans="27:27" x14ac:dyDescent="0.25">
      <c r="AA1773" s="43"/>
    </row>
    <row r="1774" spans="27:27" x14ac:dyDescent="0.25">
      <c r="AA1774" s="43"/>
    </row>
    <row r="1775" spans="27:27" x14ac:dyDescent="0.25">
      <c r="AA1775" s="43"/>
    </row>
    <row r="1776" spans="27:27" x14ac:dyDescent="0.25">
      <c r="AA1776" s="43"/>
    </row>
    <row r="1777" spans="27:27" x14ac:dyDescent="0.25">
      <c r="AA1777" s="43"/>
    </row>
    <row r="1778" spans="27:27" x14ac:dyDescent="0.25">
      <c r="AA1778" s="43"/>
    </row>
    <row r="1779" spans="27:27" x14ac:dyDescent="0.25">
      <c r="AA1779" s="43"/>
    </row>
    <row r="1780" spans="27:27" x14ac:dyDescent="0.25">
      <c r="AA1780" s="43"/>
    </row>
    <row r="1781" spans="27:27" x14ac:dyDescent="0.25">
      <c r="AA1781" s="43"/>
    </row>
    <row r="1782" spans="27:27" x14ac:dyDescent="0.25">
      <c r="AA1782" s="43"/>
    </row>
    <row r="1783" spans="27:27" x14ac:dyDescent="0.25">
      <c r="AA1783" s="43"/>
    </row>
    <row r="1784" spans="27:27" x14ac:dyDescent="0.25">
      <c r="AA1784" s="43"/>
    </row>
    <row r="1785" spans="27:27" x14ac:dyDescent="0.25">
      <c r="AA1785" s="43"/>
    </row>
    <row r="1786" spans="27:27" x14ac:dyDescent="0.25">
      <c r="AA1786" s="43"/>
    </row>
    <row r="1787" spans="27:27" x14ac:dyDescent="0.25">
      <c r="AA1787" s="43"/>
    </row>
    <row r="1788" spans="27:27" x14ac:dyDescent="0.25">
      <c r="AA1788" s="43"/>
    </row>
    <row r="1789" spans="27:27" x14ac:dyDescent="0.25">
      <c r="AA1789" s="43"/>
    </row>
    <row r="1790" spans="27:27" x14ac:dyDescent="0.25">
      <c r="AA1790" s="43"/>
    </row>
    <row r="1791" spans="27:27" x14ac:dyDescent="0.25">
      <c r="AA1791" s="43"/>
    </row>
    <row r="1792" spans="27:27" x14ac:dyDescent="0.25">
      <c r="AA1792" s="43"/>
    </row>
    <row r="1793" spans="27:27" x14ac:dyDescent="0.25">
      <c r="AA1793" s="43"/>
    </row>
    <row r="1794" spans="27:27" x14ac:dyDescent="0.25">
      <c r="AA1794" s="43"/>
    </row>
    <row r="1795" spans="27:27" x14ac:dyDescent="0.25">
      <c r="AA1795" s="43"/>
    </row>
    <row r="1796" spans="27:27" x14ac:dyDescent="0.25">
      <c r="AA1796" s="43"/>
    </row>
    <row r="1797" spans="27:27" x14ac:dyDescent="0.25">
      <c r="AA1797" s="43"/>
    </row>
    <row r="1798" spans="27:27" x14ac:dyDescent="0.25">
      <c r="AA1798" s="43"/>
    </row>
    <row r="1799" spans="27:27" x14ac:dyDescent="0.25">
      <c r="AA1799" s="43"/>
    </row>
    <row r="1800" spans="27:27" x14ac:dyDescent="0.25">
      <c r="AA1800" s="43"/>
    </row>
    <row r="1801" spans="27:27" x14ac:dyDescent="0.25">
      <c r="AA1801" s="43"/>
    </row>
    <row r="1802" spans="27:27" x14ac:dyDescent="0.25">
      <c r="AA1802" s="43"/>
    </row>
    <row r="1803" spans="27:27" x14ac:dyDescent="0.25">
      <c r="AA1803" s="43"/>
    </row>
    <row r="1804" spans="27:27" x14ac:dyDescent="0.25">
      <c r="AA1804" s="43"/>
    </row>
    <row r="1805" spans="27:27" x14ac:dyDescent="0.25">
      <c r="AA1805" s="43"/>
    </row>
    <row r="1806" spans="27:27" x14ac:dyDescent="0.25">
      <c r="AA1806" s="43"/>
    </row>
    <row r="1807" spans="27:27" x14ac:dyDescent="0.25">
      <c r="AA1807" s="43"/>
    </row>
    <row r="1808" spans="27:27" x14ac:dyDescent="0.25">
      <c r="AA1808" s="43"/>
    </row>
    <row r="1809" spans="27:27" x14ac:dyDescent="0.25">
      <c r="AA1809" s="43"/>
    </row>
    <row r="1810" spans="27:27" x14ac:dyDescent="0.25">
      <c r="AA1810" s="43"/>
    </row>
    <row r="1811" spans="27:27" x14ac:dyDescent="0.25">
      <c r="AA1811" s="43"/>
    </row>
    <row r="1812" spans="27:27" x14ac:dyDescent="0.25">
      <c r="AA1812" s="43"/>
    </row>
    <row r="1813" spans="27:27" x14ac:dyDescent="0.25">
      <c r="AA1813" s="43"/>
    </row>
    <row r="1814" spans="27:27" x14ac:dyDescent="0.25">
      <c r="AA1814" s="43"/>
    </row>
    <row r="1815" spans="27:27" x14ac:dyDescent="0.25">
      <c r="AA1815" s="43"/>
    </row>
    <row r="1816" spans="27:27" x14ac:dyDescent="0.25">
      <c r="AA1816" s="43"/>
    </row>
    <row r="1817" spans="27:27" x14ac:dyDescent="0.25">
      <c r="AA1817" s="43"/>
    </row>
    <row r="1818" spans="27:27" x14ac:dyDescent="0.25">
      <c r="AA1818" s="43"/>
    </row>
    <row r="1819" spans="27:27" x14ac:dyDescent="0.25">
      <c r="AA1819" s="43"/>
    </row>
    <row r="1820" spans="27:27" x14ac:dyDescent="0.25">
      <c r="AA1820" s="43"/>
    </row>
    <row r="1821" spans="27:27" x14ac:dyDescent="0.25">
      <c r="AA1821" s="43"/>
    </row>
    <row r="1822" spans="27:27" x14ac:dyDescent="0.25">
      <c r="AA1822" s="43"/>
    </row>
    <row r="1823" spans="27:27" x14ac:dyDescent="0.25">
      <c r="AA1823" s="43"/>
    </row>
    <row r="1824" spans="27:27" x14ac:dyDescent="0.25">
      <c r="AA1824" s="43"/>
    </row>
    <row r="1825" spans="27:27" x14ac:dyDescent="0.25">
      <c r="AA1825" s="43"/>
    </row>
    <row r="1826" spans="27:27" x14ac:dyDescent="0.25">
      <c r="AA1826" s="43"/>
    </row>
    <row r="1827" spans="27:27" x14ac:dyDescent="0.25">
      <c r="AA1827" s="43"/>
    </row>
    <row r="1828" spans="27:27" x14ac:dyDescent="0.25">
      <c r="AA1828" s="43"/>
    </row>
    <row r="1829" spans="27:27" x14ac:dyDescent="0.25">
      <c r="AA1829" s="43"/>
    </row>
    <row r="1830" spans="27:27" x14ac:dyDescent="0.25">
      <c r="AA1830" s="43"/>
    </row>
    <row r="1831" spans="27:27" x14ac:dyDescent="0.25">
      <c r="AA1831" s="43"/>
    </row>
    <row r="1832" spans="27:27" x14ac:dyDescent="0.25">
      <c r="AA1832" s="43"/>
    </row>
    <row r="1833" spans="27:27" x14ac:dyDescent="0.25">
      <c r="AA1833" s="43"/>
    </row>
    <row r="1834" spans="27:27" x14ac:dyDescent="0.25">
      <c r="AA1834" s="43"/>
    </row>
    <row r="1835" spans="27:27" x14ac:dyDescent="0.25">
      <c r="AA1835" s="43"/>
    </row>
    <row r="1836" spans="27:27" x14ac:dyDescent="0.25">
      <c r="AA1836" s="43"/>
    </row>
    <row r="1837" spans="27:27" x14ac:dyDescent="0.25">
      <c r="AA1837" s="43"/>
    </row>
    <row r="1838" spans="27:27" x14ac:dyDescent="0.25">
      <c r="AA1838" s="43"/>
    </row>
    <row r="1839" spans="27:27" x14ac:dyDescent="0.25">
      <c r="AA1839" s="43"/>
    </row>
    <row r="1840" spans="27:27" x14ac:dyDescent="0.25">
      <c r="AA1840" s="43"/>
    </row>
    <row r="1841" spans="27:27" x14ac:dyDescent="0.25">
      <c r="AA1841" s="43"/>
    </row>
    <row r="1842" spans="27:27" x14ac:dyDescent="0.25">
      <c r="AA1842" s="43"/>
    </row>
    <row r="1843" spans="27:27" x14ac:dyDescent="0.25">
      <c r="AA1843" s="43"/>
    </row>
    <row r="1844" spans="27:27" x14ac:dyDescent="0.25">
      <c r="AA1844" s="43"/>
    </row>
    <row r="1845" spans="27:27" x14ac:dyDescent="0.25">
      <c r="AA1845" s="43"/>
    </row>
    <row r="1846" spans="27:27" x14ac:dyDescent="0.25">
      <c r="AA1846" s="43"/>
    </row>
    <row r="1847" spans="27:27" x14ac:dyDescent="0.25">
      <c r="AA1847" s="43"/>
    </row>
    <row r="1848" spans="27:27" x14ac:dyDescent="0.25">
      <c r="AA1848" s="43"/>
    </row>
    <row r="1849" spans="27:27" x14ac:dyDescent="0.25">
      <c r="AA1849" s="43"/>
    </row>
    <row r="1850" spans="27:27" x14ac:dyDescent="0.25">
      <c r="AA1850" s="43"/>
    </row>
    <row r="1851" spans="27:27" x14ac:dyDescent="0.25">
      <c r="AA1851" s="43"/>
    </row>
    <row r="1852" spans="27:27" x14ac:dyDescent="0.25">
      <c r="AA1852" s="43"/>
    </row>
    <row r="1853" spans="27:27" x14ac:dyDescent="0.25">
      <c r="AA1853" s="43"/>
    </row>
    <row r="1854" spans="27:27" x14ac:dyDescent="0.25">
      <c r="AA1854" s="43"/>
    </row>
    <row r="1855" spans="27:27" x14ac:dyDescent="0.25">
      <c r="AA1855" s="43"/>
    </row>
    <row r="1856" spans="27:27" x14ac:dyDescent="0.25">
      <c r="AA1856" s="43"/>
    </row>
    <row r="1857" spans="27:27" x14ac:dyDescent="0.25">
      <c r="AA1857" s="43"/>
    </row>
    <row r="1858" spans="27:27" x14ac:dyDescent="0.25">
      <c r="AA1858" s="43"/>
    </row>
    <row r="1859" spans="27:27" x14ac:dyDescent="0.25">
      <c r="AA1859" s="43"/>
    </row>
    <row r="1860" spans="27:27" x14ac:dyDescent="0.25">
      <c r="AA1860" s="43"/>
    </row>
    <row r="1861" spans="27:27" x14ac:dyDescent="0.25">
      <c r="AA1861" s="43"/>
    </row>
    <row r="1862" spans="27:27" x14ac:dyDescent="0.25">
      <c r="AA1862" s="43"/>
    </row>
    <row r="1863" spans="27:27" x14ac:dyDescent="0.25">
      <c r="AA1863" s="43"/>
    </row>
    <row r="1864" spans="27:27" x14ac:dyDescent="0.25">
      <c r="AA1864" s="43"/>
    </row>
    <row r="1865" spans="27:27" x14ac:dyDescent="0.25">
      <c r="AA1865" s="43"/>
    </row>
    <row r="1866" spans="27:27" x14ac:dyDescent="0.25">
      <c r="AA1866" s="43"/>
    </row>
    <row r="1867" spans="27:27" x14ac:dyDescent="0.25">
      <c r="AA1867" s="43"/>
    </row>
    <row r="1868" spans="27:27" x14ac:dyDescent="0.25">
      <c r="AA1868" s="43"/>
    </row>
    <row r="1869" spans="27:27" x14ac:dyDescent="0.25">
      <c r="AA1869" s="43"/>
    </row>
    <row r="1870" spans="27:27" x14ac:dyDescent="0.25">
      <c r="AA1870" s="43"/>
    </row>
    <row r="1871" spans="27:27" x14ac:dyDescent="0.25">
      <c r="AA1871" s="43"/>
    </row>
    <row r="1872" spans="27:27" x14ac:dyDescent="0.25">
      <c r="AA1872" s="43"/>
    </row>
    <row r="1873" spans="27:27" x14ac:dyDescent="0.25">
      <c r="AA1873" s="43"/>
    </row>
    <row r="1874" spans="27:27" x14ac:dyDescent="0.25">
      <c r="AA1874" s="43"/>
    </row>
    <row r="1875" spans="27:27" x14ac:dyDescent="0.25">
      <c r="AA1875" s="43"/>
    </row>
    <row r="1876" spans="27:27" x14ac:dyDescent="0.25">
      <c r="AA1876" s="43"/>
    </row>
    <row r="1877" spans="27:27" x14ac:dyDescent="0.25">
      <c r="AA1877" s="43"/>
    </row>
    <row r="1878" spans="27:27" x14ac:dyDescent="0.25">
      <c r="AA1878" s="43"/>
    </row>
    <row r="1879" spans="27:27" x14ac:dyDescent="0.25">
      <c r="AA1879" s="43"/>
    </row>
    <row r="1880" spans="27:27" x14ac:dyDescent="0.25">
      <c r="AA1880" s="43"/>
    </row>
    <row r="1881" spans="27:27" x14ac:dyDescent="0.25">
      <c r="AA1881" s="43"/>
    </row>
    <row r="1882" spans="27:27" x14ac:dyDescent="0.25">
      <c r="AA1882" s="43"/>
    </row>
    <row r="1883" spans="27:27" x14ac:dyDescent="0.25">
      <c r="AA1883" s="43"/>
    </row>
    <row r="1884" spans="27:27" x14ac:dyDescent="0.25">
      <c r="AA1884" s="43"/>
    </row>
    <row r="1885" spans="27:27" x14ac:dyDescent="0.25">
      <c r="AA1885" s="43"/>
    </row>
    <row r="1886" spans="27:27" x14ac:dyDescent="0.25">
      <c r="AA1886" s="43"/>
    </row>
    <row r="1887" spans="27:27" x14ac:dyDescent="0.25">
      <c r="AA1887" s="43"/>
    </row>
    <row r="1888" spans="27:27" x14ac:dyDescent="0.25">
      <c r="AA1888" s="43"/>
    </row>
    <row r="1889" spans="27:27" x14ac:dyDescent="0.25">
      <c r="AA1889" s="43"/>
    </row>
    <row r="1890" spans="27:27" x14ac:dyDescent="0.25">
      <c r="AA1890" s="43"/>
    </row>
    <row r="1891" spans="27:27" x14ac:dyDescent="0.25">
      <c r="AA1891" s="43"/>
    </row>
    <row r="1892" spans="27:27" x14ac:dyDescent="0.25">
      <c r="AA1892" s="43"/>
    </row>
    <row r="1893" spans="27:27" x14ac:dyDescent="0.25">
      <c r="AA1893" s="43"/>
    </row>
    <row r="1894" spans="27:27" x14ac:dyDescent="0.25">
      <c r="AA1894" s="43"/>
    </row>
    <row r="1895" spans="27:27" x14ac:dyDescent="0.25">
      <c r="AA1895" s="43"/>
    </row>
    <row r="1896" spans="27:27" x14ac:dyDescent="0.25">
      <c r="AA1896" s="43"/>
    </row>
    <row r="1897" spans="27:27" x14ac:dyDescent="0.25">
      <c r="AA1897" s="43"/>
    </row>
    <row r="1898" spans="27:27" x14ac:dyDescent="0.25">
      <c r="AA1898" s="43"/>
    </row>
    <row r="1899" spans="27:27" x14ac:dyDescent="0.25">
      <c r="AA1899" s="43"/>
    </row>
    <row r="1900" spans="27:27" x14ac:dyDescent="0.25">
      <c r="AA1900" s="43"/>
    </row>
    <row r="1901" spans="27:27" x14ac:dyDescent="0.25">
      <c r="AA1901" s="43"/>
    </row>
    <row r="1902" spans="27:27" x14ac:dyDescent="0.25">
      <c r="AA1902" s="43"/>
    </row>
    <row r="1903" spans="27:27" x14ac:dyDescent="0.25">
      <c r="AA1903" s="43"/>
    </row>
    <row r="1904" spans="27:27" x14ac:dyDescent="0.25">
      <c r="AA1904" s="43"/>
    </row>
    <row r="1905" spans="27:27" x14ac:dyDescent="0.25">
      <c r="AA1905" s="43"/>
    </row>
    <row r="1906" spans="27:27" x14ac:dyDescent="0.25">
      <c r="AA1906" s="43"/>
    </row>
    <row r="1907" spans="27:27" x14ac:dyDescent="0.25">
      <c r="AA1907" s="43"/>
    </row>
    <row r="1908" spans="27:27" x14ac:dyDescent="0.25">
      <c r="AA1908" s="43"/>
    </row>
    <row r="1909" spans="27:27" x14ac:dyDescent="0.25">
      <c r="AA1909" s="43"/>
    </row>
    <row r="1910" spans="27:27" x14ac:dyDescent="0.25">
      <c r="AA1910" s="43"/>
    </row>
    <row r="1911" spans="27:27" x14ac:dyDescent="0.25">
      <c r="AA1911" s="43"/>
    </row>
    <row r="1912" spans="27:27" x14ac:dyDescent="0.25">
      <c r="AA1912" s="43"/>
    </row>
    <row r="1913" spans="27:27" x14ac:dyDescent="0.25">
      <c r="AA1913" s="43"/>
    </row>
    <row r="1914" spans="27:27" x14ac:dyDescent="0.25">
      <c r="AA1914" s="43"/>
    </row>
    <row r="1915" spans="27:27" x14ac:dyDescent="0.25">
      <c r="AA1915" s="43"/>
    </row>
    <row r="1916" spans="27:27" x14ac:dyDescent="0.25">
      <c r="AA1916" s="43"/>
    </row>
    <row r="1917" spans="27:27" x14ac:dyDescent="0.25">
      <c r="AA1917" s="43"/>
    </row>
    <row r="1918" spans="27:27" x14ac:dyDescent="0.25">
      <c r="AA1918" s="43"/>
    </row>
    <row r="1919" spans="27:27" x14ac:dyDescent="0.25">
      <c r="AA1919" s="43"/>
    </row>
    <row r="1920" spans="27:27" x14ac:dyDescent="0.25">
      <c r="AA1920" s="43"/>
    </row>
    <row r="1921" spans="27:27" x14ac:dyDescent="0.25">
      <c r="AA1921" s="43"/>
    </row>
    <row r="1922" spans="27:27" x14ac:dyDescent="0.25">
      <c r="AA1922" s="43"/>
    </row>
    <row r="1923" spans="27:27" x14ac:dyDescent="0.25">
      <c r="AA1923" s="43"/>
    </row>
    <row r="1924" spans="27:27" x14ac:dyDescent="0.25">
      <c r="AA1924" s="43"/>
    </row>
    <row r="1925" spans="27:27" x14ac:dyDescent="0.25">
      <c r="AA1925" s="43"/>
    </row>
    <row r="1926" spans="27:27" x14ac:dyDescent="0.25">
      <c r="AA1926" s="43"/>
    </row>
    <row r="1927" spans="27:27" x14ac:dyDescent="0.25">
      <c r="AA1927" s="43"/>
    </row>
    <row r="1928" spans="27:27" x14ac:dyDescent="0.25">
      <c r="AA1928" s="43"/>
    </row>
    <row r="1929" spans="27:27" x14ac:dyDescent="0.25">
      <c r="AA1929" s="43"/>
    </row>
    <row r="1930" spans="27:27" x14ac:dyDescent="0.25">
      <c r="AA1930" s="43"/>
    </row>
    <row r="1931" spans="27:27" x14ac:dyDescent="0.25">
      <c r="AA1931" s="43"/>
    </row>
    <row r="1932" spans="27:27" x14ac:dyDescent="0.25">
      <c r="AA1932" s="43"/>
    </row>
    <row r="1933" spans="27:27" x14ac:dyDescent="0.25">
      <c r="AA1933" s="43"/>
    </row>
    <row r="1934" spans="27:27" x14ac:dyDescent="0.25">
      <c r="AA1934" s="43"/>
    </row>
    <row r="1935" spans="27:27" x14ac:dyDescent="0.25">
      <c r="AA1935" s="43"/>
    </row>
    <row r="1936" spans="27:27" x14ac:dyDescent="0.25">
      <c r="AA1936" s="43"/>
    </row>
    <row r="1937" spans="27:27" x14ac:dyDescent="0.25">
      <c r="AA1937" s="43"/>
    </row>
    <row r="1938" spans="27:27" x14ac:dyDescent="0.25">
      <c r="AA1938" s="43"/>
    </row>
    <row r="1939" spans="27:27" x14ac:dyDescent="0.25">
      <c r="AA1939" s="43"/>
    </row>
    <row r="1940" spans="27:27" x14ac:dyDescent="0.25">
      <c r="AA1940" s="43"/>
    </row>
    <row r="1941" spans="27:27" x14ac:dyDescent="0.25">
      <c r="AA1941" s="43"/>
    </row>
    <row r="1942" spans="27:27" x14ac:dyDescent="0.25">
      <c r="AA1942" s="43"/>
    </row>
    <row r="1943" spans="27:27" x14ac:dyDescent="0.25">
      <c r="AA1943" s="43"/>
    </row>
    <row r="1944" spans="27:27" x14ac:dyDescent="0.25">
      <c r="AA1944" s="43"/>
    </row>
    <row r="1945" spans="27:27" x14ac:dyDescent="0.25">
      <c r="AA1945" s="43"/>
    </row>
    <row r="1946" spans="27:27" x14ac:dyDescent="0.25">
      <c r="AA1946" s="43"/>
    </row>
    <row r="1947" spans="27:27" x14ac:dyDescent="0.25">
      <c r="AA1947" s="43"/>
    </row>
    <row r="1948" spans="27:27" x14ac:dyDescent="0.25">
      <c r="AA1948" s="43"/>
    </row>
    <row r="1949" spans="27:27" x14ac:dyDescent="0.25">
      <c r="AA1949" s="43"/>
    </row>
    <row r="1950" spans="27:27" x14ac:dyDescent="0.25">
      <c r="AA1950" s="43"/>
    </row>
    <row r="1951" spans="27:27" x14ac:dyDescent="0.25">
      <c r="AA1951" s="43"/>
    </row>
    <row r="1952" spans="27:27" x14ac:dyDescent="0.25">
      <c r="AA1952" s="43"/>
    </row>
    <row r="1953" spans="27:27" x14ac:dyDescent="0.25">
      <c r="AA1953" s="43"/>
    </row>
    <row r="1954" spans="27:27" x14ac:dyDescent="0.25">
      <c r="AA1954" s="43"/>
    </row>
    <row r="1955" spans="27:27" x14ac:dyDescent="0.25">
      <c r="AA1955" s="43"/>
    </row>
    <row r="1956" spans="27:27" x14ac:dyDescent="0.25">
      <c r="AA1956" s="43"/>
    </row>
    <row r="1957" spans="27:27" x14ac:dyDescent="0.25">
      <c r="AA1957" s="43"/>
    </row>
    <row r="1958" spans="27:27" x14ac:dyDescent="0.25">
      <c r="AA1958" s="43"/>
    </row>
    <row r="1959" spans="27:27" x14ac:dyDescent="0.25">
      <c r="AA1959" s="43"/>
    </row>
    <row r="1960" spans="27:27" x14ac:dyDescent="0.25">
      <c r="AA1960" s="43"/>
    </row>
    <row r="1961" spans="27:27" x14ac:dyDescent="0.25">
      <c r="AA1961" s="43"/>
    </row>
    <row r="1962" spans="27:27" x14ac:dyDescent="0.25">
      <c r="AA1962" s="43"/>
    </row>
    <row r="1963" spans="27:27" x14ac:dyDescent="0.25">
      <c r="AA1963" s="43"/>
    </row>
    <row r="1964" spans="27:27" x14ac:dyDescent="0.25">
      <c r="AA1964" s="43"/>
    </row>
    <row r="1965" spans="27:27" x14ac:dyDescent="0.25">
      <c r="AA1965" s="43"/>
    </row>
    <row r="1966" spans="27:27" x14ac:dyDescent="0.25">
      <c r="AA1966" s="43"/>
    </row>
    <row r="1967" spans="27:27" x14ac:dyDescent="0.25">
      <c r="AA1967" s="43"/>
    </row>
    <row r="1968" spans="27:27" x14ac:dyDescent="0.25">
      <c r="AA1968" s="43"/>
    </row>
    <row r="1969" spans="27:27" x14ac:dyDescent="0.25">
      <c r="AA1969" s="43"/>
    </row>
    <row r="1970" spans="27:27" x14ac:dyDescent="0.25">
      <c r="AA1970" s="43"/>
    </row>
    <row r="1971" spans="27:27" x14ac:dyDescent="0.25">
      <c r="AA1971" s="43"/>
    </row>
    <row r="1972" spans="27:27" x14ac:dyDescent="0.25">
      <c r="AA1972" s="43"/>
    </row>
    <row r="1973" spans="27:27" x14ac:dyDescent="0.25">
      <c r="AA1973" s="43"/>
    </row>
    <row r="1974" spans="27:27" x14ac:dyDescent="0.25">
      <c r="AA1974" s="43"/>
    </row>
    <row r="1975" spans="27:27" x14ac:dyDescent="0.25">
      <c r="AA1975" s="43"/>
    </row>
    <row r="1976" spans="27:27" x14ac:dyDescent="0.25">
      <c r="AA1976" s="43"/>
    </row>
    <row r="1977" spans="27:27" x14ac:dyDescent="0.25">
      <c r="AA1977" s="43"/>
    </row>
    <row r="1978" spans="27:27" x14ac:dyDescent="0.25">
      <c r="AA1978" s="43"/>
    </row>
    <row r="1979" spans="27:27" x14ac:dyDescent="0.25">
      <c r="AA1979" s="43"/>
    </row>
    <row r="1980" spans="27:27" x14ac:dyDescent="0.25">
      <c r="AA1980" s="43"/>
    </row>
    <row r="1981" spans="27:27" x14ac:dyDescent="0.25">
      <c r="AA1981" s="43"/>
    </row>
    <row r="1982" spans="27:27" x14ac:dyDescent="0.25">
      <c r="AA1982" s="43"/>
    </row>
    <row r="1983" spans="27:27" x14ac:dyDescent="0.25">
      <c r="AA1983" s="43"/>
    </row>
    <row r="1984" spans="27:27" x14ac:dyDescent="0.25">
      <c r="AA1984" s="43"/>
    </row>
    <row r="1985" spans="27:27" x14ac:dyDescent="0.25">
      <c r="AA1985" s="43"/>
    </row>
    <row r="1986" spans="27:27" x14ac:dyDescent="0.25">
      <c r="AA1986" s="43"/>
    </row>
    <row r="1987" spans="27:27" x14ac:dyDescent="0.25">
      <c r="AA1987" s="43"/>
    </row>
    <row r="1988" spans="27:27" x14ac:dyDescent="0.25">
      <c r="AA1988" s="43"/>
    </row>
    <row r="1989" spans="27:27" x14ac:dyDescent="0.25">
      <c r="AA1989" s="43"/>
    </row>
    <row r="1990" spans="27:27" x14ac:dyDescent="0.25">
      <c r="AA1990" s="43"/>
    </row>
    <row r="1991" spans="27:27" x14ac:dyDescent="0.25">
      <c r="AA1991" s="43"/>
    </row>
    <row r="1992" spans="27:27" x14ac:dyDescent="0.25">
      <c r="AA1992" s="43"/>
    </row>
    <row r="1993" spans="27:27" x14ac:dyDescent="0.25">
      <c r="AA1993" s="43"/>
    </row>
    <row r="1994" spans="27:27" x14ac:dyDescent="0.25">
      <c r="AA1994" s="43"/>
    </row>
    <row r="1995" spans="27:27" x14ac:dyDescent="0.25">
      <c r="AA1995" s="43"/>
    </row>
    <row r="1996" spans="27:27" x14ac:dyDescent="0.25">
      <c r="AA1996" s="43"/>
    </row>
    <row r="1997" spans="27:27" x14ac:dyDescent="0.25">
      <c r="AA1997" s="43"/>
    </row>
    <row r="1998" spans="27:27" x14ac:dyDescent="0.25">
      <c r="AA1998" s="43"/>
    </row>
    <row r="1999" spans="27:27" x14ac:dyDescent="0.25">
      <c r="AA1999" s="43"/>
    </row>
    <row r="2000" spans="27:27" x14ac:dyDescent="0.25">
      <c r="AA2000" s="43"/>
    </row>
    <row r="2001" spans="27:27" x14ac:dyDescent="0.25">
      <c r="AA2001" s="43"/>
    </row>
    <row r="2002" spans="27:27" x14ac:dyDescent="0.25">
      <c r="AA2002" s="43"/>
    </row>
    <row r="2003" spans="27:27" x14ac:dyDescent="0.25">
      <c r="AA2003" s="43"/>
    </row>
    <row r="2004" spans="27:27" x14ac:dyDescent="0.25">
      <c r="AA2004" s="43"/>
    </row>
    <row r="2005" spans="27:27" x14ac:dyDescent="0.25">
      <c r="AA2005" s="43"/>
    </row>
    <row r="2006" spans="27:27" x14ac:dyDescent="0.25">
      <c r="AA2006" s="43"/>
    </row>
    <row r="2007" spans="27:27" x14ac:dyDescent="0.25">
      <c r="AA2007" s="43"/>
    </row>
    <row r="2008" spans="27:27" x14ac:dyDescent="0.25">
      <c r="AA2008" s="43"/>
    </row>
    <row r="2009" spans="27:27" x14ac:dyDescent="0.25">
      <c r="AA2009" s="43"/>
    </row>
    <row r="2010" spans="27:27" x14ac:dyDescent="0.25">
      <c r="AA2010" s="43"/>
    </row>
    <row r="2011" spans="27:27" x14ac:dyDescent="0.25">
      <c r="AA2011" s="43"/>
    </row>
    <row r="2012" spans="27:27" x14ac:dyDescent="0.25">
      <c r="AA2012" s="43"/>
    </row>
    <row r="2013" spans="27:27" x14ac:dyDescent="0.25">
      <c r="AA2013" s="43"/>
    </row>
    <row r="2014" spans="27:27" x14ac:dyDescent="0.25">
      <c r="AA2014" s="43"/>
    </row>
    <row r="2015" spans="27:27" x14ac:dyDescent="0.25">
      <c r="AA2015" s="43"/>
    </row>
    <row r="2016" spans="27:27" x14ac:dyDescent="0.25">
      <c r="AA2016" s="43"/>
    </row>
    <row r="2017" spans="27:27" x14ac:dyDescent="0.25">
      <c r="AA2017" s="43"/>
    </row>
    <row r="2018" spans="27:27" x14ac:dyDescent="0.25">
      <c r="AA2018" s="43"/>
    </row>
    <row r="2019" spans="27:27" x14ac:dyDescent="0.25">
      <c r="AA2019" s="43"/>
    </row>
    <row r="2020" spans="27:27" x14ac:dyDescent="0.25">
      <c r="AA2020" s="43"/>
    </row>
    <row r="2021" spans="27:27" x14ac:dyDescent="0.25">
      <c r="AA2021" s="43"/>
    </row>
    <row r="2022" spans="27:27" x14ac:dyDescent="0.25">
      <c r="AA2022" s="43"/>
    </row>
    <row r="2023" spans="27:27" x14ac:dyDescent="0.25">
      <c r="AA2023" s="43"/>
    </row>
    <row r="2024" spans="27:27" x14ac:dyDescent="0.25">
      <c r="AA2024" s="43"/>
    </row>
    <row r="2025" spans="27:27" x14ac:dyDescent="0.25">
      <c r="AA2025" s="43"/>
    </row>
    <row r="2026" spans="27:27" x14ac:dyDescent="0.25">
      <c r="AA2026" s="43"/>
    </row>
    <row r="2027" spans="27:27" x14ac:dyDescent="0.25">
      <c r="AA2027" s="43"/>
    </row>
    <row r="2028" spans="27:27" x14ac:dyDescent="0.25">
      <c r="AA2028" s="43"/>
    </row>
    <row r="2029" spans="27:27" x14ac:dyDescent="0.25">
      <c r="AA2029" s="43"/>
    </row>
    <row r="2030" spans="27:27" x14ac:dyDescent="0.25">
      <c r="AA2030" s="43"/>
    </row>
    <row r="2031" spans="27:27" x14ac:dyDescent="0.25">
      <c r="AA2031" s="43"/>
    </row>
    <row r="2032" spans="27:27" x14ac:dyDescent="0.25">
      <c r="AA2032" s="43"/>
    </row>
    <row r="2033" spans="27:27" x14ac:dyDescent="0.25">
      <c r="AA2033" s="43"/>
    </row>
    <row r="2034" spans="27:27" x14ac:dyDescent="0.25">
      <c r="AA2034" s="43"/>
    </row>
    <row r="2035" spans="27:27" x14ac:dyDescent="0.25">
      <c r="AA2035" s="43"/>
    </row>
    <row r="2036" spans="27:27" x14ac:dyDescent="0.25">
      <c r="AA2036" s="43"/>
    </row>
    <row r="2037" spans="27:27" x14ac:dyDescent="0.25">
      <c r="AA2037" s="43"/>
    </row>
    <row r="2038" spans="27:27" x14ac:dyDescent="0.25">
      <c r="AA2038" s="43"/>
    </row>
    <row r="2039" spans="27:27" x14ac:dyDescent="0.25">
      <c r="AA2039" s="43"/>
    </row>
    <row r="2040" spans="27:27" x14ac:dyDescent="0.25">
      <c r="AA2040" s="43"/>
    </row>
    <row r="2041" spans="27:27" x14ac:dyDescent="0.25">
      <c r="AA2041" s="43"/>
    </row>
    <row r="2042" spans="27:27" x14ac:dyDescent="0.25">
      <c r="AA2042" s="43"/>
    </row>
    <row r="2043" spans="27:27" x14ac:dyDescent="0.25">
      <c r="AA2043" s="43"/>
    </row>
    <row r="2044" spans="27:27" x14ac:dyDescent="0.25">
      <c r="AA2044" s="43"/>
    </row>
    <row r="2045" spans="27:27" x14ac:dyDescent="0.25">
      <c r="AA2045" s="43"/>
    </row>
    <row r="2046" spans="27:27" x14ac:dyDescent="0.25">
      <c r="AA2046" s="43"/>
    </row>
    <row r="2047" spans="27:27" x14ac:dyDescent="0.25">
      <c r="AA2047" s="43"/>
    </row>
    <row r="2048" spans="27:27" x14ac:dyDescent="0.25">
      <c r="AA2048" s="43"/>
    </row>
    <row r="2049" spans="27:27" x14ac:dyDescent="0.25">
      <c r="AA2049" s="43"/>
    </row>
    <row r="2050" spans="27:27" x14ac:dyDescent="0.25">
      <c r="AA2050" s="43"/>
    </row>
    <row r="2051" spans="27:27" x14ac:dyDescent="0.25">
      <c r="AA2051" s="43"/>
    </row>
    <row r="2052" spans="27:27" x14ac:dyDescent="0.25">
      <c r="AA2052" s="43"/>
    </row>
    <row r="2053" spans="27:27" x14ac:dyDescent="0.25">
      <c r="AA2053" s="43"/>
    </row>
    <row r="2054" spans="27:27" x14ac:dyDescent="0.25">
      <c r="AA2054" s="43"/>
    </row>
    <row r="2055" spans="27:27" x14ac:dyDescent="0.25">
      <c r="AA2055" s="43"/>
    </row>
    <row r="2056" spans="27:27" x14ac:dyDescent="0.25">
      <c r="AA2056" s="43"/>
    </row>
    <row r="2057" spans="27:27" x14ac:dyDescent="0.25">
      <c r="AA2057" s="43"/>
    </row>
    <row r="2058" spans="27:27" x14ac:dyDescent="0.25">
      <c r="AA2058" s="43"/>
    </row>
    <row r="2059" spans="27:27" x14ac:dyDescent="0.25">
      <c r="AA2059" s="43"/>
    </row>
    <row r="2060" spans="27:27" x14ac:dyDescent="0.25">
      <c r="AA2060" s="43"/>
    </row>
    <row r="2061" spans="27:27" x14ac:dyDescent="0.25">
      <c r="AA2061" s="43"/>
    </row>
    <row r="2062" spans="27:27" x14ac:dyDescent="0.25">
      <c r="AA2062" s="43"/>
    </row>
    <row r="2063" spans="27:27" x14ac:dyDescent="0.25">
      <c r="AA2063" s="43"/>
    </row>
    <row r="2064" spans="27:27" x14ac:dyDescent="0.25">
      <c r="AA2064" s="43"/>
    </row>
    <row r="2065" spans="27:27" x14ac:dyDescent="0.25">
      <c r="AA2065" s="43"/>
    </row>
    <row r="2066" spans="27:27" x14ac:dyDescent="0.25">
      <c r="AA2066" s="43"/>
    </row>
    <row r="2067" spans="27:27" x14ac:dyDescent="0.25">
      <c r="AA2067" s="43"/>
    </row>
    <row r="2068" spans="27:27" x14ac:dyDescent="0.25">
      <c r="AA2068" s="43"/>
    </row>
    <row r="2069" spans="27:27" x14ac:dyDescent="0.25">
      <c r="AA2069" s="43"/>
    </row>
    <row r="2070" spans="27:27" x14ac:dyDescent="0.25">
      <c r="AA2070" s="43"/>
    </row>
    <row r="2071" spans="27:27" x14ac:dyDescent="0.25">
      <c r="AA2071" s="43"/>
    </row>
    <row r="2072" spans="27:27" x14ac:dyDescent="0.25">
      <c r="AA2072" s="43"/>
    </row>
    <row r="2073" spans="27:27" x14ac:dyDescent="0.25">
      <c r="AA2073" s="43"/>
    </row>
    <row r="2074" spans="27:27" x14ac:dyDescent="0.25">
      <c r="AA2074" s="43"/>
    </row>
    <row r="2075" spans="27:27" x14ac:dyDescent="0.25">
      <c r="AA2075" s="43"/>
    </row>
    <row r="2076" spans="27:27" x14ac:dyDescent="0.25">
      <c r="AA2076" s="43"/>
    </row>
    <row r="2077" spans="27:27" x14ac:dyDescent="0.25">
      <c r="AA2077" s="43"/>
    </row>
    <row r="2078" spans="27:27" x14ac:dyDescent="0.25">
      <c r="AA2078" s="43"/>
    </row>
    <row r="2079" spans="27:27" x14ac:dyDescent="0.25">
      <c r="AA2079" s="43"/>
    </row>
    <row r="2080" spans="27:27" x14ac:dyDescent="0.25">
      <c r="AA2080" s="43"/>
    </row>
    <row r="2081" spans="27:27" x14ac:dyDescent="0.25">
      <c r="AA2081" s="43"/>
    </row>
    <row r="2082" spans="27:27" x14ac:dyDescent="0.25">
      <c r="AA2082" s="43"/>
    </row>
    <row r="2083" spans="27:27" x14ac:dyDescent="0.25">
      <c r="AA2083" s="43"/>
    </row>
    <row r="2084" spans="27:27" x14ac:dyDescent="0.25">
      <c r="AA2084" s="43"/>
    </row>
    <row r="2085" spans="27:27" x14ac:dyDescent="0.25">
      <c r="AA2085" s="43"/>
    </row>
    <row r="2086" spans="27:27" x14ac:dyDescent="0.25">
      <c r="AA2086" s="43"/>
    </row>
    <row r="2087" spans="27:27" x14ac:dyDescent="0.25">
      <c r="AA2087" s="43"/>
    </row>
    <row r="2088" spans="27:27" x14ac:dyDescent="0.25">
      <c r="AA2088" s="43"/>
    </row>
    <row r="2089" spans="27:27" x14ac:dyDescent="0.25">
      <c r="AA2089" s="43"/>
    </row>
    <row r="2090" spans="27:27" x14ac:dyDescent="0.25">
      <c r="AA2090" s="43"/>
    </row>
    <row r="2091" spans="27:27" x14ac:dyDescent="0.25">
      <c r="AA2091" s="43"/>
    </row>
    <row r="2092" spans="27:27" x14ac:dyDescent="0.25">
      <c r="AA2092" s="43"/>
    </row>
    <row r="2093" spans="27:27" x14ac:dyDescent="0.25">
      <c r="AA2093" s="43"/>
    </row>
    <row r="2094" spans="27:27" x14ac:dyDescent="0.25">
      <c r="AA2094" s="43"/>
    </row>
    <row r="2095" spans="27:27" x14ac:dyDescent="0.25">
      <c r="AA2095" s="43"/>
    </row>
    <row r="2096" spans="27:27" x14ac:dyDescent="0.25">
      <c r="AA2096" s="43"/>
    </row>
    <row r="2097" spans="27:27" x14ac:dyDescent="0.25">
      <c r="AA2097" s="43"/>
    </row>
    <row r="2098" spans="27:27" x14ac:dyDescent="0.25">
      <c r="AA2098" s="43"/>
    </row>
    <row r="2099" spans="27:27" x14ac:dyDescent="0.25">
      <c r="AA2099" s="43"/>
    </row>
    <row r="2100" spans="27:27" x14ac:dyDescent="0.25">
      <c r="AA2100" s="43"/>
    </row>
    <row r="2101" spans="27:27" x14ac:dyDescent="0.25">
      <c r="AA2101" s="43"/>
    </row>
    <row r="2102" spans="27:27" x14ac:dyDescent="0.25">
      <c r="AA2102" s="43"/>
    </row>
    <row r="2103" spans="27:27" x14ac:dyDescent="0.25">
      <c r="AA2103" s="43"/>
    </row>
    <row r="2104" spans="27:27" x14ac:dyDescent="0.25">
      <c r="AA2104" s="43"/>
    </row>
    <row r="2105" spans="27:27" x14ac:dyDescent="0.25">
      <c r="AA2105" s="43"/>
    </row>
    <row r="2106" spans="27:27" x14ac:dyDescent="0.25">
      <c r="AA2106" s="43"/>
    </row>
    <row r="2107" spans="27:27" x14ac:dyDescent="0.25">
      <c r="AA2107" s="43"/>
    </row>
    <row r="2108" spans="27:27" x14ac:dyDescent="0.25">
      <c r="AA2108" s="43"/>
    </row>
    <row r="2109" spans="27:27" x14ac:dyDescent="0.25">
      <c r="AA2109" s="43"/>
    </row>
    <row r="2110" spans="27:27" x14ac:dyDescent="0.25">
      <c r="AA2110" s="43"/>
    </row>
    <row r="2111" spans="27:27" x14ac:dyDescent="0.25">
      <c r="AA2111" s="43"/>
    </row>
    <row r="2112" spans="27:27" x14ac:dyDescent="0.25">
      <c r="AA2112" s="43"/>
    </row>
    <row r="2113" spans="27:27" x14ac:dyDescent="0.25">
      <c r="AA2113" s="43"/>
    </row>
    <row r="2114" spans="27:27" x14ac:dyDescent="0.25">
      <c r="AA2114" s="43"/>
    </row>
    <row r="2115" spans="27:27" x14ac:dyDescent="0.25">
      <c r="AA2115" s="43"/>
    </row>
    <row r="2116" spans="27:27" x14ac:dyDescent="0.25">
      <c r="AA2116" s="43"/>
    </row>
    <row r="2117" spans="27:27" x14ac:dyDescent="0.25">
      <c r="AA2117" s="43"/>
    </row>
    <row r="2118" spans="27:27" x14ac:dyDescent="0.25">
      <c r="AA2118" s="43"/>
    </row>
    <row r="2119" spans="27:27" x14ac:dyDescent="0.25">
      <c r="AA2119" s="43"/>
    </row>
    <row r="2120" spans="27:27" x14ac:dyDescent="0.25">
      <c r="AA2120" s="43"/>
    </row>
    <row r="2121" spans="27:27" x14ac:dyDescent="0.25">
      <c r="AA2121" s="43"/>
    </row>
    <row r="2122" spans="27:27" x14ac:dyDescent="0.25">
      <c r="AA2122" s="43"/>
    </row>
    <row r="2123" spans="27:27" x14ac:dyDescent="0.25">
      <c r="AA2123" s="43"/>
    </row>
    <row r="2124" spans="27:27" x14ac:dyDescent="0.25">
      <c r="AA2124" s="43"/>
    </row>
    <row r="2125" spans="27:27" x14ac:dyDescent="0.25">
      <c r="AA2125" s="43"/>
    </row>
    <row r="2126" spans="27:27" x14ac:dyDescent="0.25">
      <c r="AA2126" s="43"/>
    </row>
    <row r="2127" spans="27:27" x14ac:dyDescent="0.25">
      <c r="AA2127" s="43"/>
    </row>
    <row r="2128" spans="27:27" x14ac:dyDescent="0.25">
      <c r="AA2128" s="43"/>
    </row>
    <row r="2129" spans="27:27" x14ac:dyDescent="0.25">
      <c r="AA2129" s="43"/>
    </row>
    <row r="2130" spans="27:27" x14ac:dyDescent="0.25">
      <c r="AA2130" s="43"/>
    </row>
    <row r="2131" spans="27:27" x14ac:dyDescent="0.25">
      <c r="AA2131" s="43"/>
    </row>
    <row r="2132" spans="27:27" x14ac:dyDescent="0.25">
      <c r="AA2132" s="43"/>
    </row>
    <row r="2133" spans="27:27" x14ac:dyDescent="0.25">
      <c r="AA2133" s="43"/>
    </row>
    <row r="2134" spans="27:27" x14ac:dyDescent="0.25">
      <c r="AA2134" s="43"/>
    </row>
    <row r="2135" spans="27:27" x14ac:dyDescent="0.25">
      <c r="AA2135" s="43"/>
    </row>
    <row r="2136" spans="27:27" x14ac:dyDescent="0.25">
      <c r="AA2136" s="43"/>
    </row>
    <row r="2137" spans="27:27" x14ac:dyDescent="0.25">
      <c r="AA2137" s="43"/>
    </row>
    <row r="2138" spans="27:27" x14ac:dyDescent="0.25">
      <c r="AA2138" s="43"/>
    </row>
    <row r="2139" spans="27:27" x14ac:dyDescent="0.25">
      <c r="AA2139" s="43"/>
    </row>
    <row r="2140" spans="27:27" x14ac:dyDescent="0.25">
      <c r="AA2140" s="43"/>
    </row>
    <row r="2141" spans="27:27" x14ac:dyDescent="0.25">
      <c r="AA2141" s="43"/>
    </row>
    <row r="2142" spans="27:27" x14ac:dyDescent="0.25">
      <c r="AA2142" s="43"/>
    </row>
    <row r="2143" spans="27:27" x14ac:dyDescent="0.25">
      <c r="AA2143" s="43"/>
    </row>
    <row r="2144" spans="27:27" x14ac:dyDescent="0.25">
      <c r="AA2144" s="43"/>
    </row>
    <row r="2145" spans="27:27" x14ac:dyDescent="0.25">
      <c r="AA2145" s="43"/>
    </row>
    <row r="2146" spans="27:27" x14ac:dyDescent="0.25">
      <c r="AA2146" s="43"/>
    </row>
    <row r="2147" spans="27:27" x14ac:dyDescent="0.25">
      <c r="AA2147" s="43"/>
    </row>
    <row r="2148" spans="27:27" x14ac:dyDescent="0.25">
      <c r="AA2148" s="43"/>
    </row>
    <row r="2149" spans="27:27" x14ac:dyDescent="0.25">
      <c r="AA2149" s="43"/>
    </row>
    <row r="2150" spans="27:27" x14ac:dyDescent="0.25">
      <c r="AA2150" s="43"/>
    </row>
    <row r="2151" spans="27:27" x14ac:dyDescent="0.25">
      <c r="AA2151" s="43"/>
    </row>
    <row r="2152" spans="27:27" x14ac:dyDescent="0.25">
      <c r="AA2152" s="43"/>
    </row>
    <row r="2153" spans="27:27" x14ac:dyDescent="0.25">
      <c r="AA2153" s="43"/>
    </row>
    <row r="2154" spans="27:27" x14ac:dyDescent="0.25">
      <c r="AA2154" s="43"/>
    </row>
    <row r="2155" spans="27:27" x14ac:dyDescent="0.25">
      <c r="AA2155" s="43"/>
    </row>
    <row r="2156" spans="27:27" x14ac:dyDescent="0.25">
      <c r="AA2156" s="43"/>
    </row>
    <row r="2157" spans="27:27" x14ac:dyDescent="0.25">
      <c r="AA2157" s="43"/>
    </row>
    <row r="2158" spans="27:27" x14ac:dyDescent="0.25">
      <c r="AA2158" s="43"/>
    </row>
    <row r="2159" spans="27:27" x14ac:dyDescent="0.25">
      <c r="AA2159" s="43"/>
    </row>
    <row r="2160" spans="27:27" x14ac:dyDescent="0.25">
      <c r="AA2160" s="43"/>
    </row>
    <row r="2161" spans="27:27" x14ac:dyDescent="0.25">
      <c r="AA2161" s="43"/>
    </row>
    <row r="2162" spans="27:27" x14ac:dyDescent="0.25">
      <c r="AA2162" s="43"/>
    </row>
    <row r="2163" spans="27:27" x14ac:dyDescent="0.25">
      <c r="AA2163" s="43"/>
    </row>
    <row r="2164" spans="27:27" x14ac:dyDescent="0.25">
      <c r="AA2164" s="43"/>
    </row>
    <row r="2165" spans="27:27" x14ac:dyDescent="0.25">
      <c r="AA2165" s="43"/>
    </row>
    <row r="2166" spans="27:27" x14ac:dyDescent="0.25">
      <c r="AA2166" s="43"/>
    </row>
    <row r="2167" spans="27:27" x14ac:dyDescent="0.25">
      <c r="AA2167" s="43"/>
    </row>
    <row r="2168" spans="27:27" x14ac:dyDescent="0.25">
      <c r="AA2168" s="43"/>
    </row>
    <row r="2169" spans="27:27" x14ac:dyDescent="0.25">
      <c r="AA2169" s="43"/>
    </row>
    <row r="2170" spans="27:27" x14ac:dyDescent="0.25">
      <c r="AA2170" s="43"/>
    </row>
    <row r="2171" spans="27:27" x14ac:dyDescent="0.25">
      <c r="AA2171" s="43"/>
    </row>
    <row r="2172" spans="27:27" x14ac:dyDescent="0.25">
      <c r="AA2172" s="43"/>
    </row>
    <row r="2173" spans="27:27" x14ac:dyDescent="0.25">
      <c r="AA2173" s="43"/>
    </row>
    <row r="2174" spans="27:27" x14ac:dyDescent="0.25">
      <c r="AA2174" s="43"/>
    </row>
    <row r="2175" spans="27:27" x14ac:dyDescent="0.25">
      <c r="AA2175" s="43"/>
    </row>
    <row r="2176" spans="27:27" x14ac:dyDescent="0.25">
      <c r="AA2176" s="43"/>
    </row>
    <row r="2177" spans="27:27" x14ac:dyDescent="0.25">
      <c r="AA2177" s="43"/>
    </row>
    <row r="2178" spans="27:27" x14ac:dyDescent="0.25">
      <c r="AA2178" s="43"/>
    </row>
    <row r="2179" spans="27:27" x14ac:dyDescent="0.25">
      <c r="AA2179" s="43"/>
    </row>
    <row r="2180" spans="27:27" x14ac:dyDescent="0.25">
      <c r="AA2180" s="43"/>
    </row>
    <row r="2181" spans="27:27" x14ac:dyDescent="0.25">
      <c r="AA2181" s="43"/>
    </row>
    <row r="2182" spans="27:27" x14ac:dyDescent="0.25">
      <c r="AA2182" s="43"/>
    </row>
    <row r="2183" spans="27:27" x14ac:dyDescent="0.25">
      <c r="AA2183" s="43"/>
    </row>
    <row r="2184" spans="27:27" x14ac:dyDescent="0.25">
      <c r="AA2184" s="43"/>
    </row>
    <row r="2185" spans="27:27" x14ac:dyDescent="0.25">
      <c r="AA2185" s="43"/>
    </row>
    <row r="2186" spans="27:27" x14ac:dyDescent="0.25">
      <c r="AA2186" s="43"/>
    </row>
    <row r="2187" spans="27:27" x14ac:dyDescent="0.25">
      <c r="AA2187" s="43"/>
    </row>
    <row r="2188" spans="27:27" x14ac:dyDescent="0.25">
      <c r="AA2188" s="43"/>
    </row>
    <row r="2189" spans="27:27" x14ac:dyDescent="0.25">
      <c r="AA2189" s="43"/>
    </row>
    <row r="2190" spans="27:27" x14ac:dyDescent="0.25">
      <c r="AA2190" s="43"/>
    </row>
    <row r="2191" spans="27:27" x14ac:dyDescent="0.25">
      <c r="AA2191" s="43"/>
    </row>
    <row r="2192" spans="27:27" x14ac:dyDescent="0.25">
      <c r="AA2192" s="43"/>
    </row>
    <row r="2193" spans="27:27" x14ac:dyDescent="0.25">
      <c r="AA2193" s="43"/>
    </row>
    <row r="2194" spans="27:27" x14ac:dyDescent="0.25">
      <c r="AA2194" s="43"/>
    </row>
    <row r="2195" spans="27:27" x14ac:dyDescent="0.25">
      <c r="AA2195" s="43"/>
    </row>
    <row r="2196" spans="27:27" x14ac:dyDescent="0.25">
      <c r="AA2196" s="43"/>
    </row>
    <row r="2197" spans="27:27" x14ac:dyDescent="0.25">
      <c r="AA2197" s="43"/>
    </row>
    <row r="2198" spans="27:27" x14ac:dyDescent="0.25">
      <c r="AA2198" s="43"/>
    </row>
    <row r="2199" spans="27:27" x14ac:dyDescent="0.25">
      <c r="AA2199" s="43"/>
    </row>
    <row r="2200" spans="27:27" x14ac:dyDescent="0.25">
      <c r="AA2200" s="43"/>
    </row>
    <row r="2201" spans="27:27" x14ac:dyDescent="0.25">
      <c r="AA2201" s="43"/>
    </row>
    <row r="2202" spans="27:27" x14ac:dyDescent="0.25">
      <c r="AA2202" s="43"/>
    </row>
    <row r="2203" spans="27:27" x14ac:dyDescent="0.25">
      <c r="AA2203" s="43"/>
    </row>
    <row r="2204" spans="27:27" x14ac:dyDescent="0.25">
      <c r="AA2204" s="43"/>
    </row>
    <row r="2205" spans="27:27" x14ac:dyDescent="0.25">
      <c r="AA2205" s="43"/>
    </row>
    <row r="2206" spans="27:27" x14ac:dyDescent="0.25">
      <c r="AA2206" s="43"/>
    </row>
    <row r="2207" spans="27:27" x14ac:dyDescent="0.25">
      <c r="AA2207" s="43"/>
    </row>
    <row r="2208" spans="27:27" x14ac:dyDescent="0.25">
      <c r="AA2208" s="43"/>
    </row>
    <row r="2209" spans="27:27" x14ac:dyDescent="0.25">
      <c r="AA2209" s="43"/>
    </row>
    <row r="2210" spans="27:27" x14ac:dyDescent="0.25">
      <c r="AA2210" s="43"/>
    </row>
    <row r="2211" spans="27:27" x14ac:dyDescent="0.25">
      <c r="AA2211" s="43"/>
    </row>
    <row r="2212" spans="27:27" x14ac:dyDescent="0.25">
      <c r="AA2212" s="43"/>
    </row>
    <row r="2213" spans="27:27" x14ac:dyDescent="0.25">
      <c r="AA2213" s="43"/>
    </row>
    <row r="2214" spans="27:27" x14ac:dyDescent="0.25">
      <c r="AA2214" s="43"/>
    </row>
    <row r="2215" spans="27:27" x14ac:dyDescent="0.25">
      <c r="AA2215" s="43"/>
    </row>
    <row r="2216" spans="27:27" x14ac:dyDescent="0.25">
      <c r="AA2216" s="43"/>
    </row>
    <row r="2217" spans="27:27" x14ac:dyDescent="0.25">
      <c r="AA2217" s="43"/>
    </row>
    <row r="2218" spans="27:27" x14ac:dyDescent="0.25">
      <c r="AA2218" s="43"/>
    </row>
    <row r="2219" spans="27:27" x14ac:dyDescent="0.25">
      <c r="AA2219" s="43"/>
    </row>
    <row r="2220" spans="27:27" x14ac:dyDescent="0.25">
      <c r="AA2220" s="43"/>
    </row>
    <row r="2221" spans="27:27" x14ac:dyDescent="0.25">
      <c r="AA2221" s="43"/>
    </row>
    <row r="2222" spans="27:27" x14ac:dyDescent="0.25">
      <c r="AA2222" s="43"/>
    </row>
    <row r="2223" spans="27:27" x14ac:dyDescent="0.25">
      <c r="AA2223" s="43"/>
    </row>
    <row r="2224" spans="27:27" x14ac:dyDescent="0.25">
      <c r="AA2224" s="43"/>
    </row>
    <row r="2225" spans="27:27" x14ac:dyDescent="0.25">
      <c r="AA2225" s="43"/>
    </row>
    <row r="2226" spans="27:27" x14ac:dyDescent="0.25">
      <c r="AA2226" s="43"/>
    </row>
    <row r="2227" spans="27:27" x14ac:dyDescent="0.25">
      <c r="AA2227" s="43"/>
    </row>
    <row r="2228" spans="27:27" x14ac:dyDescent="0.25">
      <c r="AA2228" s="43"/>
    </row>
    <row r="2229" spans="27:27" x14ac:dyDescent="0.25">
      <c r="AA2229" s="43"/>
    </row>
    <row r="2230" spans="27:27" x14ac:dyDescent="0.25">
      <c r="AA2230" s="43"/>
    </row>
    <row r="2231" spans="27:27" x14ac:dyDescent="0.25">
      <c r="AA2231" s="43"/>
    </row>
    <row r="2232" spans="27:27" x14ac:dyDescent="0.25">
      <c r="AA2232" s="43"/>
    </row>
    <row r="2233" spans="27:27" x14ac:dyDescent="0.25">
      <c r="AA2233" s="43"/>
    </row>
    <row r="2234" spans="27:27" x14ac:dyDescent="0.25">
      <c r="AA2234" s="43"/>
    </row>
    <row r="2235" spans="27:27" x14ac:dyDescent="0.25">
      <c r="AA2235" s="43"/>
    </row>
    <row r="2236" spans="27:27" x14ac:dyDescent="0.25">
      <c r="AA2236" s="43"/>
    </row>
    <row r="2237" spans="27:27" x14ac:dyDescent="0.25">
      <c r="AA2237" s="43"/>
    </row>
    <row r="2238" spans="27:27" x14ac:dyDescent="0.25">
      <c r="AA2238" s="43"/>
    </row>
    <row r="2239" spans="27:27" x14ac:dyDescent="0.25">
      <c r="AA2239" s="43"/>
    </row>
    <row r="2240" spans="27:27" x14ac:dyDescent="0.25">
      <c r="AA2240" s="43"/>
    </row>
    <row r="2241" spans="27:27" x14ac:dyDescent="0.25">
      <c r="AA2241" s="43"/>
    </row>
    <row r="2242" spans="27:27" x14ac:dyDescent="0.25">
      <c r="AA2242" s="43"/>
    </row>
    <row r="2243" spans="27:27" x14ac:dyDescent="0.25">
      <c r="AA2243" s="43"/>
    </row>
    <row r="2244" spans="27:27" x14ac:dyDescent="0.25">
      <c r="AA2244" s="43"/>
    </row>
    <row r="2245" spans="27:27" x14ac:dyDescent="0.25">
      <c r="AA2245" s="43"/>
    </row>
    <row r="2246" spans="27:27" x14ac:dyDescent="0.25">
      <c r="AA2246" s="43"/>
    </row>
    <row r="2247" spans="27:27" x14ac:dyDescent="0.25">
      <c r="AA2247" s="43"/>
    </row>
    <row r="2248" spans="27:27" x14ac:dyDescent="0.25">
      <c r="AA2248" s="43"/>
    </row>
    <row r="2249" spans="27:27" x14ac:dyDescent="0.25">
      <c r="AA2249" s="43"/>
    </row>
    <row r="2250" spans="27:27" x14ac:dyDescent="0.25">
      <c r="AA2250" s="43"/>
    </row>
    <row r="2251" spans="27:27" x14ac:dyDescent="0.25">
      <c r="AA2251" s="43"/>
    </row>
    <row r="2252" spans="27:27" x14ac:dyDescent="0.25">
      <c r="AA2252" s="43"/>
    </row>
    <row r="2253" spans="27:27" x14ac:dyDescent="0.25">
      <c r="AA2253" s="43"/>
    </row>
    <row r="2254" spans="27:27" x14ac:dyDescent="0.25">
      <c r="AA2254" s="43"/>
    </row>
    <row r="2255" spans="27:27" x14ac:dyDescent="0.25">
      <c r="AA2255" s="43"/>
    </row>
    <row r="2256" spans="27:27" x14ac:dyDescent="0.25">
      <c r="AA2256" s="43"/>
    </row>
    <row r="2257" spans="27:27" x14ac:dyDescent="0.25">
      <c r="AA2257" s="43"/>
    </row>
    <row r="2258" spans="27:27" x14ac:dyDescent="0.25">
      <c r="AA2258" s="43"/>
    </row>
    <row r="2259" spans="27:27" x14ac:dyDescent="0.25">
      <c r="AA2259" s="43"/>
    </row>
    <row r="2260" spans="27:27" x14ac:dyDescent="0.25">
      <c r="AA2260" s="43"/>
    </row>
    <row r="2261" spans="27:27" x14ac:dyDescent="0.25">
      <c r="AA2261" s="43"/>
    </row>
    <row r="2262" spans="27:27" x14ac:dyDescent="0.25">
      <c r="AA2262" s="43"/>
    </row>
    <row r="2263" spans="27:27" x14ac:dyDescent="0.25">
      <c r="AA2263" s="43"/>
    </row>
    <row r="2264" spans="27:27" x14ac:dyDescent="0.25">
      <c r="AA2264" s="43"/>
    </row>
    <row r="2265" spans="27:27" x14ac:dyDescent="0.25">
      <c r="AA2265" s="43"/>
    </row>
    <row r="2266" spans="27:27" x14ac:dyDescent="0.25">
      <c r="AA2266" s="43"/>
    </row>
    <row r="2267" spans="27:27" x14ac:dyDescent="0.25">
      <c r="AA2267" s="43"/>
    </row>
    <row r="2268" spans="27:27" x14ac:dyDescent="0.25">
      <c r="AA2268" s="43"/>
    </row>
    <row r="2269" spans="27:27" x14ac:dyDescent="0.25">
      <c r="AA2269" s="43"/>
    </row>
    <row r="2270" spans="27:27" x14ac:dyDescent="0.25">
      <c r="AA2270" s="43"/>
    </row>
    <row r="2271" spans="27:27" x14ac:dyDescent="0.25">
      <c r="AA2271" s="43"/>
    </row>
    <row r="2272" spans="27:27" x14ac:dyDescent="0.25">
      <c r="AA2272" s="43"/>
    </row>
    <row r="2273" spans="27:27" x14ac:dyDescent="0.25">
      <c r="AA2273" s="43"/>
    </row>
    <row r="2274" spans="27:27" x14ac:dyDescent="0.25">
      <c r="AA2274" s="43"/>
    </row>
    <row r="2275" spans="27:27" x14ac:dyDescent="0.25">
      <c r="AA2275" s="43"/>
    </row>
    <row r="2276" spans="27:27" x14ac:dyDescent="0.25">
      <c r="AA2276" s="43"/>
    </row>
    <row r="2277" spans="27:27" x14ac:dyDescent="0.25">
      <c r="AA2277" s="43"/>
    </row>
    <row r="2278" spans="27:27" x14ac:dyDescent="0.25">
      <c r="AA2278" s="43"/>
    </row>
    <row r="2279" spans="27:27" x14ac:dyDescent="0.25">
      <c r="AA2279" s="43"/>
    </row>
    <row r="2280" spans="27:27" x14ac:dyDescent="0.25">
      <c r="AA2280" s="43"/>
    </row>
    <row r="2281" spans="27:27" x14ac:dyDescent="0.25">
      <c r="AA2281" s="43"/>
    </row>
    <row r="2282" spans="27:27" x14ac:dyDescent="0.25">
      <c r="AA2282" s="43"/>
    </row>
    <row r="2283" spans="27:27" x14ac:dyDescent="0.25">
      <c r="AA2283" s="43"/>
    </row>
    <row r="2284" spans="27:27" x14ac:dyDescent="0.25">
      <c r="AA2284" s="43"/>
    </row>
    <row r="2285" spans="27:27" x14ac:dyDescent="0.25">
      <c r="AA2285" s="43"/>
    </row>
    <row r="2286" spans="27:27" x14ac:dyDescent="0.25">
      <c r="AA2286" s="43"/>
    </row>
    <row r="2287" spans="27:27" x14ac:dyDescent="0.25">
      <c r="AA2287" s="43"/>
    </row>
    <row r="2288" spans="27:27" x14ac:dyDescent="0.25">
      <c r="AA2288" s="43"/>
    </row>
    <row r="2289" spans="27:27" x14ac:dyDescent="0.25">
      <c r="AA2289" s="43"/>
    </row>
    <row r="2290" spans="27:27" x14ac:dyDescent="0.25">
      <c r="AA2290" s="43"/>
    </row>
    <row r="2291" spans="27:27" x14ac:dyDescent="0.25">
      <c r="AA2291" s="43"/>
    </row>
    <row r="2292" spans="27:27" x14ac:dyDescent="0.25">
      <c r="AA2292" s="43"/>
    </row>
    <row r="2293" spans="27:27" x14ac:dyDescent="0.25">
      <c r="AA2293" s="43"/>
    </row>
    <row r="2294" spans="27:27" x14ac:dyDescent="0.25">
      <c r="AA2294" s="43"/>
    </row>
    <row r="2295" spans="27:27" x14ac:dyDescent="0.25">
      <c r="AA2295" s="43"/>
    </row>
    <row r="2296" spans="27:27" x14ac:dyDescent="0.25">
      <c r="AA2296" s="43"/>
    </row>
    <row r="2297" spans="27:27" x14ac:dyDescent="0.25">
      <c r="AA2297" s="43"/>
    </row>
    <row r="2298" spans="27:27" x14ac:dyDescent="0.25">
      <c r="AA2298" s="43"/>
    </row>
    <row r="2299" spans="27:27" x14ac:dyDescent="0.25">
      <c r="AA2299" s="43"/>
    </row>
    <row r="2300" spans="27:27" x14ac:dyDescent="0.25">
      <c r="AA2300" s="43"/>
    </row>
    <row r="2301" spans="27:27" x14ac:dyDescent="0.25">
      <c r="AA2301" s="43"/>
    </row>
    <row r="2302" spans="27:27" x14ac:dyDescent="0.25">
      <c r="AA2302" s="43"/>
    </row>
    <row r="2303" spans="27:27" x14ac:dyDescent="0.25">
      <c r="AA2303" s="43"/>
    </row>
    <row r="2304" spans="27:27" x14ac:dyDescent="0.25">
      <c r="AA2304" s="43"/>
    </row>
    <row r="2305" spans="27:27" x14ac:dyDescent="0.25">
      <c r="AA2305" s="43"/>
    </row>
    <row r="2306" spans="27:27" x14ac:dyDescent="0.25">
      <c r="AA2306" s="43"/>
    </row>
    <row r="2307" spans="27:27" x14ac:dyDescent="0.25">
      <c r="AA2307" s="43"/>
    </row>
    <row r="2308" spans="27:27" x14ac:dyDescent="0.25">
      <c r="AA2308" s="43"/>
    </row>
    <row r="2309" spans="27:27" x14ac:dyDescent="0.25">
      <c r="AA2309" s="43"/>
    </row>
    <row r="2310" spans="27:27" x14ac:dyDescent="0.25">
      <c r="AA2310" s="43"/>
    </row>
    <row r="2311" spans="27:27" x14ac:dyDescent="0.25">
      <c r="AA2311" s="43"/>
    </row>
    <row r="2312" spans="27:27" x14ac:dyDescent="0.25">
      <c r="AA2312" s="43"/>
    </row>
    <row r="2313" spans="27:27" x14ac:dyDescent="0.25">
      <c r="AA2313" s="43"/>
    </row>
    <row r="2314" spans="27:27" x14ac:dyDescent="0.25">
      <c r="AA2314" s="43"/>
    </row>
    <row r="2315" spans="27:27" x14ac:dyDescent="0.25">
      <c r="AA2315" s="43"/>
    </row>
    <row r="2316" spans="27:27" x14ac:dyDescent="0.25">
      <c r="AA2316" s="43"/>
    </row>
    <row r="2317" spans="27:27" x14ac:dyDescent="0.25">
      <c r="AA2317" s="43"/>
    </row>
    <row r="2318" spans="27:27" x14ac:dyDescent="0.25">
      <c r="AA2318" s="43"/>
    </row>
    <row r="2319" spans="27:27" x14ac:dyDescent="0.25">
      <c r="AA2319" s="43"/>
    </row>
    <row r="2320" spans="27:27" x14ac:dyDescent="0.25">
      <c r="AA2320" s="43"/>
    </row>
    <row r="2321" spans="27:27" x14ac:dyDescent="0.25">
      <c r="AA2321" s="43"/>
    </row>
    <row r="2322" spans="27:27" x14ac:dyDescent="0.25">
      <c r="AA2322" s="43"/>
    </row>
    <row r="2323" spans="27:27" x14ac:dyDescent="0.25">
      <c r="AA2323" s="43"/>
    </row>
    <row r="2324" spans="27:27" x14ac:dyDescent="0.25">
      <c r="AA2324" s="43"/>
    </row>
    <row r="2325" spans="27:27" x14ac:dyDescent="0.25">
      <c r="AA2325" s="43"/>
    </row>
    <row r="2326" spans="27:27" x14ac:dyDescent="0.25">
      <c r="AA2326" s="43"/>
    </row>
    <row r="2327" spans="27:27" x14ac:dyDescent="0.25">
      <c r="AA2327" s="43"/>
    </row>
    <row r="2328" spans="27:27" x14ac:dyDescent="0.25">
      <c r="AA2328" s="43"/>
    </row>
    <row r="2329" spans="27:27" x14ac:dyDescent="0.25">
      <c r="AA2329" s="43"/>
    </row>
    <row r="2330" spans="27:27" x14ac:dyDescent="0.25">
      <c r="AA2330" s="43"/>
    </row>
    <row r="2331" spans="27:27" x14ac:dyDescent="0.25">
      <c r="AA2331" s="43"/>
    </row>
    <row r="2332" spans="27:27" x14ac:dyDescent="0.25">
      <c r="AA2332" s="43"/>
    </row>
    <row r="2333" spans="27:27" x14ac:dyDescent="0.25">
      <c r="AA2333" s="43"/>
    </row>
    <row r="2334" spans="27:27" x14ac:dyDescent="0.25">
      <c r="AA2334" s="43"/>
    </row>
    <row r="2335" spans="27:27" x14ac:dyDescent="0.25">
      <c r="AA2335" s="43"/>
    </row>
    <row r="2336" spans="27:27" x14ac:dyDescent="0.25">
      <c r="AA2336" s="43"/>
    </row>
    <row r="2337" spans="27:27" x14ac:dyDescent="0.25">
      <c r="AA2337" s="43"/>
    </row>
    <row r="2338" spans="27:27" x14ac:dyDescent="0.25">
      <c r="AA2338" s="43"/>
    </row>
    <row r="2339" spans="27:27" x14ac:dyDescent="0.25">
      <c r="AA2339" s="43"/>
    </row>
    <row r="2340" spans="27:27" x14ac:dyDescent="0.25">
      <c r="AA2340" s="43"/>
    </row>
    <row r="2341" spans="27:27" x14ac:dyDescent="0.25">
      <c r="AA2341" s="43"/>
    </row>
    <row r="2342" spans="27:27" x14ac:dyDescent="0.25">
      <c r="AA2342" s="43"/>
    </row>
    <row r="2343" spans="27:27" x14ac:dyDescent="0.25">
      <c r="AA2343" s="43"/>
    </row>
    <row r="2344" spans="27:27" x14ac:dyDescent="0.25">
      <c r="AA2344" s="43"/>
    </row>
    <row r="2345" spans="27:27" x14ac:dyDescent="0.25">
      <c r="AA2345" s="43"/>
    </row>
    <row r="2346" spans="27:27" x14ac:dyDescent="0.25">
      <c r="AA2346" s="43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sqref="A1:E1"/>
    </sheetView>
  </sheetViews>
  <sheetFormatPr defaultRowHeight="15" x14ac:dyDescent="0.25"/>
  <cols>
    <col min="9" max="9" width="2.5703125" customWidth="1"/>
    <col min="10" max="10" width="77.140625" customWidth="1"/>
  </cols>
  <sheetData>
    <row r="1" spans="1:10" x14ac:dyDescent="0.25">
      <c r="A1" s="83" t="s">
        <v>385</v>
      </c>
      <c r="B1" s="83"/>
      <c r="C1" s="83"/>
      <c r="D1" s="83"/>
      <c r="E1" s="83"/>
      <c r="J1" t="s">
        <v>380</v>
      </c>
    </row>
    <row r="2" spans="1:10" x14ac:dyDescent="0.25">
      <c r="J2" t="s">
        <v>381</v>
      </c>
    </row>
    <row r="3" spans="1:10" x14ac:dyDescent="0.25">
      <c r="A3" s="81"/>
      <c r="B3" s="81" t="s">
        <v>365</v>
      </c>
      <c r="C3" s="81"/>
      <c r="D3" s="81"/>
      <c r="E3" s="81"/>
      <c r="F3" s="81"/>
      <c r="G3" s="81"/>
      <c r="H3" s="81"/>
      <c r="J3" t="s">
        <v>382</v>
      </c>
    </row>
    <row r="4" spans="1:10" x14ac:dyDescent="0.25">
      <c r="A4" s="81" t="s">
        <v>0</v>
      </c>
      <c r="B4" s="81" t="s">
        <v>298</v>
      </c>
      <c r="C4" s="81" t="s">
        <v>299</v>
      </c>
      <c r="D4" s="81"/>
      <c r="E4" s="81"/>
      <c r="F4" s="81"/>
      <c r="G4" s="81"/>
      <c r="H4" s="81" t="s">
        <v>362</v>
      </c>
    </row>
    <row r="5" spans="1:10" x14ac:dyDescent="0.25">
      <c r="A5" s="81">
        <v>1976</v>
      </c>
      <c r="B5" s="6">
        <v>19493</v>
      </c>
      <c r="C5" s="6">
        <v>7339</v>
      </c>
      <c r="D5" s="81"/>
      <c r="E5" s="81"/>
      <c r="F5" s="81"/>
      <c r="G5" s="81"/>
      <c r="H5" s="7">
        <f>B5/C5</f>
        <v>2.6560839351410275</v>
      </c>
      <c r="J5" t="s">
        <v>363</v>
      </c>
    </row>
    <row r="6" spans="1:10" x14ac:dyDescent="0.25">
      <c r="A6" s="81">
        <v>1970</v>
      </c>
      <c r="B6" s="6">
        <v>16629</v>
      </c>
      <c r="C6" s="6">
        <v>6851</v>
      </c>
      <c r="D6" s="81"/>
      <c r="E6" s="81"/>
      <c r="F6" s="81"/>
      <c r="G6" s="81"/>
      <c r="H6" s="7">
        <f>B6/C6</f>
        <v>2.4272368997226681</v>
      </c>
      <c r="J6" t="s">
        <v>364</v>
      </c>
    </row>
    <row r="9" spans="1:10" x14ac:dyDescent="0.25">
      <c r="B9" t="s">
        <v>359</v>
      </c>
    </row>
    <row r="10" spans="1:10" x14ac:dyDescent="0.25">
      <c r="B10" s="84" t="s">
        <v>356</v>
      </c>
      <c r="C10" s="84"/>
      <c r="D10" s="84"/>
      <c r="E10" s="84"/>
      <c r="F10" s="84" t="s">
        <v>350</v>
      </c>
      <c r="G10" s="84"/>
      <c r="H10" s="84"/>
    </row>
    <row r="11" spans="1:10" x14ac:dyDescent="0.25">
      <c r="A11" s="81"/>
      <c r="B11" s="84" t="s">
        <v>358</v>
      </c>
      <c r="C11" s="84"/>
      <c r="D11" s="84" t="s">
        <v>357</v>
      </c>
      <c r="E11" s="84"/>
      <c r="F11" s="9" t="s">
        <v>354</v>
      </c>
      <c r="G11" s="9"/>
      <c r="H11" s="81"/>
    </row>
    <row r="12" spans="1:10" x14ac:dyDescent="0.25">
      <c r="A12" s="81" t="s">
        <v>0</v>
      </c>
      <c r="B12" s="81" t="s">
        <v>298</v>
      </c>
      <c r="C12" s="81" t="s">
        <v>299</v>
      </c>
      <c r="D12" s="81" t="s">
        <v>298</v>
      </c>
      <c r="E12" s="81" t="s">
        <v>299</v>
      </c>
      <c r="F12" s="81" t="s">
        <v>298</v>
      </c>
      <c r="G12" s="81" t="s">
        <v>299</v>
      </c>
      <c r="H12" s="81" t="s">
        <v>362</v>
      </c>
    </row>
    <row r="13" spans="1:10" x14ac:dyDescent="0.25">
      <c r="A13" s="81">
        <v>1969</v>
      </c>
      <c r="B13" s="81"/>
      <c r="C13" s="81"/>
      <c r="D13" s="81"/>
      <c r="E13" s="81"/>
      <c r="F13" s="81">
        <v>16.7</v>
      </c>
      <c r="G13" s="81">
        <v>6.5</v>
      </c>
      <c r="H13" s="7">
        <f>F13/G13</f>
        <v>2.569230769230769</v>
      </c>
    </row>
    <row r="14" spans="1:10" x14ac:dyDescent="0.25">
      <c r="A14" s="81">
        <v>1968</v>
      </c>
      <c r="B14" s="81"/>
      <c r="C14" s="81"/>
      <c r="D14" s="81"/>
      <c r="E14" s="81"/>
      <c r="F14" s="81">
        <v>16.399999999999999</v>
      </c>
      <c r="G14" s="81">
        <v>6.1</v>
      </c>
      <c r="H14" s="7">
        <f t="shared" ref="H14:H32" si="0">F14/G14</f>
        <v>2.6885245901639343</v>
      </c>
    </row>
    <row r="15" spans="1:10" x14ac:dyDescent="0.25">
      <c r="A15" s="81">
        <v>1967</v>
      </c>
      <c r="B15" s="81"/>
      <c r="C15" s="81"/>
      <c r="D15" s="81"/>
      <c r="E15" s="81"/>
      <c r="F15" s="81">
        <v>16.399999999999999</v>
      </c>
      <c r="G15" s="81">
        <v>6.3</v>
      </c>
      <c r="H15" s="7">
        <f t="shared" si="0"/>
        <v>2.6031746031746028</v>
      </c>
    </row>
    <row r="16" spans="1:10" x14ac:dyDescent="0.25">
      <c r="A16" s="81">
        <v>1966</v>
      </c>
      <c r="B16" s="81"/>
      <c r="C16" s="81"/>
      <c r="D16" s="81"/>
      <c r="E16" s="81"/>
      <c r="F16" s="81">
        <v>16.7</v>
      </c>
      <c r="G16" s="81">
        <v>6.1</v>
      </c>
      <c r="H16" s="7">
        <f t="shared" si="0"/>
        <v>2.737704918032787</v>
      </c>
    </row>
    <row r="17" spans="1:10" x14ac:dyDescent="0.25">
      <c r="A17" s="81">
        <v>1965</v>
      </c>
      <c r="B17" s="81"/>
      <c r="C17" s="81"/>
      <c r="D17" s="81"/>
      <c r="E17" s="81"/>
      <c r="F17" s="81">
        <v>16.899999999999999</v>
      </c>
      <c r="G17" s="81">
        <v>6.3</v>
      </c>
      <c r="H17" s="7">
        <f t="shared" si="0"/>
        <v>2.6825396825396823</v>
      </c>
      <c r="J17" t="s">
        <v>356</v>
      </c>
    </row>
    <row r="18" spans="1:10" x14ac:dyDescent="0.25">
      <c r="A18" s="81">
        <v>1964</v>
      </c>
      <c r="B18" s="81">
        <v>16.600000000000001</v>
      </c>
      <c r="C18" s="81">
        <v>5.8</v>
      </c>
      <c r="D18" s="81">
        <v>16.100000000000001</v>
      </c>
      <c r="E18" s="81">
        <v>5.6</v>
      </c>
      <c r="F18" s="81">
        <v>16.600000000000001</v>
      </c>
      <c r="G18" s="81">
        <v>5.8</v>
      </c>
      <c r="H18" s="7">
        <f t="shared" si="0"/>
        <v>2.8620689655172415</v>
      </c>
      <c r="J18" t="s">
        <v>343</v>
      </c>
    </row>
    <row r="19" spans="1:10" x14ac:dyDescent="0.25">
      <c r="A19" s="81">
        <v>1963</v>
      </c>
      <c r="B19" s="81">
        <v>17</v>
      </c>
      <c r="C19" s="81">
        <v>6</v>
      </c>
      <c r="D19" s="81">
        <v>16.5</v>
      </c>
      <c r="E19" s="81">
        <v>5.8</v>
      </c>
      <c r="F19" s="81">
        <v>17</v>
      </c>
      <c r="G19" s="81">
        <v>6</v>
      </c>
      <c r="H19" s="7">
        <f t="shared" si="0"/>
        <v>2.8333333333333335</v>
      </c>
      <c r="J19" t="s">
        <v>344</v>
      </c>
    </row>
    <row r="20" spans="1:10" x14ac:dyDescent="0.25">
      <c r="A20" s="81">
        <v>1962</v>
      </c>
      <c r="B20" s="81">
        <v>16.8</v>
      </c>
      <c r="C20" s="81">
        <v>5.6</v>
      </c>
      <c r="D20" s="81">
        <v>16.5</v>
      </c>
      <c r="E20" s="81">
        <v>5.4</v>
      </c>
      <c r="F20" s="81">
        <v>16.8</v>
      </c>
      <c r="G20" s="81">
        <v>5.6</v>
      </c>
      <c r="H20" s="7">
        <f t="shared" si="0"/>
        <v>3.0000000000000004</v>
      </c>
      <c r="J20" t="s">
        <v>361</v>
      </c>
    </row>
    <row r="21" spans="1:10" x14ac:dyDescent="0.25">
      <c r="A21" s="81">
        <v>1961</v>
      </c>
      <c r="B21" s="81">
        <v>16.399999999999999</v>
      </c>
      <c r="C21" s="81">
        <v>5</v>
      </c>
      <c r="D21" s="81">
        <v>16</v>
      </c>
      <c r="E21" s="81">
        <v>4.9000000000000004</v>
      </c>
      <c r="F21" s="81">
        <v>16.399999999999999</v>
      </c>
      <c r="G21" s="81">
        <v>5</v>
      </c>
      <c r="H21" s="7">
        <f t="shared" si="0"/>
        <v>3.28</v>
      </c>
      <c r="J21" t="s">
        <v>345</v>
      </c>
    </row>
    <row r="22" spans="1:10" x14ac:dyDescent="0.25">
      <c r="A22" s="81">
        <v>1960</v>
      </c>
      <c r="B22" s="81">
        <v>16.600000000000001</v>
      </c>
      <c r="C22" s="81">
        <v>5</v>
      </c>
      <c r="D22" s="81">
        <v>16.5</v>
      </c>
      <c r="E22" s="81">
        <v>4.9000000000000004</v>
      </c>
      <c r="F22" s="81">
        <v>16.600000000000001</v>
      </c>
      <c r="G22" s="81">
        <v>5</v>
      </c>
      <c r="H22" s="7">
        <f t="shared" si="0"/>
        <v>3.3200000000000003</v>
      </c>
      <c r="J22" t="s">
        <v>346</v>
      </c>
    </row>
    <row r="23" spans="1:10" x14ac:dyDescent="0.25">
      <c r="A23" s="81">
        <v>1959</v>
      </c>
      <c r="B23" s="81">
        <v>16.600000000000001</v>
      </c>
      <c r="C23" s="81">
        <v>4.7</v>
      </c>
      <c r="D23" s="81">
        <v>16.600000000000001</v>
      </c>
      <c r="E23" s="81">
        <v>4.7</v>
      </c>
      <c r="F23" s="81">
        <v>16.600000000000001</v>
      </c>
      <c r="G23" s="81">
        <v>4.7</v>
      </c>
      <c r="H23" s="7">
        <f t="shared" si="0"/>
        <v>3.5319148936170213</v>
      </c>
      <c r="J23" t="s">
        <v>355</v>
      </c>
    </row>
    <row r="24" spans="1:10" x14ac:dyDescent="0.25">
      <c r="A24" s="81">
        <v>1958</v>
      </c>
      <c r="B24" s="81">
        <v>16.8</v>
      </c>
      <c r="C24" s="81">
        <v>4.7</v>
      </c>
      <c r="D24" s="81">
        <v>16.8</v>
      </c>
      <c r="E24" s="81">
        <v>4.7</v>
      </c>
      <c r="F24" s="81">
        <v>16.8</v>
      </c>
      <c r="G24" s="81">
        <v>4.7</v>
      </c>
      <c r="H24" s="7">
        <f t="shared" si="0"/>
        <v>3.5744680851063828</v>
      </c>
    </row>
    <row r="25" spans="1:10" x14ac:dyDescent="0.25">
      <c r="A25" s="81">
        <v>1957</v>
      </c>
      <c r="B25" s="81">
        <v>15.3</v>
      </c>
      <c r="C25" s="81">
        <v>4.2</v>
      </c>
      <c r="D25" s="81">
        <v>15.4</v>
      </c>
      <c r="E25" s="81">
        <v>4.3</v>
      </c>
      <c r="F25" s="81">
        <v>15.3</v>
      </c>
      <c r="G25" s="81">
        <v>4.2</v>
      </c>
      <c r="H25" s="7">
        <f t="shared" si="0"/>
        <v>3.6428571428571428</v>
      </c>
      <c r="J25" t="s">
        <v>340</v>
      </c>
    </row>
    <row r="26" spans="1:10" x14ac:dyDescent="0.25">
      <c r="A26" s="81">
        <v>1956</v>
      </c>
      <c r="B26" s="81">
        <v>15.5</v>
      </c>
      <c r="C26" s="81">
        <v>4.4000000000000004</v>
      </c>
      <c r="D26" s="81">
        <v>15.7</v>
      </c>
      <c r="E26" s="81">
        <v>4.4000000000000004</v>
      </c>
      <c r="F26" s="81">
        <v>15.5</v>
      </c>
      <c r="G26" s="81">
        <v>4.4000000000000004</v>
      </c>
      <c r="H26" s="7">
        <f t="shared" si="0"/>
        <v>3.5227272727272725</v>
      </c>
      <c r="J26" t="s">
        <v>335</v>
      </c>
    </row>
    <row r="27" spans="1:10" x14ac:dyDescent="0.25">
      <c r="A27" s="81">
        <v>1955</v>
      </c>
      <c r="B27" s="81">
        <v>15.7</v>
      </c>
      <c r="C27" s="81">
        <v>4.5</v>
      </c>
      <c r="D27" s="81">
        <v>16</v>
      </c>
      <c r="E27" s="81">
        <v>4.5999999999999996</v>
      </c>
      <c r="F27" s="81">
        <v>15.7</v>
      </c>
      <c r="G27" s="81">
        <v>4.5</v>
      </c>
      <c r="H27" s="7">
        <f t="shared" si="0"/>
        <v>3.4888888888888889</v>
      </c>
      <c r="J27" t="s">
        <v>336</v>
      </c>
    </row>
    <row r="28" spans="1:10" x14ac:dyDescent="0.25">
      <c r="A28" s="81">
        <v>1954</v>
      </c>
      <c r="B28" s="81">
        <v>16</v>
      </c>
      <c r="C28" s="81">
        <v>4.0999999999999996</v>
      </c>
      <c r="D28" s="81">
        <v>16.3</v>
      </c>
      <c r="E28" s="81">
        <v>4.0999999999999996</v>
      </c>
      <c r="F28" s="81">
        <v>16</v>
      </c>
      <c r="G28" s="81">
        <v>4.0999999999999996</v>
      </c>
      <c r="H28" s="7">
        <f t="shared" si="0"/>
        <v>3.9024390243902443</v>
      </c>
      <c r="J28" t="s">
        <v>337</v>
      </c>
    </row>
    <row r="29" spans="1:10" x14ac:dyDescent="0.25">
      <c r="A29" s="81">
        <v>1953</v>
      </c>
      <c r="B29" s="81">
        <v>15.7</v>
      </c>
      <c r="C29" s="81">
        <v>4.2</v>
      </c>
      <c r="D29" s="81">
        <v>16.100000000000001</v>
      </c>
      <c r="E29" s="81">
        <v>4.3</v>
      </c>
      <c r="F29" s="81">
        <v>15.7</v>
      </c>
      <c r="G29" s="81">
        <v>4.2</v>
      </c>
      <c r="H29" s="7">
        <f t="shared" si="0"/>
        <v>3.7380952380952377</v>
      </c>
      <c r="J29" t="s">
        <v>338</v>
      </c>
    </row>
    <row r="30" spans="1:10" x14ac:dyDescent="0.25">
      <c r="A30" s="81">
        <v>1952</v>
      </c>
      <c r="B30" s="81">
        <v>15.3</v>
      </c>
      <c r="C30" s="81">
        <v>4.3</v>
      </c>
      <c r="D30" s="81">
        <v>15.8</v>
      </c>
      <c r="E30" s="81">
        <v>4.4000000000000004</v>
      </c>
      <c r="F30" s="81">
        <v>15.3</v>
      </c>
      <c r="G30" s="81">
        <v>4.3</v>
      </c>
      <c r="H30" s="7">
        <f t="shared" si="0"/>
        <v>3.558139534883721</v>
      </c>
      <c r="J30" t="s">
        <v>339</v>
      </c>
    </row>
    <row r="31" spans="1:10" x14ac:dyDescent="0.25">
      <c r="A31" s="81">
        <v>1951</v>
      </c>
      <c r="B31" s="81">
        <v>15.8</v>
      </c>
      <c r="C31" s="81">
        <v>4.5999999999999996</v>
      </c>
      <c r="D31" s="81">
        <v>16.2</v>
      </c>
      <c r="E31" s="81">
        <v>4.7</v>
      </c>
      <c r="F31" s="81">
        <v>15.8</v>
      </c>
      <c r="G31" s="81">
        <v>4.5999999999999996</v>
      </c>
      <c r="H31" s="7">
        <f t="shared" si="0"/>
        <v>3.4347826086956528</v>
      </c>
      <c r="J31" t="s">
        <v>341</v>
      </c>
    </row>
    <row r="32" spans="1:10" x14ac:dyDescent="0.25">
      <c r="A32" s="81">
        <v>1950</v>
      </c>
      <c r="B32" s="81">
        <v>17.3</v>
      </c>
      <c r="C32" s="81">
        <v>4.9000000000000004</v>
      </c>
      <c r="D32" s="81">
        <v>17.8</v>
      </c>
      <c r="E32" s="81">
        <v>5.0999999999999996</v>
      </c>
      <c r="F32" s="81">
        <v>17.3</v>
      </c>
      <c r="G32" s="81">
        <v>4.9000000000000004</v>
      </c>
      <c r="H32" s="7">
        <f t="shared" si="0"/>
        <v>3.5306122448979589</v>
      </c>
      <c r="J32" t="s">
        <v>342</v>
      </c>
    </row>
    <row r="34" spans="10:10" x14ac:dyDescent="0.25">
      <c r="J34" t="s">
        <v>350</v>
      </c>
    </row>
    <row r="35" spans="10:10" x14ac:dyDescent="0.25">
      <c r="J35" t="s">
        <v>347</v>
      </c>
    </row>
    <row r="36" spans="10:10" x14ac:dyDescent="0.25">
      <c r="J36" t="s">
        <v>360</v>
      </c>
    </row>
    <row r="37" spans="10:10" x14ac:dyDescent="0.25">
      <c r="J37" t="s">
        <v>348</v>
      </c>
    </row>
    <row r="38" spans="10:10" x14ac:dyDescent="0.25">
      <c r="J38" t="s">
        <v>349</v>
      </c>
    </row>
    <row r="40" spans="10:10" x14ac:dyDescent="0.25">
      <c r="J40" t="s">
        <v>351</v>
      </c>
    </row>
    <row r="41" spans="10:10" x14ac:dyDescent="0.25">
      <c r="J41" t="s">
        <v>352</v>
      </c>
    </row>
    <row r="42" spans="10:10" x14ac:dyDescent="0.25">
      <c r="J42" t="s">
        <v>353</v>
      </c>
    </row>
  </sheetData>
  <mergeCells count="5">
    <mergeCell ref="B10:E10"/>
    <mergeCell ref="F10:H10"/>
    <mergeCell ref="B11:C11"/>
    <mergeCell ref="D11:E11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9" workbookViewId="0">
      <selection sqref="A1:G1"/>
    </sheetView>
  </sheetViews>
  <sheetFormatPr defaultRowHeight="15" x14ac:dyDescent="0.25"/>
  <cols>
    <col min="2" max="3" width="11.85546875" customWidth="1"/>
    <col min="4" max="4" width="15.42578125" customWidth="1"/>
    <col min="5" max="5" width="11.85546875" customWidth="1"/>
    <col min="8" max="9" width="12.5703125" customWidth="1"/>
    <col min="10" max="11" width="13.5703125" customWidth="1"/>
    <col min="12" max="12" width="15.85546875" customWidth="1"/>
    <col min="13" max="13" width="2.28515625" customWidth="1"/>
    <col min="14" max="14" width="86" style="21" customWidth="1"/>
  </cols>
  <sheetData>
    <row r="1" spans="1:14" x14ac:dyDescent="0.25">
      <c r="A1" s="83" t="s">
        <v>160</v>
      </c>
      <c r="B1" s="83"/>
      <c r="C1" s="83"/>
      <c r="D1" s="83"/>
      <c r="E1" s="83"/>
      <c r="F1" s="83"/>
      <c r="G1" s="83"/>
      <c r="N1" s="21" t="s">
        <v>380</v>
      </c>
    </row>
    <row r="2" spans="1:14" x14ac:dyDescent="0.25">
      <c r="N2" s="21" t="s">
        <v>381</v>
      </c>
    </row>
    <row r="3" spans="1:14" x14ac:dyDescent="0.25">
      <c r="N3" s="21" t="s">
        <v>382</v>
      </c>
    </row>
    <row r="4" spans="1:14" s="4" customFormat="1" ht="30" customHeight="1" x14ac:dyDescent="0.25">
      <c r="A4" s="16"/>
      <c r="B4" s="85" t="s">
        <v>153</v>
      </c>
      <c r="C4" s="85"/>
      <c r="D4" s="85" t="s">
        <v>154</v>
      </c>
      <c r="E4" s="85"/>
      <c r="F4" s="85" t="s">
        <v>152</v>
      </c>
      <c r="G4" s="85"/>
      <c r="H4" s="85" t="s">
        <v>159</v>
      </c>
      <c r="I4" s="85"/>
      <c r="J4" s="85" t="s">
        <v>157</v>
      </c>
      <c r="K4" s="85"/>
      <c r="L4" s="85"/>
      <c r="N4" s="22" t="s">
        <v>99</v>
      </c>
    </row>
    <row r="5" spans="1:14" x14ac:dyDescent="0.25">
      <c r="A5" s="3" t="s">
        <v>0</v>
      </c>
      <c r="B5" s="3" t="s">
        <v>150</v>
      </c>
      <c r="C5" s="3" t="s">
        <v>151</v>
      </c>
      <c r="D5" s="3" t="s">
        <v>155</v>
      </c>
      <c r="E5" s="3" t="s">
        <v>156</v>
      </c>
      <c r="F5" s="3" t="s">
        <v>150</v>
      </c>
      <c r="G5" s="3" t="s">
        <v>151</v>
      </c>
      <c r="H5" s="3" t="s">
        <v>150</v>
      </c>
      <c r="I5" s="3" t="s">
        <v>151</v>
      </c>
      <c r="J5" s="3" t="s">
        <v>150</v>
      </c>
      <c r="K5" s="3" t="s">
        <v>151</v>
      </c>
      <c r="L5" s="3" t="s">
        <v>158</v>
      </c>
      <c r="N5" s="21" t="s">
        <v>161</v>
      </c>
    </row>
    <row r="6" spans="1:14" x14ac:dyDescent="0.25">
      <c r="A6" s="3">
        <v>2010</v>
      </c>
      <c r="B6" s="3"/>
      <c r="C6" s="3"/>
      <c r="D6" s="7">
        <f>F6/G6</f>
        <v>3.7609701212651583</v>
      </c>
      <c r="E6" s="3"/>
      <c r="F6" s="6">
        <v>30084</v>
      </c>
      <c r="G6" s="6">
        <v>7999</v>
      </c>
      <c r="H6" s="6"/>
      <c r="I6" s="6"/>
      <c r="J6" s="6">
        <v>120492399</v>
      </c>
      <c r="K6" s="6">
        <v>127025926</v>
      </c>
      <c r="L6" s="20">
        <f>J6/K6</f>
        <v>0.94856540545903989</v>
      </c>
      <c r="N6" s="21" t="s">
        <v>162</v>
      </c>
    </row>
    <row r="7" spans="1:14" x14ac:dyDescent="0.25">
      <c r="A7" s="3">
        <v>2009</v>
      </c>
      <c r="B7" s="3"/>
      <c r="C7" s="3"/>
      <c r="D7" s="7">
        <f t="shared" ref="D7:D17" si="0">F7/G7</f>
        <v>3.7389391979301423</v>
      </c>
      <c r="E7" s="3"/>
      <c r="F7" s="6">
        <v>28902</v>
      </c>
      <c r="G7" s="6">
        <v>7730</v>
      </c>
      <c r="H7" s="6"/>
      <c r="I7" s="6"/>
      <c r="J7" s="6">
        <v>119585778</v>
      </c>
      <c r="K7" s="6">
        <v>126098170</v>
      </c>
      <c r="L7" s="20">
        <f t="shared" ref="L7:L17" si="1">J7/K7</f>
        <v>0.94835458754080249</v>
      </c>
      <c r="N7" s="21" t="s">
        <v>163</v>
      </c>
    </row>
    <row r="8" spans="1:14" x14ac:dyDescent="0.25">
      <c r="A8" s="3">
        <v>2008</v>
      </c>
      <c r="B8" s="7">
        <f>F8/H8</f>
        <v>91.746601602274154</v>
      </c>
      <c r="C8" s="7">
        <f>G8/I8</f>
        <v>6.2022860779234206</v>
      </c>
      <c r="D8" s="7">
        <f t="shared" si="0"/>
        <v>3.7648702594810377</v>
      </c>
      <c r="E8" s="20">
        <f>H8/I8</f>
        <v>0.25451408540224746</v>
      </c>
      <c r="F8" s="6">
        <v>28293</v>
      </c>
      <c r="G8" s="6">
        <v>7515</v>
      </c>
      <c r="H8" s="6">
        <v>308.38199460129857</v>
      </c>
      <c r="I8" s="6">
        <v>1211.6500118801498</v>
      </c>
      <c r="J8" s="6">
        <v>118353712</v>
      </c>
      <c r="K8" s="6">
        <v>124832870</v>
      </c>
      <c r="L8" s="20">
        <f t="shared" si="1"/>
        <v>0.94809734006756397</v>
      </c>
      <c r="N8" s="21" t="s">
        <v>164</v>
      </c>
    </row>
    <row r="9" spans="1:14" x14ac:dyDescent="0.25">
      <c r="A9" s="3">
        <v>2007</v>
      </c>
      <c r="B9" s="7">
        <f t="shared" ref="B9:B17" si="2">F9/H9</f>
        <v>80.538024021599696</v>
      </c>
      <c r="C9" s="7">
        <f t="shared" ref="C9:C17" si="3">G9/I9</f>
        <v>6.1208448956579753</v>
      </c>
      <c r="D9" s="7">
        <f t="shared" si="0"/>
        <v>3.7296219931271479</v>
      </c>
      <c r="E9" s="20">
        <f t="shared" ref="E9:E17" si="4">H9/I9</f>
        <v>0.28344919082250652</v>
      </c>
      <c r="F9" s="6">
        <v>27133</v>
      </c>
      <c r="G9" s="6">
        <v>7275</v>
      </c>
      <c r="H9" s="6">
        <v>336.89676807470636</v>
      </c>
      <c r="I9" s="6">
        <v>1188.5614035344636</v>
      </c>
      <c r="J9" s="6">
        <v>117034273</v>
      </c>
      <c r="K9" s="6">
        <v>123515319</v>
      </c>
      <c r="L9" s="20">
        <f t="shared" si="1"/>
        <v>0.9475284033391842</v>
      </c>
    </row>
    <row r="10" spans="1:14" x14ac:dyDescent="0.25">
      <c r="A10" s="3">
        <v>2006</v>
      </c>
      <c r="B10" s="7">
        <f t="shared" si="2"/>
        <v>81.709598543440961</v>
      </c>
      <c r="C10" s="7">
        <f t="shared" si="3"/>
        <v>6.0627589910357393</v>
      </c>
      <c r="D10" s="7">
        <f t="shared" si="0"/>
        <v>3.7751949177014148</v>
      </c>
      <c r="E10" s="20">
        <f t="shared" si="4"/>
        <v>0.2801151558471825</v>
      </c>
      <c r="F10" s="6">
        <v>26147</v>
      </c>
      <c r="G10" s="6">
        <v>6926</v>
      </c>
      <c r="H10" s="6">
        <v>319.99912453490919</v>
      </c>
      <c r="I10" s="6">
        <v>1142.3841868430907</v>
      </c>
      <c r="J10" s="6">
        <v>115698684</v>
      </c>
      <c r="K10" s="6">
        <v>122164519</v>
      </c>
      <c r="L10" s="20">
        <f t="shared" si="1"/>
        <v>0.94707272575599466</v>
      </c>
      <c r="N10" s="21" t="s">
        <v>304</v>
      </c>
    </row>
    <row r="11" spans="1:14" x14ac:dyDescent="0.25">
      <c r="A11" s="3">
        <v>2005</v>
      </c>
      <c r="B11" s="7">
        <f t="shared" si="2"/>
        <v>78.103343465045597</v>
      </c>
      <c r="C11" s="7">
        <f t="shared" si="3"/>
        <v>5.640135478408129</v>
      </c>
      <c r="D11" s="7">
        <f t="shared" si="0"/>
        <v>3.8576790271730972</v>
      </c>
      <c r="E11" s="20">
        <f t="shared" si="4"/>
        <v>0.27857747671464861</v>
      </c>
      <c r="F11" s="6">
        <v>25696</v>
      </c>
      <c r="G11" s="6">
        <v>6661</v>
      </c>
      <c r="H11" s="6">
        <v>329</v>
      </c>
      <c r="I11" s="6">
        <v>1181</v>
      </c>
      <c r="J11" s="6">
        <v>114242119</v>
      </c>
      <c r="K11" s="6">
        <v>120755434</v>
      </c>
      <c r="L11" s="20">
        <f t="shared" si="1"/>
        <v>0.94606193043039377</v>
      </c>
      <c r="N11" s="21" t="s">
        <v>166</v>
      </c>
    </row>
    <row r="12" spans="1:14" x14ac:dyDescent="0.25">
      <c r="A12" s="3">
        <v>2004</v>
      </c>
      <c r="B12" s="7">
        <f t="shared" si="2"/>
        <v>73.744186046511629</v>
      </c>
      <c r="C12" s="7">
        <f t="shared" si="3"/>
        <v>5.8658008658008658</v>
      </c>
      <c r="D12" s="7">
        <f t="shared" si="0"/>
        <v>3.7443542435424355</v>
      </c>
      <c r="E12" s="20">
        <f t="shared" si="4"/>
        <v>0.29783549783549784</v>
      </c>
      <c r="F12" s="6">
        <v>25368</v>
      </c>
      <c r="G12" s="6">
        <v>6775</v>
      </c>
      <c r="H12" s="6">
        <v>344</v>
      </c>
      <c r="I12" s="6">
        <v>1155</v>
      </c>
      <c r="J12" s="6">
        <v>112798538</v>
      </c>
      <c r="K12" s="6">
        <v>119354958</v>
      </c>
      <c r="L12" s="20">
        <f t="shared" si="1"/>
        <v>0.94506788733485203</v>
      </c>
      <c r="N12" s="21" t="s">
        <v>165</v>
      </c>
    </row>
    <row r="13" spans="1:14" x14ac:dyDescent="0.25">
      <c r="A13" s="3">
        <v>2003</v>
      </c>
      <c r="B13" s="7">
        <f t="shared" si="2"/>
        <v>75.763636363636365</v>
      </c>
      <c r="C13" s="7">
        <f t="shared" si="3"/>
        <v>5.3849480968858128</v>
      </c>
      <c r="D13" s="7">
        <f t="shared" si="0"/>
        <v>4.0163855421686749</v>
      </c>
      <c r="E13" s="20">
        <f t="shared" si="4"/>
        <v>0.28546712802768165</v>
      </c>
      <c r="F13" s="6">
        <v>25002</v>
      </c>
      <c r="G13" s="6">
        <v>6225</v>
      </c>
      <c r="H13" s="6">
        <v>330</v>
      </c>
      <c r="I13" s="6">
        <v>1156</v>
      </c>
      <c r="J13" s="6">
        <v>111405696</v>
      </c>
      <c r="K13" s="6">
        <v>118073587</v>
      </c>
      <c r="L13" s="20">
        <f t="shared" si="1"/>
        <v>0.94352766635267882</v>
      </c>
    </row>
    <row r="14" spans="1:14" x14ac:dyDescent="0.25">
      <c r="A14" s="3">
        <v>2002</v>
      </c>
      <c r="B14" s="7">
        <f t="shared" si="2"/>
        <v>74.365781710914447</v>
      </c>
      <c r="C14" s="7">
        <f t="shared" si="3"/>
        <v>5.2284263959390866</v>
      </c>
      <c r="D14" s="7">
        <f t="shared" si="0"/>
        <v>4.0792880258899675</v>
      </c>
      <c r="E14" s="20">
        <f t="shared" si="4"/>
        <v>0.28680203045685282</v>
      </c>
      <c r="F14" s="6">
        <v>25210</v>
      </c>
      <c r="G14" s="6">
        <v>6180</v>
      </c>
      <c r="H14" s="6">
        <v>339</v>
      </c>
      <c r="I14" s="6">
        <v>1182</v>
      </c>
      <c r="J14" s="6">
        <v>110236336</v>
      </c>
      <c r="K14" s="6">
        <v>116825827</v>
      </c>
      <c r="L14" s="20">
        <f t="shared" si="1"/>
        <v>0.94359559723039665</v>
      </c>
      <c r="N14" s="21" t="s">
        <v>305</v>
      </c>
    </row>
    <row r="15" spans="1:14" x14ac:dyDescent="0.25">
      <c r="A15" s="3">
        <v>2001</v>
      </c>
      <c r="B15" s="7">
        <f t="shared" si="2"/>
        <v>71.090116279069761</v>
      </c>
      <c r="C15" s="7">
        <f t="shared" si="3"/>
        <v>4.9578770008424602</v>
      </c>
      <c r="D15" s="7">
        <f t="shared" si="0"/>
        <v>4.1554800339847064</v>
      </c>
      <c r="E15" s="20">
        <f t="shared" si="4"/>
        <v>0.2898062342038753</v>
      </c>
      <c r="F15" s="6">
        <v>24455</v>
      </c>
      <c r="G15" s="6">
        <v>5885</v>
      </c>
      <c r="H15" s="6">
        <v>344</v>
      </c>
      <c r="I15" s="6">
        <v>1187</v>
      </c>
      <c r="J15" s="6">
        <v>108948443</v>
      </c>
      <c r="K15" s="6">
        <v>115570255</v>
      </c>
      <c r="L15" s="20">
        <f t="shared" si="1"/>
        <v>0.94270314623775819</v>
      </c>
      <c r="N15" s="21" t="s">
        <v>306</v>
      </c>
    </row>
    <row r="16" spans="1:14" x14ac:dyDescent="0.25">
      <c r="A16" s="3">
        <v>2000</v>
      </c>
      <c r="B16" s="7">
        <f t="shared" si="2"/>
        <v>61.170157068062828</v>
      </c>
      <c r="C16" s="7">
        <f t="shared" si="3"/>
        <v>4.6014610389610393</v>
      </c>
      <c r="D16" s="7">
        <f t="shared" si="0"/>
        <v>4.1218909860645621</v>
      </c>
      <c r="E16" s="20">
        <f t="shared" si="4"/>
        <v>0.31006493506493504</v>
      </c>
      <c r="F16" s="6">
        <v>23367</v>
      </c>
      <c r="G16" s="6">
        <v>5669</v>
      </c>
      <c r="H16" s="6">
        <v>382</v>
      </c>
      <c r="I16" s="6">
        <v>1232</v>
      </c>
      <c r="J16" s="6">
        <v>107199356</v>
      </c>
      <c r="K16" s="6">
        <v>113969175</v>
      </c>
      <c r="L16" s="20">
        <f t="shared" si="1"/>
        <v>0.94059956124101096</v>
      </c>
    </row>
    <row r="17" spans="1:14" x14ac:dyDescent="0.25">
      <c r="A17" s="3">
        <v>1999</v>
      </c>
      <c r="B17" s="7">
        <f t="shared" si="2"/>
        <v>61.018372703412076</v>
      </c>
      <c r="C17" s="7">
        <f t="shared" si="3"/>
        <v>4.7623430962343098</v>
      </c>
      <c r="D17" s="7">
        <f t="shared" si="0"/>
        <v>4.0850465647513614</v>
      </c>
      <c r="E17" s="20">
        <f t="shared" si="4"/>
        <v>0.3188284518828452</v>
      </c>
      <c r="F17" s="6">
        <v>23248</v>
      </c>
      <c r="G17" s="6">
        <v>5691</v>
      </c>
      <c r="H17" s="6">
        <v>381</v>
      </c>
      <c r="I17" s="6">
        <v>1195</v>
      </c>
      <c r="J17" s="6">
        <v>106101526</v>
      </c>
      <c r="K17" s="6">
        <v>112983285</v>
      </c>
      <c r="L17" s="20">
        <f t="shared" si="1"/>
        <v>0.93909046811658914</v>
      </c>
      <c r="N17" s="21" t="s">
        <v>334</v>
      </c>
    </row>
    <row r="18" spans="1:14" x14ac:dyDescent="0.25">
      <c r="A18" s="23">
        <v>1998</v>
      </c>
      <c r="B18" s="7">
        <f t="shared" ref="B18:B36" si="5">F18/H18</f>
        <v>53.464440278260859</v>
      </c>
      <c r="C18" s="7">
        <f t="shared" ref="C18:C36" si="6">G18/I18</f>
        <v>4.6475734254992318</v>
      </c>
      <c r="D18" s="7">
        <f t="shared" ref="D18:D36" si="7">F18/G18</f>
        <v>4.0642986428046308</v>
      </c>
      <c r="E18" s="20">
        <f t="shared" ref="E18:E36" si="8">H18/I18</f>
        <v>0.35330261136712748</v>
      </c>
      <c r="F18" s="6">
        <v>24593.642527999997</v>
      </c>
      <c r="G18" s="6">
        <v>6051.1405999999997</v>
      </c>
      <c r="H18" s="6">
        <v>460</v>
      </c>
      <c r="I18" s="6">
        <v>1302</v>
      </c>
    </row>
    <row r="19" spans="1:14" x14ac:dyDescent="0.25">
      <c r="A19" s="23">
        <v>1997</v>
      </c>
      <c r="B19" s="7">
        <f t="shared" si="5"/>
        <v>59.142022416464897</v>
      </c>
      <c r="C19" s="7">
        <f t="shared" si="6"/>
        <v>4.9787488826955073</v>
      </c>
      <c r="D19" s="7">
        <f t="shared" si="7"/>
        <v>4.0815162843877451</v>
      </c>
      <c r="E19" s="20">
        <f t="shared" si="8"/>
        <v>0.34359400998336104</v>
      </c>
      <c r="F19" s="6">
        <v>24425.655258000003</v>
      </c>
      <c r="G19" s="6">
        <v>5984.4561569999996</v>
      </c>
      <c r="H19" s="6">
        <v>413</v>
      </c>
      <c r="I19" s="6">
        <v>1202</v>
      </c>
    </row>
    <row r="20" spans="1:14" x14ac:dyDescent="0.25">
      <c r="A20" s="23">
        <v>1996</v>
      </c>
      <c r="B20" s="7">
        <f t="shared" si="5"/>
        <v>52.612231008403363</v>
      </c>
      <c r="C20" s="7">
        <f t="shared" si="6"/>
        <v>4.5544514241724405</v>
      </c>
      <c r="D20" s="7">
        <f t="shared" si="7"/>
        <v>4.23300172589569</v>
      </c>
      <c r="E20" s="20">
        <f t="shared" si="8"/>
        <v>0.36643571978444955</v>
      </c>
      <c r="F20" s="6">
        <v>25043.42196</v>
      </c>
      <c r="G20" s="6">
        <v>5916.2323999999999</v>
      </c>
      <c r="H20" s="6">
        <v>476</v>
      </c>
      <c r="I20" s="6">
        <v>1299</v>
      </c>
    </row>
    <row r="21" spans="1:14" x14ac:dyDescent="0.25">
      <c r="A21" s="23">
        <v>1995</v>
      </c>
      <c r="B21" s="7">
        <f t="shared" si="5"/>
        <v>48.737039049904027</v>
      </c>
      <c r="C21" s="7">
        <f t="shared" si="6"/>
        <v>4.4627840930587341</v>
      </c>
      <c r="D21" s="7">
        <f t="shared" si="7"/>
        <v>4.3399856734241187</v>
      </c>
      <c r="E21" s="20">
        <f t="shared" si="8"/>
        <v>0.39740655987795576</v>
      </c>
      <c r="F21" s="6">
        <v>25391.997345</v>
      </c>
      <c r="G21" s="6">
        <v>5850.7099459999999</v>
      </c>
      <c r="H21" s="6">
        <v>521</v>
      </c>
      <c r="I21" s="6">
        <v>1311</v>
      </c>
    </row>
    <row r="22" spans="1:14" x14ac:dyDescent="0.25">
      <c r="A22" s="23">
        <v>1994</v>
      </c>
      <c r="B22" s="7">
        <f t="shared" si="5"/>
        <v>38.53991725382263</v>
      </c>
      <c r="C22" s="7">
        <f t="shared" si="6"/>
        <v>4.2250157373304793</v>
      </c>
      <c r="D22" s="7">
        <f t="shared" si="7"/>
        <v>4.2581608234304591</v>
      </c>
      <c r="E22" s="20">
        <f t="shared" si="8"/>
        <v>0.46680942184154178</v>
      </c>
      <c r="F22" s="6">
        <v>25205.105884000001</v>
      </c>
      <c r="G22" s="6">
        <v>5919.2470480000011</v>
      </c>
      <c r="H22" s="6">
        <v>654</v>
      </c>
      <c r="I22" s="6">
        <v>1401</v>
      </c>
    </row>
    <row r="23" spans="1:14" x14ac:dyDescent="0.25">
      <c r="A23" s="23">
        <v>1993</v>
      </c>
      <c r="B23" s="7">
        <f t="shared" si="5"/>
        <v>39.205655485893416</v>
      </c>
      <c r="C23" s="7">
        <f t="shared" si="6"/>
        <v>3.9127366909788868</v>
      </c>
      <c r="D23" s="7">
        <f t="shared" si="7"/>
        <v>4.0900611121108046</v>
      </c>
      <c r="E23" s="20">
        <f t="shared" si="8"/>
        <v>0.40818937939859246</v>
      </c>
      <c r="F23" s="6">
        <v>25013.208200000001</v>
      </c>
      <c r="G23" s="6">
        <v>6115.6074479999997</v>
      </c>
      <c r="H23" s="6">
        <v>638</v>
      </c>
      <c r="I23" s="6">
        <v>1563</v>
      </c>
    </row>
    <row r="24" spans="1:14" x14ac:dyDescent="0.25">
      <c r="A24" s="23">
        <v>1992</v>
      </c>
      <c r="B24" s="7">
        <f t="shared" si="5"/>
        <v>36.893041495468275</v>
      </c>
      <c r="C24" s="7">
        <f t="shared" si="6"/>
        <v>4.2049342534818939</v>
      </c>
      <c r="D24" s="7">
        <f t="shared" si="7"/>
        <v>4.0447231443535356</v>
      </c>
      <c r="E24" s="20">
        <f t="shared" si="8"/>
        <v>0.46100278551532031</v>
      </c>
      <c r="F24" s="6">
        <v>24423.193469999998</v>
      </c>
      <c r="G24" s="6">
        <v>6038.2855879999997</v>
      </c>
      <c r="H24" s="6">
        <v>662</v>
      </c>
      <c r="I24" s="6">
        <v>1436</v>
      </c>
    </row>
    <row r="25" spans="1:14" x14ac:dyDescent="0.25">
      <c r="A25" s="23">
        <v>1991</v>
      </c>
      <c r="B25" s="7">
        <f t="shared" si="5"/>
        <v>33.796543916893732</v>
      </c>
      <c r="C25" s="7">
        <f t="shared" si="6"/>
        <v>4.0814619182305636</v>
      </c>
      <c r="D25" s="7">
        <f t="shared" si="7"/>
        <v>4.0736506238476071</v>
      </c>
      <c r="E25" s="20">
        <f t="shared" si="8"/>
        <v>0.49195710455764075</v>
      </c>
      <c r="F25" s="6">
        <v>24806.663235</v>
      </c>
      <c r="G25" s="6">
        <v>6089.5411820000008</v>
      </c>
      <c r="H25" s="6">
        <v>734</v>
      </c>
      <c r="I25" s="6">
        <v>1492</v>
      </c>
    </row>
    <row r="26" spans="1:14" x14ac:dyDescent="0.25">
      <c r="A26" s="23">
        <v>1990</v>
      </c>
      <c r="B26" s="7">
        <f t="shared" si="5"/>
        <v>30.161984136585364</v>
      </c>
      <c r="C26" s="7">
        <f t="shared" si="6"/>
        <v>4.1202593939393939</v>
      </c>
      <c r="D26" s="7">
        <f t="shared" si="7"/>
        <v>4.0422460721802151</v>
      </c>
      <c r="E26" s="20">
        <f t="shared" si="8"/>
        <v>0.55218855218855223</v>
      </c>
      <c r="F26" s="6">
        <v>24732.826991999998</v>
      </c>
      <c r="G26" s="6">
        <v>6118.5852000000004</v>
      </c>
      <c r="H26" s="6">
        <v>820</v>
      </c>
      <c r="I26" s="6">
        <v>1485</v>
      </c>
    </row>
    <row r="27" spans="1:14" x14ac:dyDescent="0.25">
      <c r="A27" s="23">
        <v>1989</v>
      </c>
      <c r="B27" s="7">
        <f t="shared" si="5"/>
        <v>27.906616009280743</v>
      </c>
      <c r="C27" s="7">
        <f t="shared" si="6"/>
        <v>4.3078030638297866</v>
      </c>
      <c r="D27" s="7">
        <f t="shared" si="7"/>
        <v>3.9604039861479676</v>
      </c>
      <c r="E27" s="20">
        <f t="shared" si="8"/>
        <v>0.61134751773049645</v>
      </c>
      <c r="F27" s="6">
        <v>24055.503000000001</v>
      </c>
      <c r="G27" s="6">
        <v>6074.0023199999996</v>
      </c>
      <c r="H27" s="6">
        <v>862</v>
      </c>
      <c r="I27" s="6">
        <v>1410</v>
      </c>
    </row>
    <row r="28" spans="1:14" x14ac:dyDescent="0.25">
      <c r="A28" s="23">
        <v>1988</v>
      </c>
      <c r="B28" s="7">
        <f t="shared" si="5"/>
        <v>29.479508181372548</v>
      </c>
      <c r="C28" s="7">
        <f t="shared" si="6"/>
        <v>3.9991531887755101</v>
      </c>
      <c r="D28" s="7">
        <f t="shared" si="7"/>
        <v>3.8361563017119598</v>
      </c>
      <c r="E28" s="20">
        <f t="shared" si="8"/>
        <v>0.52040816326530615</v>
      </c>
      <c r="F28" s="6">
        <v>24055.278675999998</v>
      </c>
      <c r="G28" s="6">
        <v>6270.6722</v>
      </c>
      <c r="H28" s="6">
        <v>816</v>
      </c>
      <c r="I28" s="6">
        <v>1568</v>
      </c>
    </row>
    <row r="29" spans="1:14" x14ac:dyDescent="0.25">
      <c r="A29" s="23">
        <v>1987</v>
      </c>
      <c r="B29" s="7">
        <f t="shared" si="5"/>
        <v>27.27264495398429</v>
      </c>
      <c r="C29" s="7">
        <f t="shared" si="6"/>
        <v>4.3623897894736841</v>
      </c>
      <c r="D29" s="7">
        <f t="shared" si="7"/>
        <v>3.75865349812159</v>
      </c>
      <c r="E29" s="20">
        <f t="shared" si="8"/>
        <v>0.60121457489878538</v>
      </c>
      <c r="F29" s="6">
        <v>24299.926654000003</v>
      </c>
      <c r="G29" s="6">
        <v>6465.0616680000003</v>
      </c>
      <c r="H29" s="6">
        <v>891</v>
      </c>
      <c r="I29" s="6">
        <v>1482</v>
      </c>
    </row>
    <row r="30" spans="1:14" x14ac:dyDescent="0.25">
      <c r="A30" s="23">
        <v>1986</v>
      </c>
      <c r="B30" s="7">
        <f t="shared" si="5"/>
        <v>25.571974538054963</v>
      </c>
      <c r="C30" s="7">
        <f t="shared" si="6"/>
        <v>4.2102829297912718</v>
      </c>
      <c r="D30" s="7">
        <f t="shared" si="7"/>
        <v>3.6342286563438559</v>
      </c>
      <c r="E30" s="20">
        <f t="shared" si="8"/>
        <v>0.59835547122074639</v>
      </c>
      <c r="F30" s="6">
        <v>24191.087912999996</v>
      </c>
      <c r="G30" s="6">
        <v>6656.4573120000005</v>
      </c>
      <c r="H30" s="6">
        <v>946</v>
      </c>
      <c r="I30" s="6">
        <v>1581</v>
      </c>
    </row>
    <row r="31" spans="1:14" x14ac:dyDescent="0.25">
      <c r="A31" s="23">
        <v>1985</v>
      </c>
      <c r="B31" s="7">
        <f t="shared" si="5"/>
        <v>24.968615749730315</v>
      </c>
      <c r="C31" s="7">
        <f t="shared" si="6"/>
        <v>4.1206884383916993</v>
      </c>
      <c r="D31" s="7">
        <f t="shared" si="7"/>
        <v>3.6426718297980645</v>
      </c>
      <c r="E31" s="20">
        <f t="shared" si="8"/>
        <v>0.60116731517509725</v>
      </c>
      <c r="F31" s="6">
        <v>23145.906800000001</v>
      </c>
      <c r="G31" s="6">
        <v>6354.1015720000005</v>
      </c>
      <c r="H31" s="6">
        <v>927</v>
      </c>
      <c r="I31" s="6">
        <v>1542</v>
      </c>
    </row>
    <row r="32" spans="1:14" x14ac:dyDescent="0.25">
      <c r="A32" s="23">
        <v>1984</v>
      </c>
      <c r="B32" s="7">
        <f t="shared" si="5"/>
        <v>23.975408318901799</v>
      </c>
      <c r="C32" s="7">
        <f t="shared" si="6"/>
        <v>4.5686805963687158</v>
      </c>
      <c r="D32" s="7">
        <f t="shared" si="7"/>
        <v>3.4704211097176763</v>
      </c>
      <c r="E32" s="20">
        <f t="shared" si="8"/>
        <v>0.66131284916201116</v>
      </c>
      <c r="F32" s="6">
        <v>22704.711678000003</v>
      </c>
      <c r="G32" s="6">
        <v>6542.3506140000009</v>
      </c>
      <c r="H32" s="6">
        <v>947</v>
      </c>
      <c r="I32" s="6">
        <v>1432</v>
      </c>
    </row>
    <row r="33" spans="1:9" x14ac:dyDescent="0.25">
      <c r="A33" s="23">
        <v>1983</v>
      </c>
      <c r="B33" s="7">
        <f t="shared" si="5"/>
        <v>20.450068633552011</v>
      </c>
      <c r="C33" s="7">
        <f t="shared" si="6"/>
        <v>4.455927123626374</v>
      </c>
      <c r="D33" s="7">
        <f t="shared" si="7"/>
        <v>3.363254523505006</v>
      </c>
      <c r="E33" s="20">
        <f t="shared" si="8"/>
        <v>0.73282967032967028</v>
      </c>
      <c r="F33" s="6">
        <v>21820.223231999997</v>
      </c>
      <c r="G33" s="6">
        <v>6487.8298920000007</v>
      </c>
      <c r="H33" s="6">
        <v>1067</v>
      </c>
      <c r="I33" s="6">
        <v>1456</v>
      </c>
    </row>
    <row r="34" spans="1:9" x14ac:dyDescent="0.25">
      <c r="A34" s="23">
        <v>1982</v>
      </c>
      <c r="B34" s="7">
        <f t="shared" si="5"/>
        <v>19.776071846294599</v>
      </c>
      <c r="C34" s="7">
        <f t="shared" si="6"/>
        <v>4.5150729478672984</v>
      </c>
      <c r="D34" s="7">
        <f t="shared" si="7"/>
        <v>3.2412678869776261</v>
      </c>
      <c r="E34" s="20">
        <f t="shared" si="8"/>
        <v>0.74001354096140826</v>
      </c>
      <c r="F34" s="6">
        <v>21615.246527999996</v>
      </c>
      <c r="G34" s="6">
        <v>6668.7627439999997</v>
      </c>
      <c r="H34" s="6">
        <v>1093</v>
      </c>
      <c r="I34" s="6">
        <v>1477</v>
      </c>
    </row>
    <row r="35" spans="1:9" x14ac:dyDescent="0.25">
      <c r="A35" s="23">
        <v>1981</v>
      </c>
      <c r="B35" s="7">
        <f t="shared" si="5"/>
        <v>16.924552178571425</v>
      </c>
      <c r="C35" s="7">
        <f t="shared" si="6"/>
        <v>4.3914257740693197</v>
      </c>
      <c r="D35" s="7">
        <f t="shared" si="7"/>
        <v>3.0475784513352573</v>
      </c>
      <c r="E35" s="20">
        <f t="shared" si="8"/>
        <v>0.79075738125802308</v>
      </c>
      <c r="F35" s="6">
        <v>20851.048283999997</v>
      </c>
      <c r="G35" s="6">
        <v>6841.8413559999999</v>
      </c>
      <c r="H35" s="6">
        <v>1232</v>
      </c>
      <c r="I35" s="6">
        <v>1558</v>
      </c>
    </row>
    <row r="36" spans="1:9" x14ac:dyDescent="0.25">
      <c r="A36" s="23">
        <v>1980</v>
      </c>
      <c r="B36" s="7">
        <f t="shared" si="5"/>
        <v>17.510597045337899</v>
      </c>
      <c r="C36" s="7">
        <f t="shared" si="6"/>
        <v>4.1523625534672712</v>
      </c>
      <c r="D36" s="7">
        <f t="shared" si="7"/>
        <v>3.1948779601599884</v>
      </c>
      <c r="E36" s="20">
        <f t="shared" si="8"/>
        <v>0.75761503564484767</v>
      </c>
      <c r="F36" s="6">
        <v>20469.887946000003</v>
      </c>
      <c r="G36" s="6">
        <v>6407.0954199999996</v>
      </c>
      <c r="H36" s="6">
        <v>1169</v>
      </c>
      <c r="I36" s="6">
        <v>1543</v>
      </c>
    </row>
    <row r="39" spans="1:9" x14ac:dyDescent="0.25">
      <c r="A39" s="78">
        <v>1976</v>
      </c>
      <c r="D39" s="7">
        <f t="shared" ref="D39:D40" si="9">F39/G39</f>
        <v>2.6560839351410275</v>
      </c>
      <c r="F39" s="80">
        <v>19493</v>
      </c>
      <c r="G39" s="80">
        <v>7339</v>
      </c>
    </row>
    <row r="40" spans="1:9" x14ac:dyDescent="0.25">
      <c r="A40" s="78">
        <v>1970</v>
      </c>
      <c r="D40" s="7">
        <f t="shared" si="9"/>
        <v>2.4272368997226681</v>
      </c>
      <c r="F40" s="80">
        <v>16629</v>
      </c>
      <c r="G40" s="80">
        <v>6851</v>
      </c>
    </row>
    <row r="43" spans="1:9" x14ac:dyDescent="0.25">
      <c r="A43" t="s">
        <v>372</v>
      </c>
      <c r="F43" s="1">
        <f>SUM(F8:F13)</f>
        <v>157639</v>
      </c>
      <c r="G43" s="1">
        <f>SUM(G8:G13)</f>
        <v>41377</v>
      </c>
    </row>
    <row r="44" spans="1:9" x14ac:dyDescent="0.25">
      <c r="A44" t="s">
        <v>373</v>
      </c>
      <c r="F44" s="1">
        <f>AVERAGE(F8:F17)</f>
        <v>25391.9</v>
      </c>
      <c r="G44" s="1">
        <f>AVERAGE(G8:G17)</f>
        <v>6480.2</v>
      </c>
    </row>
  </sheetData>
  <mergeCells count="6">
    <mergeCell ref="A1:G1"/>
    <mergeCell ref="J4:L4"/>
    <mergeCell ref="H4:I4"/>
    <mergeCell ref="F4:G4"/>
    <mergeCell ref="D4:E4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D1"/>
    </sheetView>
  </sheetViews>
  <sheetFormatPr defaultRowHeight="15" x14ac:dyDescent="0.25"/>
  <cols>
    <col min="1" max="1" width="22" customWidth="1"/>
    <col min="2" max="4" width="14.42578125" customWidth="1"/>
    <col min="5" max="5" width="2" customWidth="1"/>
    <col min="6" max="6" width="90.5703125" customWidth="1"/>
  </cols>
  <sheetData>
    <row r="1" spans="1:6" x14ac:dyDescent="0.25">
      <c r="A1" s="83" t="s">
        <v>383</v>
      </c>
      <c r="B1" s="83"/>
      <c r="C1" s="83"/>
      <c r="D1" s="83"/>
      <c r="F1" t="s">
        <v>380</v>
      </c>
    </row>
    <row r="2" spans="1:6" x14ac:dyDescent="0.25">
      <c r="F2" t="s">
        <v>381</v>
      </c>
    </row>
    <row r="3" spans="1:6" x14ac:dyDescent="0.25">
      <c r="B3" t="s">
        <v>317</v>
      </c>
      <c r="F3" t="s">
        <v>382</v>
      </c>
    </row>
    <row r="4" spans="1:6" x14ac:dyDescent="0.25">
      <c r="A4" s="25" t="s">
        <v>0</v>
      </c>
      <c r="B4" s="25" t="s">
        <v>150</v>
      </c>
      <c r="C4" s="25" t="s">
        <v>151</v>
      </c>
      <c r="D4" s="76" t="s">
        <v>316</v>
      </c>
    </row>
    <row r="5" spans="1:6" x14ac:dyDescent="0.25">
      <c r="A5" s="25">
        <v>2012</v>
      </c>
      <c r="B5" s="6">
        <v>4045</v>
      </c>
      <c r="C5" s="6">
        <v>338</v>
      </c>
      <c r="D5" s="77">
        <f>B5/C5</f>
        <v>11.967455621301776</v>
      </c>
      <c r="F5" s="14" t="s">
        <v>313</v>
      </c>
    </row>
    <row r="6" spans="1:6" x14ac:dyDescent="0.25">
      <c r="A6" s="25">
        <v>2011</v>
      </c>
      <c r="B6" s="6">
        <v>4308</v>
      </c>
      <c r="C6" s="6">
        <v>385</v>
      </c>
      <c r="D6" s="77">
        <f t="shared" ref="D6:D25" si="0">B6/C6</f>
        <v>11.18961038961039</v>
      </c>
      <c r="F6" t="s">
        <v>315</v>
      </c>
    </row>
    <row r="7" spans="1:6" x14ac:dyDescent="0.25">
      <c r="A7" s="25">
        <v>2010</v>
      </c>
      <c r="B7" s="6">
        <v>4322</v>
      </c>
      <c r="C7" s="6">
        <v>368</v>
      </c>
      <c r="D7" s="77">
        <f t="shared" si="0"/>
        <v>11.744565217391305</v>
      </c>
    </row>
    <row r="8" spans="1:6" x14ac:dyDescent="0.25">
      <c r="A8" s="25">
        <v>2009</v>
      </c>
      <c r="B8" s="6">
        <v>4216</v>
      </c>
      <c r="C8" s="6">
        <v>335</v>
      </c>
      <c r="D8" s="77">
        <f t="shared" si="0"/>
        <v>12.585074626865671</v>
      </c>
      <c r="F8" t="s">
        <v>332</v>
      </c>
    </row>
    <row r="9" spans="1:6" x14ac:dyDescent="0.25">
      <c r="A9" s="25">
        <v>2008</v>
      </c>
      <c r="B9" s="6">
        <v>4827</v>
      </c>
      <c r="C9" s="6">
        <v>387</v>
      </c>
      <c r="D9" s="77">
        <f t="shared" si="0"/>
        <v>12.472868217054264</v>
      </c>
      <c r="F9" s="17" t="s">
        <v>314</v>
      </c>
    </row>
    <row r="10" spans="1:6" x14ac:dyDescent="0.25">
      <c r="A10" s="25">
        <v>2007</v>
      </c>
      <c r="B10" s="6">
        <v>5228</v>
      </c>
      <c r="C10" s="6">
        <v>429</v>
      </c>
      <c r="D10" s="77">
        <f t="shared" si="0"/>
        <v>12.186480186480187</v>
      </c>
      <c r="F10" s="17" t="s">
        <v>333</v>
      </c>
    </row>
    <row r="11" spans="1:6" x14ac:dyDescent="0.25">
      <c r="A11" s="25">
        <v>2006</v>
      </c>
      <c r="B11" s="6">
        <v>5396</v>
      </c>
      <c r="C11" s="6">
        <v>444</v>
      </c>
      <c r="D11" s="77">
        <f t="shared" si="0"/>
        <v>12.153153153153154</v>
      </c>
    </row>
    <row r="12" spans="1:6" x14ac:dyDescent="0.25">
      <c r="A12" s="25">
        <v>2005</v>
      </c>
      <c r="B12" s="6">
        <v>5328</v>
      </c>
      <c r="C12" s="6">
        <v>406</v>
      </c>
      <c r="D12" s="77">
        <f t="shared" si="0"/>
        <v>13.123152709359607</v>
      </c>
    </row>
    <row r="13" spans="1:6" x14ac:dyDescent="0.25">
      <c r="A13" s="25">
        <v>2004</v>
      </c>
      <c r="B13" s="6">
        <v>5349</v>
      </c>
      <c r="C13" s="6">
        <v>415</v>
      </c>
      <c r="D13" s="77">
        <f t="shared" si="0"/>
        <v>12.889156626506024</v>
      </c>
    </row>
    <row r="14" spans="1:6" x14ac:dyDescent="0.25">
      <c r="A14" s="25">
        <v>2003</v>
      </c>
      <c r="B14" s="6">
        <v>5129</v>
      </c>
      <c r="C14" s="6">
        <v>446</v>
      </c>
      <c r="D14" s="77">
        <f t="shared" si="0"/>
        <v>11.5</v>
      </c>
    </row>
    <row r="15" spans="1:6" x14ac:dyDescent="0.25">
      <c r="A15" s="25">
        <v>2002</v>
      </c>
      <c r="B15" s="6">
        <v>5092</v>
      </c>
      <c r="C15" s="6">
        <v>442</v>
      </c>
      <c r="D15" s="77">
        <f t="shared" si="0"/>
        <v>11.520361990950226</v>
      </c>
    </row>
    <row r="16" spans="1:6" x14ac:dyDescent="0.25">
      <c r="A16" s="25">
        <v>2001</v>
      </c>
      <c r="B16" s="6">
        <v>5442</v>
      </c>
      <c r="C16" s="6">
        <v>473</v>
      </c>
      <c r="D16" s="77">
        <f t="shared" si="0"/>
        <v>11.505285412262156</v>
      </c>
    </row>
    <row r="17" spans="1:4" x14ac:dyDescent="0.25">
      <c r="A17" s="25">
        <v>2000</v>
      </c>
      <c r="B17" s="6">
        <v>5471</v>
      </c>
      <c r="C17" s="6">
        <v>449</v>
      </c>
      <c r="D17" s="77">
        <f t="shared" si="0"/>
        <v>12.184855233853007</v>
      </c>
    </row>
    <row r="18" spans="1:4" x14ac:dyDescent="0.25">
      <c r="A18" s="25">
        <v>1999</v>
      </c>
      <c r="B18" s="6">
        <v>5612</v>
      </c>
      <c r="C18" s="6">
        <v>442</v>
      </c>
      <c r="D18" s="77">
        <f t="shared" si="0"/>
        <v>12.69683257918552</v>
      </c>
    </row>
    <row r="19" spans="1:4" x14ac:dyDescent="0.25">
      <c r="A19" s="25">
        <v>1998</v>
      </c>
      <c r="B19" s="6">
        <v>5569</v>
      </c>
      <c r="C19" s="6">
        <v>486</v>
      </c>
      <c r="D19" s="77">
        <f t="shared" si="0"/>
        <v>11.458847736625515</v>
      </c>
    </row>
    <row r="20" spans="1:4" x14ac:dyDescent="0.25">
      <c r="A20" s="25">
        <v>1997</v>
      </c>
      <c r="B20" s="6">
        <v>5761</v>
      </c>
      <c r="C20" s="6">
        <v>477</v>
      </c>
      <c r="D20" s="77">
        <f t="shared" si="0"/>
        <v>12.077568134171909</v>
      </c>
    </row>
    <row r="21" spans="1:4" x14ac:dyDescent="0.25">
      <c r="A21" s="25">
        <v>1996</v>
      </c>
      <c r="B21" s="6">
        <v>5688</v>
      </c>
      <c r="C21" s="6">
        <v>514</v>
      </c>
      <c r="D21" s="77">
        <f t="shared" si="0"/>
        <v>11.066147859922179</v>
      </c>
    </row>
    <row r="22" spans="1:4" x14ac:dyDescent="0.25">
      <c r="A22" s="25">
        <v>1995</v>
      </c>
      <c r="B22" s="6">
        <v>5736</v>
      </c>
      <c r="C22" s="6">
        <v>539</v>
      </c>
      <c r="D22" s="77">
        <f t="shared" si="0"/>
        <v>10.641929499072356</v>
      </c>
    </row>
    <row r="23" spans="1:4" x14ac:dyDescent="0.25">
      <c r="A23" s="25">
        <v>1994</v>
      </c>
      <c r="B23" s="6">
        <v>6104</v>
      </c>
      <c r="C23" s="6">
        <v>528</v>
      </c>
      <c r="D23" s="77">
        <f t="shared" si="0"/>
        <v>11.560606060606061</v>
      </c>
    </row>
    <row r="24" spans="1:4" x14ac:dyDescent="0.25">
      <c r="A24" s="25">
        <v>1993</v>
      </c>
      <c r="B24" s="6">
        <v>5842</v>
      </c>
      <c r="C24" s="6">
        <v>489</v>
      </c>
      <c r="D24" s="77">
        <f t="shared" si="0"/>
        <v>11.946830265848671</v>
      </c>
    </row>
    <row r="25" spans="1:4" x14ac:dyDescent="0.25">
      <c r="A25" s="25">
        <v>1992</v>
      </c>
      <c r="B25" s="6">
        <v>5774</v>
      </c>
      <c r="C25" s="6">
        <v>443</v>
      </c>
      <c r="D25" s="77">
        <f t="shared" si="0"/>
        <v>13.033860045146726</v>
      </c>
    </row>
    <row r="27" spans="1:4" x14ac:dyDescent="0.25">
      <c r="A27" t="s">
        <v>371</v>
      </c>
      <c r="B27" s="1">
        <f>SUM(B9:B14)</f>
        <v>31257</v>
      </c>
      <c r="C27" s="1">
        <f>SUM(C9:C14)</f>
        <v>2527</v>
      </c>
    </row>
    <row r="30" spans="1:4" x14ac:dyDescent="0.25">
      <c r="A30" t="s">
        <v>370</v>
      </c>
    </row>
    <row r="32" spans="1:4" x14ac:dyDescent="0.25">
      <c r="B32" t="s">
        <v>150</v>
      </c>
      <c r="C32" t="s">
        <v>151</v>
      </c>
      <c r="D32" s="76" t="s">
        <v>316</v>
      </c>
    </row>
    <row r="33" spans="1:6" x14ac:dyDescent="0.25">
      <c r="A33">
        <v>2012</v>
      </c>
      <c r="B33">
        <v>366</v>
      </c>
      <c r="C33">
        <v>97</v>
      </c>
      <c r="D33" s="77">
        <f t="shared" ref="D33:D35" si="1">B33/C33</f>
        <v>3.7731958762886597</v>
      </c>
      <c r="F33" t="s">
        <v>331</v>
      </c>
    </row>
    <row r="34" spans="1:6" x14ac:dyDescent="0.25">
      <c r="A34">
        <v>2011</v>
      </c>
      <c r="B34">
        <v>390</v>
      </c>
      <c r="C34">
        <v>78</v>
      </c>
      <c r="D34" s="77">
        <f t="shared" si="1"/>
        <v>5</v>
      </c>
    </row>
    <row r="35" spans="1:6" x14ac:dyDescent="0.25">
      <c r="A35" t="s">
        <v>318</v>
      </c>
      <c r="B35">
        <v>7008</v>
      </c>
      <c r="C35">
        <v>1658</v>
      </c>
      <c r="D35" s="77">
        <f t="shared" si="1"/>
        <v>4.226779252110977</v>
      </c>
      <c r="F35" t="s">
        <v>330</v>
      </c>
    </row>
    <row r="37" spans="1:6" x14ac:dyDescent="0.25">
      <c r="A37" t="s">
        <v>319</v>
      </c>
    </row>
    <row r="38" spans="1:6" x14ac:dyDescent="0.25">
      <c r="B38" t="s">
        <v>320</v>
      </c>
    </row>
    <row r="39" spans="1:6" x14ac:dyDescent="0.25">
      <c r="B39" t="s">
        <v>150</v>
      </c>
      <c r="C39" t="s">
        <v>151</v>
      </c>
      <c r="D39" s="76" t="s">
        <v>316</v>
      </c>
    </row>
    <row r="40" spans="1:6" x14ac:dyDescent="0.25">
      <c r="A40" t="s">
        <v>321</v>
      </c>
      <c r="B40">
        <v>5581</v>
      </c>
      <c r="C40">
        <v>939</v>
      </c>
      <c r="D40" s="77">
        <f t="shared" ref="D40:D45" si="2">B40/C40</f>
        <v>5.9435569755058575</v>
      </c>
      <c r="F40" t="s">
        <v>330</v>
      </c>
    </row>
    <row r="41" spans="1:6" x14ac:dyDescent="0.25">
      <c r="A41" t="s">
        <v>322</v>
      </c>
      <c r="B41">
        <v>1211</v>
      </c>
      <c r="C41">
        <v>301</v>
      </c>
      <c r="D41" s="77">
        <f t="shared" si="2"/>
        <v>4.0232558139534884</v>
      </c>
    </row>
    <row r="42" spans="1:6" x14ac:dyDescent="0.25">
      <c r="A42" t="s">
        <v>323</v>
      </c>
      <c r="B42">
        <v>20</v>
      </c>
      <c r="C42">
        <v>208</v>
      </c>
      <c r="D42" s="77">
        <f t="shared" si="2"/>
        <v>9.6153846153846159E-2</v>
      </c>
    </row>
    <row r="43" spans="1:6" x14ac:dyDescent="0.25">
      <c r="A43" t="s">
        <v>324</v>
      </c>
      <c r="B43">
        <v>53</v>
      </c>
      <c r="C43">
        <v>30</v>
      </c>
      <c r="D43" s="77">
        <f t="shared" si="2"/>
        <v>1.7666666666666666</v>
      </c>
    </row>
    <row r="44" spans="1:6" x14ac:dyDescent="0.25">
      <c r="A44" t="s">
        <v>325</v>
      </c>
      <c r="B44">
        <v>18</v>
      </c>
      <c r="C44">
        <v>138</v>
      </c>
      <c r="D44" s="77">
        <f t="shared" si="2"/>
        <v>0.13043478260869565</v>
      </c>
    </row>
    <row r="45" spans="1:6" x14ac:dyDescent="0.25">
      <c r="A45" t="s">
        <v>326</v>
      </c>
      <c r="B45">
        <v>125</v>
      </c>
      <c r="C45">
        <v>42</v>
      </c>
      <c r="D45" s="77">
        <f t="shared" si="2"/>
        <v>2.9761904761904763</v>
      </c>
    </row>
    <row r="47" spans="1:6" x14ac:dyDescent="0.25">
      <c r="A47" t="s">
        <v>327</v>
      </c>
      <c r="B47">
        <f>SUM(B40:B45)</f>
        <v>7008</v>
      </c>
      <c r="C47">
        <f>SUM(C40:C45)</f>
        <v>1658</v>
      </c>
      <c r="D47" s="77">
        <f t="shared" ref="D47:D48" si="3">B47/C47</f>
        <v>4.226779252110977</v>
      </c>
    </row>
    <row r="48" spans="1:6" x14ac:dyDescent="0.25">
      <c r="A48" t="s">
        <v>328</v>
      </c>
      <c r="B48">
        <f>B42+B44</f>
        <v>38</v>
      </c>
      <c r="C48">
        <f>C42+C44</f>
        <v>346</v>
      </c>
      <c r="D48" s="77">
        <f t="shared" si="3"/>
        <v>0.10982658959537572</v>
      </c>
    </row>
    <row r="49" spans="1:3" x14ac:dyDescent="0.25">
      <c r="A49" t="s">
        <v>329</v>
      </c>
      <c r="B49" s="79">
        <f>B48/B47</f>
        <v>5.422374429223744E-3</v>
      </c>
      <c r="C49" s="79">
        <f>C48/C47</f>
        <v>0.20868516284680338</v>
      </c>
    </row>
  </sheetData>
  <sortState ref="A2:C22">
    <sortCondition descending="1" ref="A2:A22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D1"/>
    </sheetView>
  </sheetViews>
  <sheetFormatPr defaultRowHeight="15" x14ac:dyDescent="0.25"/>
  <cols>
    <col min="2" max="2" width="18.28515625" customWidth="1"/>
    <col min="5" max="5" width="2.140625" customWidth="1"/>
    <col min="6" max="6" width="80.5703125" customWidth="1"/>
  </cols>
  <sheetData>
    <row r="1" spans="1:6" x14ac:dyDescent="0.25">
      <c r="A1" s="83" t="s">
        <v>384</v>
      </c>
      <c r="B1" s="83"/>
      <c r="C1" s="83"/>
      <c r="D1" s="83"/>
      <c r="F1" t="s">
        <v>380</v>
      </c>
    </row>
    <row r="2" spans="1:6" x14ac:dyDescent="0.25">
      <c r="F2" t="s">
        <v>381</v>
      </c>
    </row>
    <row r="3" spans="1:6" x14ac:dyDescent="0.25">
      <c r="A3" s="81" t="s">
        <v>0</v>
      </c>
      <c r="B3" s="81" t="s">
        <v>366</v>
      </c>
      <c r="F3" t="s">
        <v>382</v>
      </c>
    </row>
    <row r="4" spans="1:6" x14ac:dyDescent="0.25">
      <c r="A4" s="81">
        <v>1977</v>
      </c>
      <c r="B4" s="6">
        <v>13000</v>
      </c>
      <c r="F4" t="s">
        <v>367</v>
      </c>
    </row>
    <row r="5" spans="1:6" x14ac:dyDescent="0.25">
      <c r="A5" s="81">
        <v>1976</v>
      </c>
      <c r="B5" s="6">
        <v>12500</v>
      </c>
      <c r="F5" t="s">
        <v>368</v>
      </c>
    </row>
    <row r="6" spans="1:6" x14ac:dyDescent="0.25">
      <c r="A6" s="81">
        <v>1975</v>
      </c>
      <c r="B6" s="6">
        <v>13000</v>
      </c>
      <c r="F6" t="s">
        <v>369</v>
      </c>
    </row>
    <row r="7" spans="1:6" x14ac:dyDescent="0.25">
      <c r="A7" s="81">
        <v>1974</v>
      </c>
      <c r="B7" s="6">
        <v>13500</v>
      </c>
    </row>
    <row r="8" spans="1:6" x14ac:dyDescent="0.25">
      <c r="A8" s="81">
        <v>1973</v>
      </c>
      <c r="B8" s="6">
        <v>14300</v>
      </c>
    </row>
    <row r="9" spans="1:6" x14ac:dyDescent="0.25">
      <c r="A9" s="81">
        <v>1972</v>
      </c>
      <c r="B9" s="6">
        <v>14000</v>
      </c>
    </row>
    <row r="10" spans="1:6" x14ac:dyDescent="0.25">
      <c r="A10" s="81">
        <v>1971</v>
      </c>
      <c r="B10" s="6">
        <v>13700</v>
      </c>
    </row>
    <row r="11" spans="1:6" x14ac:dyDescent="0.25">
      <c r="A11" s="81">
        <v>1970</v>
      </c>
      <c r="B11" s="6">
        <v>13800</v>
      </c>
    </row>
    <row r="12" spans="1:6" x14ac:dyDescent="0.25">
      <c r="A12" s="81">
        <v>1969</v>
      </c>
      <c r="B12" s="6">
        <v>14300</v>
      </c>
    </row>
    <row r="13" spans="1:6" x14ac:dyDescent="0.25">
      <c r="A13" s="81">
        <v>1968</v>
      </c>
      <c r="B13" s="6">
        <v>14300</v>
      </c>
    </row>
    <row r="14" spans="1:6" x14ac:dyDescent="0.25">
      <c r="A14" s="81">
        <v>1967</v>
      </c>
      <c r="B14" s="6">
        <v>14200</v>
      </c>
    </row>
    <row r="15" spans="1:6" x14ac:dyDescent="0.25">
      <c r="A15" s="81">
        <v>1966</v>
      </c>
      <c r="B15" s="6">
        <v>14500</v>
      </c>
    </row>
    <row r="16" spans="1:6" x14ac:dyDescent="0.25">
      <c r="A16" s="81">
        <v>1965</v>
      </c>
      <c r="B16" s="6">
        <v>14100</v>
      </c>
    </row>
    <row r="17" spans="1:2" x14ac:dyDescent="0.25">
      <c r="A17" s="81">
        <v>1964</v>
      </c>
      <c r="B17" s="6">
        <v>14200</v>
      </c>
    </row>
    <row r="18" spans="1:2" x14ac:dyDescent="0.25">
      <c r="A18" s="81">
        <v>1963</v>
      </c>
      <c r="B18" s="6">
        <v>14200</v>
      </c>
    </row>
    <row r="19" spans="1:2" x14ac:dyDescent="0.25">
      <c r="A19" s="81">
        <v>1962</v>
      </c>
      <c r="B19" s="6">
        <v>13700</v>
      </c>
    </row>
    <row r="20" spans="1:2" x14ac:dyDescent="0.25">
      <c r="A20" s="81">
        <v>1961</v>
      </c>
      <c r="B20" s="6">
        <v>13500</v>
      </c>
    </row>
    <row r="21" spans="1:2" x14ac:dyDescent="0.25">
      <c r="A21" s="81">
        <v>1960</v>
      </c>
      <c r="B21" s="6">
        <v>13800</v>
      </c>
    </row>
    <row r="22" spans="1:2" x14ac:dyDescent="0.25">
      <c r="A22" s="81">
        <v>1959</v>
      </c>
      <c r="B22" s="6">
        <v>13800</v>
      </c>
    </row>
    <row r="23" spans="1:2" x14ac:dyDescent="0.25">
      <c r="A23" s="81">
        <v>1958</v>
      </c>
      <c r="B23" s="6">
        <v>13300</v>
      </c>
    </row>
    <row r="24" spans="1:2" x14ac:dyDescent="0.25">
      <c r="A24" s="81">
        <v>1957</v>
      </c>
      <c r="B24" s="6">
        <v>14200</v>
      </c>
    </row>
    <row r="25" spans="1:2" x14ac:dyDescent="0.25">
      <c r="A25" s="81">
        <v>1956</v>
      </c>
      <c r="B25" s="6">
        <v>14300</v>
      </c>
    </row>
    <row r="26" spans="1:2" x14ac:dyDescent="0.25">
      <c r="A26" s="81">
        <v>1955</v>
      </c>
      <c r="B26" s="6">
        <v>14200</v>
      </c>
    </row>
    <row r="27" spans="1:2" x14ac:dyDescent="0.25">
      <c r="A27" s="81">
        <v>1954</v>
      </c>
      <c r="B27" s="6">
        <v>14000</v>
      </c>
    </row>
    <row r="28" spans="1:2" x14ac:dyDescent="0.25">
      <c r="A28" s="81">
        <v>1953</v>
      </c>
      <c r="B28" s="6">
        <v>15000</v>
      </c>
    </row>
    <row r="29" spans="1:2" x14ac:dyDescent="0.25">
      <c r="A29" s="81">
        <v>1952</v>
      </c>
      <c r="B29" s="6">
        <v>15000</v>
      </c>
    </row>
    <row r="30" spans="1:2" x14ac:dyDescent="0.25">
      <c r="A30" s="81">
        <v>1951</v>
      </c>
      <c r="B30" s="6">
        <v>16000</v>
      </c>
    </row>
    <row r="31" spans="1:2" x14ac:dyDescent="0.25">
      <c r="A31" s="81">
        <v>1950</v>
      </c>
      <c r="B31" s="6">
        <v>15500</v>
      </c>
    </row>
    <row r="32" spans="1:2" x14ac:dyDescent="0.25">
      <c r="A32" s="81">
        <v>1949</v>
      </c>
      <c r="B32" s="6">
        <v>15000</v>
      </c>
    </row>
    <row r="33" spans="1:2" x14ac:dyDescent="0.25">
      <c r="A33" s="81">
        <v>1948</v>
      </c>
      <c r="B33" s="6">
        <v>16000</v>
      </c>
    </row>
    <row r="34" spans="1:2" x14ac:dyDescent="0.25">
      <c r="A34" s="81">
        <v>1947</v>
      </c>
      <c r="B34" s="6">
        <v>17000</v>
      </c>
    </row>
    <row r="35" spans="1:2" x14ac:dyDescent="0.25">
      <c r="A35" s="81">
        <v>1946</v>
      </c>
      <c r="B35" s="6">
        <v>16500</v>
      </c>
    </row>
    <row r="36" spans="1:2" x14ac:dyDescent="0.25">
      <c r="A36" s="81">
        <v>1945</v>
      </c>
      <c r="B36" s="6">
        <v>16500</v>
      </c>
    </row>
    <row r="37" spans="1:2" x14ac:dyDescent="0.25">
      <c r="A37" s="81">
        <v>1944</v>
      </c>
      <c r="B37" s="6">
        <v>16000</v>
      </c>
    </row>
    <row r="38" spans="1:2" x14ac:dyDescent="0.25">
      <c r="A38" s="81">
        <v>1943</v>
      </c>
      <c r="B38" s="6">
        <v>17000</v>
      </c>
    </row>
    <row r="39" spans="1:2" x14ac:dyDescent="0.25">
      <c r="A39" s="81">
        <v>1942</v>
      </c>
      <c r="B39" s="6">
        <v>18000</v>
      </c>
    </row>
    <row r="40" spans="1:2" x14ac:dyDescent="0.25">
      <c r="A40" s="81">
        <v>1941</v>
      </c>
      <c r="B40" s="6">
        <v>18000</v>
      </c>
    </row>
    <row r="41" spans="1:2" x14ac:dyDescent="0.25">
      <c r="A41" s="81">
        <v>1940</v>
      </c>
      <c r="B41" s="6">
        <v>17000</v>
      </c>
    </row>
    <row r="42" spans="1:2" x14ac:dyDescent="0.25">
      <c r="A42" s="81">
        <v>1939</v>
      </c>
      <c r="B42" s="6">
        <v>15500</v>
      </c>
    </row>
    <row r="43" spans="1:2" x14ac:dyDescent="0.25">
      <c r="A43" s="81">
        <v>1938</v>
      </c>
      <c r="B43" s="6">
        <v>16000</v>
      </c>
    </row>
    <row r="44" spans="1:2" x14ac:dyDescent="0.25">
      <c r="A44" s="81">
        <v>1937</v>
      </c>
      <c r="B44" s="6">
        <v>19000</v>
      </c>
    </row>
    <row r="45" spans="1:2" x14ac:dyDescent="0.25">
      <c r="A45" s="81">
        <v>1936</v>
      </c>
      <c r="B45" s="6">
        <v>18500</v>
      </c>
    </row>
    <row r="46" spans="1:2" x14ac:dyDescent="0.25">
      <c r="A46" s="81">
        <v>1935</v>
      </c>
      <c r="B46" s="6">
        <v>16500</v>
      </c>
    </row>
    <row r="47" spans="1:2" x14ac:dyDescent="0.25">
      <c r="A47" s="81">
        <v>1934</v>
      </c>
      <c r="B47" s="6">
        <v>16000</v>
      </c>
    </row>
    <row r="48" spans="1:2" x14ac:dyDescent="0.25">
      <c r="A48" s="81">
        <v>1933</v>
      </c>
      <c r="B48" s="6">
        <v>14500</v>
      </c>
    </row>
  </sheetData>
  <sortState ref="A4:B48">
    <sortCondition descending="1" ref="A4:A48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G1"/>
    </sheetView>
  </sheetViews>
  <sheetFormatPr defaultRowHeight="15" x14ac:dyDescent="0.25"/>
  <cols>
    <col min="1" max="1" width="11.42578125" customWidth="1"/>
    <col min="2" max="7" width="12.28515625" customWidth="1"/>
    <col min="8" max="8" width="2.85546875" customWidth="1"/>
    <col min="9" max="9" width="125" customWidth="1"/>
  </cols>
  <sheetData>
    <row r="1" spans="1:9" x14ac:dyDescent="0.25">
      <c r="A1" s="83" t="s">
        <v>103</v>
      </c>
      <c r="B1" s="83"/>
      <c r="C1" s="83"/>
      <c r="D1" s="83"/>
      <c r="E1" s="83"/>
      <c r="F1" s="83"/>
      <c r="G1" s="83"/>
      <c r="I1" t="s">
        <v>380</v>
      </c>
    </row>
    <row r="2" spans="1:9" x14ac:dyDescent="0.25">
      <c r="I2" t="s">
        <v>381</v>
      </c>
    </row>
    <row r="3" spans="1:9" x14ac:dyDescent="0.25">
      <c r="I3" t="s">
        <v>382</v>
      </c>
    </row>
    <row r="4" spans="1:9" x14ac:dyDescent="0.25">
      <c r="A4" s="2"/>
      <c r="B4" s="84" t="s">
        <v>97</v>
      </c>
      <c r="C4" s="84"/>
      <c r="D4" s="84" t="s">
        <v>95</v>
      </c>
      <c r="E4" s="84"/>
      <c r="F4" s="84" t="s">
        <v>96</v>
      </c>
      <c r="G4" s="84"/>
    </row>
    <row r="5" spans="1:9" x14ac:dyDescent="0.25">
      <c r="A5" s="2" t="s">
        <v>0</v>
      </c>
      <c r="B5" s="2" t="s">
        <v>1</v>
      </c>
      <c r="C5" s="2" t="s">
        <v>2</v>
      </c>
      <c r="D5" s="2" t="s">
        <v>1</v>
      </c>
      <c r="E5" s="2" t="s">
        <v>2</v>
      </c>
      <c r="F5" s="2" t="s">
        <v>1</v>
      </c>
      <c r="G5" s="2" t="s">
        <v>2</v>
      </c>
      <c r="I5" t="s">
        <v>99</v>
      </c>
    </row>
    <row r="6" spans="1:9" x14ac:dyDescent="0.25">
      <c r="A6" s="2">
        <v>1976</v>
      </c>
      <c r="B6" s="2">
        <f>'intimate homicide BJS07'!B14</f>
        <v>1304</v>
      </c>
      <c r="C6" s="2">
        <f>'intimate homicide BJS07'!C14</f>
        <v>1587</v>
      </c>
      <c r="D6" s="2"/>
      <c r="E6" s="2"/>
      <c r="F6" s="2"/>
      <c r="G6" s="2"/>
      <c r="I6" t="s">
        <v>100</v>
      </c>
    </row>
    <row r="7" spans="1:9" x14ac:dyDescent="0.25">
      <c r="A7" s="2">
        <v>1977</v>
      </c>
      <c r="B7" s="2">
        <f>'intimate homicide BJS07'!B15</f>
        <v>1248</v>
      </c>
      <c r="C7" s="2">
        <f>'intimate homicide BJS07'!C15</f>
        <v>1421</v>
      </c>
      <c r="D7" s="2"/>
      <c r="E7" s="2"/>
      <c r="F7" s="2"/>
      <c r="G7" s="2"/>
      <c r="I7" t="s">
        <v>101</v>
      </c>
    </row>
    <row r="8" spans="1:9" x14ac:dyDescent="0.25">
      <c r="A8" s="2">
        <v>1978</v>
      </c>
      <c r="B8" s="2">
        <f>'intimate homicide BJS07'!B16</f>
        <v>1159</v>
      </c>
      <c r="C8" s="2">
        <f>'intimate homicide BJS07'!C16</f>
        <v>1473</v>
      </c>
      <c r="D8" s="2"/>
      <c r="E8" s="2"/>
      <c r="F8" s="2"/>
      <c r="G8" s="2"/>
    </row>
    <row r="9" spans="1:9" x14ac:dyDescent="0.25">
      <c r="A9" s="2">
        <v>1979</v>
      </c>
      <c r="B9" s="2">
        <f>'intimate homicide BJS07'!B17</f>
        <v>1229</v>
      </c>
      <c r="C9" s="2">
        <f>'intimate homicide BJS07'!C17</f>
        <v>1498</v>
      </c>
      <c r="D9" s="2"/>
      <c r="E9" s="2"/>
      <c r="F9" s="2"/>
      <c r="G9" s="2"/>
      <c r="I9" t="s">
        <v>124</v>
      </c>
    </row>
    <row r="10" spans="1:9" x14ac:dyDescent="0.25">
      <c r="A10" s="2">
        <v>1980</v>
      </c>
      <c r="B10" s="2">
        <f>'intimate homicide BJS07'!B18</f>
        <v>1169</v>
      </c>
      <c r="C10" s="2">
        <f>'intimate homicide BJS07'!C18</f>
        <v>1543</v>
      </c>
      <c r="D10" s="2">
        <f>'victim-offender BJS11'!B12+'victim-offender BJS11'!D12+'victim-offender BJS11'!T12+'victim-offender BJS11'!V12</f>
        <v>1129</v>
      </c>
      <c r="E10" s="2">
        <f>'victim-offender BJS11'!C12+'victim-offender BJS11'!E12+'victim-offender BJS11'!U12+'victim-offender BJS11'!W12</f>
        <v>1541</v>
      </c>
      <c r="F10" s="10">
        <f>D10/B10-1</f>
        <v>-3.4217279726261762E-2</v>
      </c>
      <c r="G10" s="10">
        <f>E10/C10-1</f>
        <v>-1.2961762799740262E-3</v>
      </c>
      <c r="I10" t="s">
        <v>126</v>
      </c>
    </row>
    <row r="11" spans="1:9" x14ac:dyDescent="0.25">
      <c r="A11" s="2">
        <v>1981</v>
      </c>
      <c r="B11" s="2">
        <f>'intimate homicide BJS07'!B19</f>
        <v>1232</v>
      </c>
      <c r="C11" s="2">
        <f>'intimate homicide BJS07'!C19</f>
        <v>1558</v>
      </c>
      <c r="D11" s="2">
        <f>'victim-offender BJS11'!B13+'victim-offender BJS11'!D13+'victim-offender BJS11'!T13+'victim-offender BJS11'!V13</f>
        <v>1168</v>
      </c>
      <c r="E11" s="2">
        <f>'victim-offender BJS11'!C13+'victim-offender BJS11'!E13+'victim-offender BJS11'!U13+'victim-offender BJS11'!W13</f>
        <v>1553</v>
      </c>
      <c r="F11" s="10">
        <f t="shared" ref="F11:F35" si="0">D11/B11-1</f>
        <v>-5.1948051948051965E-2</v>
      </c>
      <c r="G11" s="10">
        <f t="shared" ref="G11:G35" si="1">E11/C11-1</f>
        <v>-3.2092426187420031E-3</v>
      </c>
    </row>
    <row r="12" spans="1:9" x14ac:dyDescent="0.25">
      <c r="A12" s="2">
        <v>1982</v>
      </c>
      <c r="B12" s="2">
        <f>'intimate homicide BJS07'!B20</f>
        <v>1093</v>
      </c>
      <c r="C12" s="2">
        <f>'intimate homicide BJS07'!C20</f>
        <v>1477</v>
      </c>
      <c r="D12" s="2">
        <f>'victim-offender BJS11'!B14+'victim-offender BJS11'!D14+'victim-offender BJS11'!T14+'victim-offender BJS11'!V14</f>
        <v>1015</v>
      </c>
      <c r="E12" s="2">
        <f>'victim-offender BJS11'!C14+'victim-offender BJS11'!E14+'victim-offender BJS11'!U14+'victim-offender BJS11'!W14</f>
        <v>1467</v>
      </c>
      <c r="F12" s="10">
        <f t="shared" si="0"/>
        <v>-7.1363220494053081E-2</v>
      </c>
      <c r="G12" s="10">
        <f t="shared" si="1"/>
        <v>-6.7704807041299997E-3</v>
      </c>
      <c r="I12" t="s">
        <v>125</v>
      </c>
    </row>
    <row r="13" spans="1:9" x14ac:dyDescent="0.25">
      <c r="A13" s="2">
        <v>1983</v>
      </c>
      <c r="B13" s="2">
        <f>'intimate homicide BJS07'!B21</f>
        <v>1067</v>
      </c>
      <c r="C13" s="2">
        <f>'intimate homicide BJS07'!C21</f>
        <v>1456</v>
      </c>
      <c r="D13" s="2">
        <f>'victim-offender BJS11'!B15+'victim-offender BJS11'!D15+'victim-offender BJS11'!T15+'victim-offender BJS11'!V15</f>
        <v>1002</v>
      </c>
      <c r="E13" s="2">
        <f>'victim-offender BJS11'!C15+'victim-offender BJS11'!E15+'victim-offender BJS11'!U15+'victim-offender BJS11'!W15</f>
        <v>1451</v>
      </c>
      <c r="F13" s="10">
        <f t="shared" si="0"/>
        <v>-6.0918462980318666E-2</v>
      </c>
      <c r="G13" s="10">
        <f t="shared" si="1"/>
        <v>-3.4340659340659219E-3</v>
      </c>
      <c r="I13" t="s">
        <v>127</v>
      </c>
    </row>
    <row r="14" spans="1:9" x14ac:dyDescent="0.25">
      <c r="A14" s="2">
        <v>1984</v>
      </c>
      <c r="B14" s="2">
        <f>'intimate homicide BJS07'!B22</f>
        <v>947</v>
      </c>
      <c r="C14" s="2">
        <f>'intimate homicide BJS07'!C22</f>
        <v>1432</v>
      </c>
      <c r="D14" s="2">
        <f>'victim-offender BJS11'!B16+'victim-offender BJS11'!D16+'victim-offender BJS11'!T16+'victim-offender BJS11'!V16</f>
        <v>867</v>
      </c>
      <c r="E14" s="2">
        <f>'victim-offender BJS11'!C16+'victim-offender BJS11'!E16+'victim-offender BJS11'!U16+'victim-offender BJS11'!W16</f>
        <v>1426</v>
      </c>
      <c r="F14" s="10">
        <f t="shared" si="0"/>
        <v>-8.4477296726504725E-2</v>
      </c>
      <c r="G14" s="10">
        <f t="shared" si="1"/>
        <v>-4.1899441340782495E-3</v>
      </c>
      <c r="I14" t="s">
        <v>90</v>
      </c>
    </row>
    <row r="15" spans="1:9" x14ac:dyDescent="0.25">
      <c r="A15" s="2">
        <v>1985</v>
      </c>
      <c r="B15" s="2">
        <f>'intimate homicide BJS07'!B23</f>
        <v>927</v>
      </c>
      <c r="C15" s="2">
        <f>'intimate homicide BJS07'!C23</f>
        <v>1542</v>
      </c>
      <c r="D15" s="2">
        <f>'victim-offender BJS11'!B17+'victim-offender BJS11'!D17+'victim-offender BJS11'!T17+'victim-offender BJS11'!V17</f>
        <v>857</v>
      </c>
      <c r="E15" s="2">
        <f>'victim-offender BJS11'!C17+'victim-offender BJS11'!E17+'victim-offender BJS11'!U17+'victim-offender BJS11'!W17</f>
        <v>1539</v>
      </c>
      <c r="F15" s="10">
        <f t="shared" si="0"/>
        <v>-7.5512405609493016E-2</v>
      </c>
      <c r="G15" s="10">
        <f t="shared" si="1"/>
        <v>-1.9455252918287869E-3</v>
      </c>
      <c r="I15" t="s">
        <v>91</v>
      </c>
    </row>
    <row r="16" spans="1:9" x14ac:dyDescent="0.25">
      <c r="A16" s="2">
        <v>1986</v>
      </c>
      <c r="B16" s="2">
        <f>'intimate homicide BJS07'!B24</f>
        <v>946</v>
      </c>
      <c r="C16" s="2">
        <f>'intimate homicide BJS07'!C24</f>
        <v>1581</v>
      </c>
      <c r="D16" s="2">
        <f>'victim-offender BJS11'!B18+'victim-offender BJS11'!D18+'victim-offender BJS11'!T18+'victim-offender BJS11'!V18</f>
        <v>891</v>
      </c>
      <c r="E16" s="2">
        <f>'victim-offender BJS11'!C18+'victim-offender BJS11'!E18+'victim-offender BJS11'!U18+'victim-offender BJS11'!W18</f>
        <v>1574</v>
      </c>
      <c r="F16" s="10">
        <f t="shared" si="0"/>
        <v>-5.8139534883720922E-2</v>
      </c>
      <c r="G16" s="10">
        <f t="shared" si="1"/>
        <v>-4.4275774826059155E-3</v>
      </c>
      <c r="I16" t="s">
        <v>92</v>
      </c>
    </row>
    <row r="17" spans="1:9" x14ac:dyDescent="0.25">
      <c r="A17" s="2">
        <v>1987</v>
      </c>
      <c r="B17" s="2">
        <f>'intimate homicide BJS07'!B25</f>
        <v>891</v>
      </c>
      <c r="C17" s="2">
        <f>'intimate homicide BJS07'!C25</f>
        <v>1482</v>
      </c>
      <c r="D17" s="2">
        <f>'victim-offender BJS11'!B19+'victim-offender BJS11'!D19+'victim-offender BJS11'!T19+'victim-offender BJS11'!V19</f>
        <v>820</v>
      </c>
      <c r="E17" s="2">
        <f>'victim-offender BJS11'!C19+'victim-offender BJS11'!E19+'victim-offender BJS11'!U19+'victim-offender BJS11'!W19</f>
        <v>1475</v>
      </c>
      <c r="F17" s="10">
        <f t="shared" si="0"/>
        <v>-7.9685746352412989E-2</v>
      </c>
      <c r="G17" s="10">
        <f t="shared" si="1"/>
        <v>-4.7233468286099756E-3</v>
      </c>
      <c r="I17" t="s">
        <v>148</v>
      </c>
    </row>
    <row r="18" spans="1:9" x14ac:dyDescent="0.25">
      <c r="A18" s="2">
        <v>1988</v>
      </c>
      <c r="B18" s="2">
        <f>'intimate homicide BJS07'!B26</f>
        <v>816</v>
      </c>
      <c r="C18" s="2">
        <f>'intimate homicide BJS07'!C26</f>
        <v>1568</v>
      </c>
      <c r="D18" s="2">
        <f>'victim-offender BJS11'!B20+'victim-offender BJS11'!D20+'victim-offender BJS11'!T20+'victim-offender BJS11'!V20</f>
        <v>754</v>
      </c>
      <c r="E18" s="2">
        <f>'victim-offender BJS11'!C20+'victim-offender BJS11'!E20+'victim-offender BJS11'!U20+'victim-offender BJS11'!W20</f>
        <v>1559</v>
      </c>
      <c r="F18" s="10">
        <f t="shared" si="0"/>
        <v>-7.5980392156862697E-2</v>
      </c>
      <c r="G18" s="10">
        <f t="shared" si="1"/>
        <v>-5.7397959183673741E-3</v>
      </c>
    </row>
    <row r="19" spans="1:9" x14ac:dyDescent="0.25">
      <c r="A19" s="2">
        <v>1989</v>
      </c>
      <c r="B19" s="2">
        <f>'intimate homicide BJS07'!B27</f>
        <v>862</v>
      </c>
      <c r="C19" s="2">
        <f>'intimate homicide BJS07'!C27</f>
        <v>1410</v>
      </c>
      <c r="D19" s="2">
        <f>'victim-offender BJS11'!B21+'victim-offender BJS11'!D21+'victim-offender BJS11'!T21+'victim-offender BJS11'!V21</f>
        <v>816</v>
      </c>
      <c r="E19" s="2">
        <f>'victim-offender BJS11'!C21+'victim-offender BJS11'!E21+'victim-offender BJS11'!U21+'victim-offender BJS11'!W21</f>
        <v>1406</v>
      </c>
      <c r="F19" s="10">
        <f t="shared" si="0"/>
        <v>-5.3364269141531362E-2</v>
      </c>
      <c r="G19" s="10">
        <f t="shared" si="1"/>
        <v>-2.8368794326241176E-3</v>
      </c>
      <c r="I19" t="s">
        <v>128</v>
      </c>
    </row>
    <row r="20" spans="1:9" x14ac:dyDescent="0.25">
      <c r="A20" s="2">
        <v>1990</v>
      </c>
      <c r="B20" s="2">
        <f>'intimate homicide BJS07'!B28</f>
        <v>820</v>
      </c>
      <c r="C20" s="2">
        <f>'intimate homicide BJS07'!C28</f>
        <v>1485</v>
      </c>
      <c r="D20" s="2">
        <f>'victim-offender BJS11'!B22+'victim-offender BJS11'!D22+'victim-offender BJS11'!T22+'victim-offender BJS11'!V22</f>
        <v>772</v>
      </c>
      <c r="E20" s="2">
        <f>'victim-offender BJS11'!C22+'victim-offender BJS11'!E22+'victim-offender BJS11'!U22+'victim-offender BJS11'!W22</f>
        <v>1478</v>
      </c>
      <c r="F20" s="10">
        <f t="shared" si="0"/>
        <v>-5.8536585365853711E-2</v>
      </c>
      <c r="G20" s="10">
        <f t="shared" si="1"/>
        <v>-4.7138047138046701E-3</v>
      </c>
      <c r="I20" t="s">
        <v>129</v>
      </c>
    </row>
    <row r="21" spans="1:9" x14ac:dyDescent="0.25">
      <c r="A21" s="2">
        <v>1991</v>
      </c>
      <c r="B21" s="2">
        <f>'intimate homicide BJS07'!B29</f>
        <v>734</v>
      </c>
      <c r="C21" s="2">
        <f>'intimate homicide BJS07'!C29</f>
        <v>1492</v>
      </c>
      <c r="D21" s="2">
        <f>'victim-offender BJS11'!B23+'victim-offender BJS11'!D23+'victim-offender BJS11'!T23+'victim-offender BJS11'!V23</f>
        <v>689</v>
      </c>
      <c r="E21" s="2">
        <f>'victim-offender BJS11'!C23+'victim-offender BJS11'!E23+'victim-offender BJS11'!U23+'victim-offender BJS11'!W23</f>
        <v>1483</v>
      </c>
      <c r="F21" s="10">
        <f t="shared" si="0"/>
        <v>-6.130790190735691E-2</v>
      </c>
      <c r="G21" s="10">
        <f t="shared" si="1"/>
        <v>-6.0321715817693855E-3</v>
      </c>
    </row>
    <row r="22" spans="1:9" x14ac:dyDescent="0.25">
      <c r="A22" s="2">
        <v>1992</v>
      </c>
      <c r="B22" s="2">
        <f>'intimate homicide BJS07'!B30</f>
        <v>662</v>
      </c>
      <c r="C22" s="2">
        <f>'intimate homicide BJS07'!C30</f>
        <v>1436</v>
      </c>
      <c r="D22" s="2">
        <f>'victim-offender BJS11'!B24+'victim-offender BJS11'!D24+'victim-offender BJS11'!T24+'victim-offender BJS11'!V24</f>
        <v>636</v>
      </c>
      <c r="E22" s="2">
        <f>'victim-offender BJS11'!C24+'victim-offender BJS11'!E24+'victim-offender BJS11'!U24+'victim-offender BJS11'!W24</f>
        <v>1431</v>
      </c>
      <c r="F22" s="10">
        <f t="shared" si="0"/>
        <v>-3.92749244712991E-2</v>
      </c>
      <c r="G22" s="10">
        <f t="shared" si="1"/>
        <v>-3.4818941504177747E-3</v>
      </c>
    </row>
    <row r="23" spans="1:9" x14ac:dyDescent="0.25">
      <c r="A23" s="2">
        <v>1993</v>
      </c>
      <c r="B23" s="2">
        <f>'intimate homicide BJS07'!B31</f>
        <v>638</v>
      </c>
      <c r="C23" s="2">
        <f>'intimate homicide BJS07'!C31</f>
        <v>1563</v>
      </c>
      <c r="D23" s="2">
        <f>'victim-offender BJS11'!B25+'victim-offender BJS11'!D25+'victim-offender BJS11'!T25+'victim-offender BJS11'!V25</f>
        <v>600</v>
      </c>
      <c r="E23" s="2">
        <f>'victim-offender BJS11'!C25+'victim-offender BJS11'!E25+'victim-offender BJS11'!U25+'victim-offender BJS11'!W25</f>
        <v>1548</v>
      </c>
      <c r="F23" s="10">
        <f t="shared" si="0"/>
        <v>-5.9561128526645746E-2</v>
      </c>
      <c r="G23" s="10">
        <f t="shared" si="1"/>
        <v>-9.5969289827255722E-3</v>
      </c>
      <c r="I23" t="s">
        <v>130</v>
      </c>
    </row>
    <row r="24" spans="1:9" x14ac:dyDescent="0.25">
      <c r="A24" s="2">
        <v>1994</v>
      </c>
      <c r="B24" s="2">
        <f>'intimate homicide BJS07'!B32</f>
        <v>654</v>
      </c>
      <c r="C24" s="2">
        <f>'intimate homicide BJS07'!C32</f>
        <v>1401</v>
      </c>
      <c r="D24" s="2">
        <f>'victim-offender BJS11'!B26+'victim-offender BJS11'!D26+'victim-offender BJS11'!T26+'victim-offender BJS11'!V26</f>
        <v>599</v>
      </c>
      <c r="E24" s="2">
        <f>'victim-offender BJS11'!C26+'victim-offender BJS11'!E26+'victim-offender BJS11'!U26+'victim-offender BJS11'!W26</f>
        <v>1391</v>
      </c>
      <c r="F24" s="10">
        <f t="shared" si="0"/>
        <v>-8.4097859327217139E-2</v>
      </c>
      <c r="G24" s="10">
        <f t="shared" si="1"/>
        <v>-7.137758743754441E-3</v>
      </c>
      <c r="I24" t="s">
        <v>131</v>
      </c>
    </row>
    <row r="25" spans="1:9" x14ac:dyDescent="0.25">
      <c r="A25" s="2">
        <v>1995</v>
      </c>
      <c r="B25" s="2">
        <f>'intimate homicide BJS07'!B33</f>
        <v>521</v>
      </c>
      <c r="C25" s="2">
        <f>'intimate homicide BJS07'!C33</f>
        <v>1311</v>
      </c>
      <c r="D25" s="2">
        <f>'victim-offender BJS11'!B27+'victim-offender BJS11'!D27+'victim-offender BJS11'!T27+'victim-offender BJS11'!V27</f>
        <v>488</v>
      </c>
      <c r="E25" s="2">
        <f>'victim-offender BJS11'!C27+'victim-offender BJS11'!E27+'victim-offender BJS11'!U27+'victim-offender BJS11'!W27</f>
        <v>1307</v>
      </c>
      <c r="F25" s="10">
        <f t="shared" si="0"/>
        <v>-6.3339731285988465E-2</v>
      </c>
      <c r="G25" s="10">
        <f t="shared" si="1"/>
        <v>-3.0511060259343914E-3</v>
      </c>
      <c r="I25" t="s">
        <v>132</v>
      </c>
    </row>
    <row r="26" spans="1:9" x14ac:dyDescent="0.25">
      <c r="A26" s="2">
        <v>1996</v>
      </c>
      <c r="B26" s="2">
        <f>'intimate homicide BJS07'!B34</f>
        <v>476</v>
      </c>
      <c r="C26" s="2">
        <f>'intimate homicide BJS07'!C34</f>
        <v>1299</v>
      </c>
      <c r="D26" s="2">
        <f>'victim-offender BJS11'!B28+'victim-offender BJS11'!D28+'victim-offender BJS11'!T28+'victim-offender BJS11'!V28</f>
        <v>451</v>
      </c>
      <c r="E26" s="2">
        <f>'victim-offender BJS11'!C28+'victim-offender BJS11'!E28+'victim-offender BJS11'!U28+'victim-offender BJS11'!W28</f>
        <v>1291</v>
      </c>
      <c r="F26" s="10">
        <f t="shared" si="0"/>
        <v>-5.252100840336138E-2</v>
      </c>
      <c r="G26" s="10">
        <f t="shared" si="1"/>
        <v>-6.1585835257890187E-3</v>
      </c>
      <c r="I26" t="s">
        <v>133</v>
      </c>
    </row>
    <row r="27" spans="1:9" x14ac:dyDescent="0.25">
      <c r="A27" s="2">
        <v>1997</v>
      </c>
      <c r="B27" s="2">
        <f>'intimate homicide BJS07'!B35</f>
        <v>413</v>
      </c>
      <c r="C27" s="2">
        <f>'intimate homicide BJS07'!C35</f>
        <v>1202</v>
      </c>
      <c r="D27" s="2">
        <f>'victim-offender BJS11'!B29+'victim-offender BJS11'!D29+'victim-offender BJS11'!T29+'victim-offender BJS11'!V29</f>
        <v>390</v>
      </c>
      <c r="E27" s="2">
        <f>'victim-offender BJS11'!C29+'victim-offender BJS11'!E29+'victim-offender BJS11'!U29+'victim-offender BJS11'!W29</f>
        <v>1197</v>
      </c>
      <c r="F27" s="10">
        <f t="shared" si="0"/>
        <v>-5.5690072639225208E-2</v>
      </c>
      <c r="G27" s="10">
        <f t="shared" si="1"/>
        <v>-4.1597337770382659E-3</v>
      </c>
      <c r="I27" t="s">
        <v>134</v>
      </c>
    </row>
    <row r="28" spans="1:9" x14ac:dyDescent="0.25">
      <c r="A28" s="2">
        <v>1998</v>
      </c>
      <c r="B28" s="2">
        <f>'intimate homicide BJS07'!B36</f>
        <v>460</v>
      </c>
      <c r="C28" s="2">
        <f>'intimate homicide BJS07'!C36</f>
        <v>1302</v>
      </c>
      <c r="D28" s="2">
        <f>'victim-offender BJS11'!B30+'victim-offender BJS11'!D30+'victim-offender BJS11'!T30+'victim-offender BJS11'!V30</f>
        <v>435</v>
      </c>
      <c r="E28" s="2">
        <f>'victim-offender BJS11'!C30+'victim-offender BJS11'!E30+'victim-offender BJS11'!U30+'victim-offender BJS11'!W30</f>
        <v>1302</v>
      </c>
      <c r="F28" s="10">
        <f t="shared" si="0"/>
        <v>-5.4347826086956541E-2</v>
      </c>
      <c r="G28" s="10">
        <f t="shared" si="1"/>
        <v>0</v>
      </c>
      <c r="I28" t="s">
        <v>135</v>
      </c>
    </row>
    <row r="29" spans="1:9" x14ac:dyDescent="0.25">
      <c r="A29" s="2">
        <v>1999</v>
      </c>
      <c r="B29" s="2">
        <f>'intimate homicide BJS07'!B37</f>
        <v>381</v>
      </c>
      <c r="C29" s="2">
        <f>'intimate homicide BJS07'!C37</f>
        <v>1195</v>
      </c>
      <c r="D29" s="2">
        <f>'victim-offender BJS11'!B31+'victim-offender BJS11'!D31+'victim-offender BJS11'!T31+'victim-offender BJS11'!V31</f>
        <v>362</v>
      </c>
      <c r="E29" s="2">
        <f>'victim-offender BJS11'!C31+'victim-offender BJS11'!E31+'victim-offender BJS11'!U31+'victim-offender BJS11'!W31</f>
        <v>1192</v>
      </c>
      <c r="F29" s="10">
        <f t="shared" si="0"/>
        <v>-4.986876640419946E-2</v>
      </c>
      <c r="G29" s="10">
        <f t="shared" si="1"/>
        <v>-2.510460251046065E-3</v>
      </c>
      <c r="I29" t="s">
        <v>136</v>
      </c>
    </row>
    <row r="30" spans="1:9" x14ac:dyDescent="0.25">
      <c r="A30" s="2">
        <v>2000</v>
      </c>
      <c r="B30" s="2">
        <f>'intimate homicide BJS07'!B38</f>
        <v>382</v>
      </c>
      <c r="C30" s="2">
        <f>'intimate homicide BJS07'!C38</f>
        <v>1232</v>
      </c>
      <c r="D30" s="2">
        <f>'victim-offender BJS11'!B32+'victim-offender BJS11'!D32+'victim-offender BJS11'!T32+'victim-offender BJS11'!V32</f>
        <v>370</v>
      </c>
      <c r="E30" s="2">
        <f>'victim-offender BJS11'!C32+'victim-offender BJS11'!E32+'victim-offender BJS11'!U32+'victim-offender BJS11'!W32</f>
        <v>1226</v>
      </c>
      <c r="F30" s="10">
        <f t="shared" si="0"/>
        <v>-3.1413612565445059E-2</v>
      </c>
      <c r="G30" s="10">
        <f t="shared" si="1"/>
        <v>-4.8701298701299134E-3</v>
      </c>
      <c r="I30" t="s">
        <v>137</v>
      </c>
    </row>
    <row r="31" spans="1:9" x14ac:dyDescent="0.25">
      <c r="A31" s="2">
        <v>2001</v>
      </c>
      <c r="B31" s="2">
        <f>'intimate homicide BJS07'!B39</f>
        <v>344</v>
      </c>
      <c r="C31" s="2">
        <f>'intimate homicide BJS07'!C39</f>
        <v>1187</v>
      </c>
      <c r="D31" s="2">
        <f>'victim-offender BJS11'!B33+'victim-offender BJS11'!D33+'victim-offender BJS11'!T33+'victim-offender BJS11'!V33</f>
        <v>329</v>
      </c>
      <c r="E31" s="2">
        <f>'victim-offender BJS11'!C33+'victim-offender BJS11'!E33+'victim-offender BJS11'!U33+'victim-offender BJS11'!W33</f>
        <v>1182</v>
      </c>
      <c r="F31" s="10">
        <f t="shared" si="0"/>
        <v>-4.3604651162790664E-2</v>
      </c>
      <c r="G31" s="10">
        <f t="shared" si="1"/>
        <v>-4.2122999157540031E-3</v>
      </c>
      <c r="I31" t="s">
        <v>138</v>
      </c>
    </row>
    <row r="32" spans="1:9" x14ac:dyDescent="0.25">
      <c r="A32" s="2">
        <v>2002</v>
      </c>
      <c r="B32" s="2">
        <f>'intimate homicide BJS07'!B40</f>
        <v>339</v>
      </c>
      <c r="C32" s="2">
        <f>'intimate homicide BJS07'!C40</f>
        <v>1182</v>
      </c>
      <c r="D32" s="2">
        <f>'victim-offender BJS11'!B34+'victim-offender BJS11'!D34+'victim-offender BJS11'!T34+'victim-offender BJS11'!V34</f>
        <v>317</v>
      </c>
      <c r="E32" s="2">
        <f>'victim-offender BJS11'!C34+'victim-offender BJS11'!E34+'victim-offender BJS11'!U34+'victim-offender BJS11'!W34</f>
        <v>1175</v>
      </c>
      <c r="F32" s="10">
        <f t="shared" si="0"/>
        <v>-6.4896755162241915E-2</v>
      </c>
      <c r="G32" s="10">
        <f t="shared" si="1"/>
        <v>-5.9221658206429773E-3</v>
      </c>
      <c r="I32" t="s">
        <v>139</v>
      </c>
    </row>
    <row r="33" spans="1:9" x14ac:dyDescent="0.25">
      <c r="A33" s="2">
        <v>2003</v>
      </c>
      <c r="B33" s="2">
        <f>'intimate homicide BJS07'!B41</f>
        <v>330</v>
      </c>
      <c r="C33" s="2">
        <f>'intimate homicide BJS07'!C41</f>
        <v>1156</v>
      </c>
      <c r="D33" s="2">
        <f>'victim-offender BJS11'!B35+'victim-offender BJS11'!D35+'victim-offender BJS11'!T35+'victim-offender BJS11'!V35</f>
        <v>315</v>
      </c>
      <c r="E33" s="2">
        <f>'victim-offender BJS11'!C35+'victim-offender BJS11'!E35+'victim-offender BJS11'!U35+'victim-offender BJS11'!W35</f>
        <v>1154</v>
      </c>
      <c r="F33" s="10">
        <f t="shared" si="0"/>
        <v>-4.5454545454545414E-2</v>
      </c>
      <c r="G33" s="10">
        <f t="shared" si="1"/>
        <v>-1.7301038062284002E-3</v>
      </c>
      <c r="I33" t="s">
        <v>140</v>
      </c>
    </row>
    <row r="34" spans="1:9" x14ac:dyDescent="0.25">
      <c r="A34" s="2">
        <v>2004</v>
      </c>
      <c r="B34" s="2">
        <f>'intimate homicide BJS07'!B42</f>
        <v>344</v>
      </c>
      <c r="C34" s="2">
        <f>'intimate homicide BJS07'!C42</f>
        <v>1155</v>
      </c>
      <c r="D34" s="2">
        <f>'victim-offender BJS11'!B36+'victim-offender BJS11'!D36+'victim-offender BJS11'!T36+'victim-offender BJS11'!V36</f>
        <v>319</v>
      </c>
      <c r="E34" s="2">
        <f>'victim-offender BJS11'!C36+'victim-offender BJS11'!E36+'victim-offender BJS11'!U36+'victim-offender BJS11'!W36</f>
        <v>1151</v>
      </c>
      <c r="F34" s="10">
        <f t="shared" si="0"/>
        <v>-7.2674418604651181E-2</v>
      </c>
      <c r="G34" s="10">
        <f t="shared" si="1"/>
        <v>-3.4632034632035014E-3</v>
      </c>
      <c r="I34" t="s">
        <v>141</v>
      </c>
    </row>
    <row r="35" spans="1:9" x14ac:dyDescent="0.25">
      <c r="A35" s="2">
        <v>2005</v>
      </c>
      <c r="B35" s="2">
        <f>'intimate homicide BJS07'!B43</f>
        <v>329</v>
      </c>
      <c r="C35" s="2">
        <f>'intimate homicide BJS07'!C43</f>
        <v>1181</v>
      </c>
      <c r="D35" s="2">
        <f>'victim-offender BJS11'!B37+'victim-offender BJS11'!D37+'victim-offender BJS11'!T37+'victim-offender BJS11'!V37</f>
        <v>309</v>
      </c>
      <c r="E35" s="2">
        <f>'victim-offender BJS11'!C37+'victim-offender BJS11'!E37+'victim-offender BJS11'!U37+'victim-offender BJS11'!W37</f>
        <v>1185</v>
      </c>
      <c r="F35" s="10">
        <f t="shared" si="0"/>
        <v>-6.0790273556231011E-2</v>
      </c>
      <c r="G35" s="10">
        <f t="shared" si="1"/>
        <v>3.3869602032177148E-3</v>
      </c>
    </row>
    <row r="36" spans="1:9" x14ac:dyDescent="0.25">
      <c r="A36" s="2">
        <v>2006</v>
      </c>
      <c r="B36" s="2"/>
      <c r="C36" s="2"/>
      <c r="D36" s="2">
        <f>'victim-offender BJS11'!B38+'victim-offender BJS11'!D38+'victim-offender BJS11'!T38+'victim-offender BJS11'!V38</f>
        <v>303</v>
      </c>
      <c r="E36" s="2">
        <f>'victim-offender BJS11'!C38+'victim-offender BJS11'!E38+'victim-offender BJS11'!U38+'victim-offender BJS11'!W38</f>
        <v>1138</v>
      </c>
      <c r="F36" s="2"/>
      <c r="G36" s="2"/>
      <c r="I36" t="s">
        <v>145</v>
      </c>
    </row>
    <row r="37" spans="1:9" x14ac:dyDescent="0.25">
      <c r="A37" s="2">
        <v>2007</v>
      </c>
      <c r="B37" s="2"/>
      <c r="C37" s="2"/>
      <c r="D37" s="2">
        <f>'victim-offender BJS11'!B39+'victim-offender BJS11'!D39+'victim-offender BJS11'!T39+'victim-offender BJS11'!V39</f>
        <v>319</v>
      </c>
      <c r="E37" s="2">
        <f>'victim-offender BJS11'!C39+'victim-offender BJS11'!E39+'victim-offender BJS11'!U39+'victim-offender BJS11'!W39</f>
        <v>1184</v>
      </c>
      <c r="F37" s="2"/>
      <c r="G37" s="2"/>
    </row>
    <row r="38" spans="1:9" x14ac:dyDescent="0.25">
      <c r="A38" s="2">
        <v>2008</v>
      </c>
      <c r="B38" s="2"/>
      <c r="C38" s="2"/>
      <c r="D38" s="2">
        <f>'victim-offender BJS11'!B40+'victim-offender BJS11'!D40+'victim-offender BJS11'!T40+'victim-offender BJS11'!V40</f>
        <v>292</v>
      </c>
      <c r="E38" s="2">
        <f>'victim-offender BJS11'!C40+'victim-offender BJS11'!E40+'victim-offender BJS11'!U40+'victim-offender BJS11'!W40</f>
        <v>1207</v>
      </c>
      <c r="F38" s="2"/>
      <c r="G38" s="2"/>
      <c r="I38" s="4" t="s">
        <v>142</v>
      </c>
    </row>
    <row r="39" spans="1:9" x14ac:dyDescent="0.25">
      <c r="A39" s="2"/>
      <c r="B39" s="2"/>
      <c r="C39" s="2"/>
      <c r="D39" s="2"/>
      <c r="E39" s="2"/>
      <c r="F39" s="2"/>
      <c r="G39" s="2"/>
    </row>
    <row r="40" spans="1:9" x14ac:dyDescent="0.25">
      <c r="A40" s="2"/>
      <c r="B40" s="2"/>
      <c r="C40" s="2"/>
      <c r="D40" s="2"/>
      <c r="E40" s="2"/>
      <c r="F40" s="2"/>
      <c r="G40" s="2"/>
      <c r="I40" t="s">
        <v>146</v>
      </c>
    </row>
    <row r="41" spans="1:9" x14ac:dyDescent="0.25">
      <c r="A41" s="84" t="s">
        <v>98</v>
      </c>
      <c r="B41" s="84"/>
      <c r="C41" s="84"/>
      <c r="D41" s="2"/>
      <c r="E41" s="2"/>
      <c r="F41" s="2"/>
      <c r="G41" s="2"/>
    </row>
    <row r="42" spans="1:9" x14ac:dyDescent="0.25">
      <c r="A42" s="2">
        <v>2006</v>
      </c>
      <c r="B42" s="11">
        <f t="shared" ref="B42:C44" si="2">D36*B$49</f>
        <v>319.99912453490919</v>
      </c>
      <c r="C42" s="11">
        <f t="shared" si="2"/>
        <v>1142.3841868430907</v>
      </c>
      <c r="D42" s="2"/>
      <c r="E42" s="2"/>
      <c r="F42" s="2"/>
      <c r="G42" s="2"/>
      <c r="I42" t="s">
        <v>147</v>
      </c>
    </row>
    <row r="43" spans="1:9" x14ac:dyDescent="0.25">
      <c r="A43" s="2">
        <v>2007</v>
      </c>
      <c r="B43" s="11">
        <f t="shared" si="2"/>
        <v>336.89676807470636</v>
      </c>
      <c r="C43" s="11">
        <f t="shared" si="2"/>
        <v>1188.5614035344636</v>
      </c>
      <c r="D43" s="2"/>
      <c r="E43" s="2"/>
      <c r="F43" s="2"/>
      <c r="G43" s="2"/>
      <c r="I43" t="s">
        <v>144</v>
      </c>
    </row>
    <row r="44" spans="1:9" x14ac:dyDescent="0.25">
      <c r="A44" s="2">
        <v>2008</v>
      </c>
      <c r="B44" s="11">
        <f t="shared" si="2"/>
        <v>308.38199460129857</v>
      </c>
      <c r="C44" s="11">
        <f t="shared" si="2"/>
        <v>1211.6500118801498</v>
      </c>
      <c r="D44" s="2"/>
      <c r="E44" s="2"/>
      <c r="F44" s="2"/>
      <c r="G44" s="2"/>
      <c r="I44" t="s">
        <v>143</v>
      </c>
    </row>
    <row r="45" spans="1:9" x14ac:dyDescent="0.25">
      <c r="A45" s="2"/>
      <c r="B45" s="2"/>
      <c r="C45" s="2"/>
      <c r="D45" s="2"/>
      <c r="E45" s="2"/>
      <c r="F45" s="2"/>
      <c r="G45" s="2"/>
    </row>
    <row r="46" spans="1:9" x14ac:dyDescent="0.25">
      <c r="A46" s="84" t="s">
        <v>96</v>
      </c>
      <c r="B46" s="84"/>
      <c r="C46" s="84"/>
      <c r="D46" s="2"/>
      <c r="E46" s="2"/>
      <c r="F46" s="2"/>
      <c r="G46" s="2"/>
    </row>
    <row r="47" spans="1:9" x14ac:dyDescent="0.25">
      <c r="A47" s="2"/>
      <c r="B47" s="2" t="s">
        <v>1</v>
      </c>
      <c r="C47" s="2" t="s">
        <v>2</v>
      </c>
      <c r="D47" s="2"/>
      <c r="E47" s="2"/>
      <c r="F47" s="2"/>
      <c r="G47" s="2"/>
    </row>
    <row r="48" spans="1:9" x14ac:dyDescent="0.25">
      <c r="A48" s="2" t="s">
        <v>94</v>
      </c>
      <c r="B48" s="12">
        <f>MEDIAN(F30:F35)</f>
        <v>-5.3122409505388213E-2</v>
      </c>
      <c r="C48" s="12">
        <f>MEDIAN(G30:G35)</f>
        <v>-3.8377516894787522E-3</v>
      </c>
      <c r="D48" s="2"/>
      <c r="E48" s="2"/>
      <c r="F48" s="2"/>
      <c r="G48" s="2"/>
      <c r="I48" t="s">
        <v>102</v>
      </c>
    </row>
    <row r="49" spans="1:9" x14ac:dyDescent="0.25">
      <c r="A49" s="2" t="s">
        <v>93</v>
      </c>
      <c r="B49" s="13">
        <f>1/(B48+1)</f>
        <v>1.056102721237324</v>
      </c>
      <c r="C49" s="13">
        <f>1/(C48+1)</f>
        <v>1.0038525367689726</v>
      </c>
      <c r="D49" s="2"/>
      <c r="E49" s="2"/>
      <c r="F49" s="2"/>
      <c r="G49" s="2"/>
    </row>
    <row r="52" spans="1:9" x14ac:dyDescent="0.25">
      <c r="B52" t="s">
        <v>378</v>
      </c>
    </row>
    <row r="53" spans="1:9" x14ac:dyDescent="0.25">
      <c r="A53" t="s">
        <v>0</v>
      </c>
      <c r="B53" t="s">
        <v>298</v>
      </c>
      <c r="C53" t="s">
        <v>299</v>
      </c>
      <c r="D53" t="s">
        <v>374</v>
      </c>
      <c r="E53" t="s">
        <v>375</v>
      </c>
    </row>
    <row r="54" spans="1:9" x14ac:dyDescent="0.25">
      <c r="A54">
        <v>2007</v>
      </c>
      <c r="B54">
        <v>700</v>
      </c>
      <c r="C54">
        <v>1640</v>
      </c>
      <c r="D54">
        <f>B54+C54</f>
        <v>2340</v>
      </c>
      <c r="E54" s="75">
        <f>D54/('homicide victims'!O10+'homicide victims'!P10)</f>
        <v>0.13693018901047457</v>
      </c>
      <c r="I54" t="s">
        <v>377</v>
      </c>
    </row>
    <row r="55" spans="1:9" x14ac:dyDescent="0.25">
      <c r="I55" t="s">
        <v>376</v>
      </c>
    </row>
  </sheetData>
  <mergeCells count="6">
    <mergeCell ref="A46:C46"/>
    <mergeCell ref="A1:G1"/>
    <mergeCell ref="B4:C4"/>
    <mergeCell ref="D4:E4"/>
    <mergeCell ref="F4:G4"/>
    <mergeCell ref="A41:C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A6" sqref="A6"/>
    </sheetView>
  </sheetViews>
  <sheetFormatPr defaultRowHeight="15" x14ac:dyDescent="0.25"/>
  <cols>
    <col min="16" max="16" width="2.85546875" customWidth="1"/>
    <col min="17" max="17" width="35" customWidth="1"/>
  </cols>
  <sheetData>
    <row r="1" spans="1:17" x14ac:dyDescent="0.25">
      <c r="A1" t="s">
        <v>10</v>
      </c>
      <c r="Q1" t="s">
        <v>380</v>
      </c>
    </row>
    <row r="2" spans="1:17" x14ac:dyDescent="0.25">
      <c r="A2" t="s">
        <v>11</v>
      </c>
      <c r="Q2" t="s">
        <v>381</v>
      </c>
    </row>
    <row r="3" spans="1:17" x14ac:dyDescent="0.25">
      <c r="Q3" t="s">
        <v>382</v>
      </c>
    </row>
    <row r="4" spans="1:17" x14ac:dyDescent="0.25">
      <c r="A4" t="s">
        <v>12</v>
      </c>
    </row>
    <row r="6" spans="1:17" x14ac:dyDescent="0.25">
      <c r="A6" t="s">
        <v>13</v>
      </c>
    </row>
    <row r="8" spans="1:17" x14ac:dyDescent="0.25">
      <c r="A8" t="s">
        <v>14</v>
      </c>
    </row>
    <row r="10" spans="1:17" x14ac:dyDescent="0.25">
      <c r="G10" t="s">
        <v>15</v>
      </c>
      <c r="M10" s="84" t="s">
        <v>16</v>
      </c>
      <c r="N10" s="84"/>
      <c r="O10" s="84"/>
    </row>
    <row r="11" spans="1:17" x14ac:dyDescent="0.25">
      <c r="B11" t="s">
        <v>17</v>
      </c>
      <c r="F11" t="s">
        <v>18</v>
      </c>
      <c r="J11" t="s">
        <v>19</v>
      </c>
      <c r="O11" t="s">
        <v>20</v>
      </c>
    </row>
    <row r="12" spans="1:17" x14ac:dyDescent="0.25">
      <c r="B12" t="s">
        <v>21</v>
      </c>
      <c r="C12" t="s">
        <v>22</v>
      </c>
      <c r="E12" t="s">
        <v>23</v>
      </c>
      <c r="F12" t="s">
        <v>24</v>
      </c>
      <c r="G12" t="s">
        <v>25</v>
      </c>
      <c r="I12" t="s">
        <v>26</v>
      </c>
      <c r="J12" t="s">
        <v>24</v>
      </c>
      <c r="K12" t="s">
        <v>25</v>
      </c>
      <c r="M12" t="s">
        <v>27</v>
      </c>
      <c r="N12" t="s">
        <v>28</v>
      </c>
      <c r="O12" t="s">
        <v>29</v>
      </c>
    </row>
    <row r="14" spans="1:17" x14ac:dyDescent="0.25">
      <c r="A14">
        <v>1976</v>
      </c>
      <c r="B14">
        <v>1304</v>
      </c>
      <c r="C14">
        <v>1587</v>
      </c>
      <c r="E14">
        <v>467</v>
      </c>
      <c r="F14">
        <v>820</v>
      </c>
      <c r="G14">
        <v>11</v>
      </c>
      <c r="I14">
        <v>840</v>
      </c>
      <c r="J14">
        <v>709</v>
      </c>
      <c r="K14">
        <v>20</v>
      </c>
      <c r="M14">
        <v>2134</v>
      </c>
      <c r="N14">
        <v>112</v>
      </c>
      <c r="O14">
        <v>646</v>
      </c>
    </row>
    <row r="15" spans="1:17" x14ac:dyDescent="0.25">
      <c r="A15">
        <v>1977</v>
      </c>
      <c r="B15">
        <v>1248</v>
      </c>
      <c r="C15">
        <v>1421</v>
      </c>
      <c r="E15">
        <v>452</v>
      </c>
      <c r="F15">
        <v>786</v>
      </c>
      <c r="G15">
        <v>5</v>
      </c>
      <c r="I15">
        <v>821</v>
      </c>
      <c r="J15">
        <v>565</v>
      </c>
      <c r="K15">
        <v>17</v>
      </c>
      <c r="M15">
        <v>1967</v>
      </c>
      <c r="N15">
        <v>108</v>
      </c>
      <c r="O15">
        <v>594</v>
      </c>
    </row>
    <row r="16" spans="1:17" x14ac:dyDescent="0.25">
      <c r="A16">
        <v>1978</v>
      </c>
      <c r="B16">
        <v>1159</v>
      </c>
      <c r="C16">
        <v>1473</v>
      </c>
      <c r="E16">
        <v>462</v>
      </c>
      <c r="F16">
        <v>689</v>
      </c>
      <c r="G16">
        <v>7</v>
      </c>
      <c r="I16">
        <v>864</v>
      </c>
      <c r="J16">
        <v>577</v>
      </c>
      <c r="K16">
        <v>14</v>
      </c>
      <c r="M16">
        <v>1909</v>
      </c>
      <c r="N16">
        <v>114</v>
      </c>
      <c r="O16">
        <v>610</v>
      </c>
    </row>
    <row r="17" spans="1:15" x14ac:dyDescent="0.25">
      <c r="A17">
        <v>1979</v>
      </c>
      <c r="B17">
        <v>1229</v>
      </c>
      <c r="C17">
        <v>1498</v>
      </c>
      <c r="E17">
        <v>513</v>
      </c>
      <c r="F17">
        <v>700</v>
      </c>
      <c r="G17">
        <v>10</v>
      </c>
      <c r="I17">
        <v>880</v>
      </c>
      <c r="J17">
        <v>590</v>
      </c>
      <c r="K17">
        <v>13</v>
      </c>
      <c r="M17">
        <v>1915</v>
      </c>
      <c r="N17">
        <v>139</v>
      </c>
      <c r="O17">
        <v>673</v>
      </c>
    </row>
    <row r="18" spans="1:15" x14ac:dyDescent="0.25">
      <c r="A18">
        <v>1980</v>
      </c>
      <c r="B18">
        <v>1169</v>
      </c>
      <c r="C18">
        <v>1543</v>
      </c>
      <c r="E18">
        <v>466</v>
      </c>
      <c r="F18">
        <v>694</v>
      </c>
      <c r="G18">
        <v>5</v>
      </c>
      <c r="I18">
        <v>912</v>
      </c>
      <c r="J18">
        <v>584</v>
      </c>
      <c r="K18">
        <v>33</v>
      </c>
      <c r="M18">
        <v>1874</v>
      </c>
      <c r="N18">
        <v>111</v>
      </c>
      <c r="O18">
        <v>727</v>
      </c>
    </row>
    <row r="19" spans="1:15" x14ac:dyDescent="0.25">
      <c r="A19">
        <v>1981</v>
      </c>
      <c r="B19">
        <v>1232</v>
      </c>
      <c r="C19">
        <v>1558</v>
      </c>
      <c r="E19">
        <v>528</v>
      </c>
      <c r="F19">
        <v>684</v>
      </c>
      <c r="G19">
        <v>18</v>
      </c>
      <c r="I19">
        <v>947</v>
      </c>
      <c r="J19">
        <v>582</v>
      </c>
      <c r="K19">
        <v>27</v>
      </c>
      <c r="M19">
        <v>1908</v>
      </c>
      <c r="N19">
        <v>128</v>
      </c>
      <c r="O19">
        <v>754</v>
      </c>
    </row>
    <row r="20" spans="1:15" x14ac:dyDescent="0.25">
      <c r="A20">
        <v>1982</v>
      </c>
      <c r="B20">
        <v>1093</v>
      </c>
      <c r="C20">
        <v>1477</v>
      </c>
      <c r="E20">
        <v>476</v>
      </c>
      <c r="F20">
        <v>607</v>
      </c>
      <c r="G20">
        <v>9</v>
      </c>
      <c r="I20">
        <v>942</v>
      </c>
      <c r="J20">
        <v>504</v>
      </c>
      <c r="K20">
        <v>29</v>
      </c>
      <c r="M20">
        <v>1697</v>
      </c>
      <c r="N20">
        <v>124</v>
      </c>
      <c r="O20">
        <v>749</v>
      </c>
    </row>
    <row r="21" spans="1:15" x14ac:dyDescent="0.25">
      <c r="A21">
        <v>1983</v>
      </c>
      <c r="B21">
        <v>1067</v>
      </c>
      <c r="C21">
        <v>1456</v>
      </c>
      <c r="E21">
        <v>476</v>
      </c>
      <c r="F21">
        <v>580</v>
      </c>
      <c r="G21">
        <v>10</v>
      </c>
      <c r="I21">
        <v>906</v>
      </c>
      <c r="J21">
        <v>511</v>
      </c>
      <c r="K21">
        <v>37</v>
      </c>
      <c r="M21">
        <v>1647</v>
      </c>
      <c r="N21">
        <v>119</v>
      </c>
      <c r="O21">
        <v>757</v>
      </c>
    </row>
    <row r="22" spans="1:15" x14ac:dyDescent="0.25">
      <c r="A22">
        <v>1984</v>
      </c>
      <c r="B22">
        <v>947</v>
      </c>
      <c r="C22">
        <v>1432</v>
      </c>
      <c r="E22">
        <v>417</v>
      </c>
      <c r="F22">
        <v>515</v>
      </c>
      <c r="G22">
        <v>14</v>
      </c>
      <c r="I22">
        <v>930</v>
      </c>
      <c r="J22">
        <v>463</v>
      </c>
      <c r="K22">
        <v>34</v>
      </c>
      <c r="M22">
        <v>1475</v>
      </c>
      <c r="N22">
        <v>93</v>
      </c>
      <c r="O22">
        <v>811</v>
      </c>
    </row>
    <row r="23" spans="1:15" x14ac:dyDescent="0.25">
      <c r="A23">
        <v>1985</v>
      </c>
      <c r="B23">
        <v>927</v>
      </c>
      <c r="C23">
        <v>1542</v>
      </c>
      <c r="E23">
        <v>406</v>
      </c>
      <c r="F23">
        <v>512</v>
      </c>
      <c r="G23">
        <v>10</v>
      </c>
      <c r="I23">
        <v>1002</v>
      </c>
      <c r="J23">
        <v>491</v>
      </c>
      <c r="K23">
        <v>48</v>
      </c>
      <c r="M23">
        <v>1561</v>
      </c>
      <c r="N23">
        <v>108</v>
      </c>
      <c r="O23">
        <v>799</v>
      </c>
    </row>
    <row r="24" spans="1:15" x14ac:dyDescent="0.25">
      <c r="A24">
        <v>1986</v>
      </c>
      <c r="B24">
        <v>946</v>
      </c>
      <c r="C24">
        <v>1581</v>
      </c>
      <c r="E24">
        <v>416</v>
      </c>
      <c r="F24">
        <v>522</v>
      </c>
      <c r="G24">
        <v>5</v>
      </c>
      <c r="I24">
        <v>994</v>
      </c>
      <c r="J24">
        <v>532</v>
      </c>
      <c r="K24">
        <v>52</v>
      </c>
      <c r="M24">
        <v>1514</v>
      </c>
      <c r="N24">
        <v>123</v>
      </c>
      <c r="O24">
        <v>889</v>
      </c>
    </row>
    <row r="25" spans="1:15" x14ac:dyDescent="0.25">
      <c r="A25">
        <v>1987</v>
      </c>
      <c r="B25">
        <v>891</v>
      </c>
      <c r="C25">
        <v>1482</v>
      </c>
      <c r="E25">
        <v>397</v>
      </c>
      <c r="F25">
        <v>482</v>
      </c>
      <c r="G25">
        <v>8</v>
      </c>
      <c r="I25">
        <v>958</v>
      </c>
      <c r="J25">
        <v>483</v>
      </c>
      <c r="K25">
        <v>35</v>
      </c>
      <c r="M25">
        <v>1450</v>
      </c>
      <c r="N25">
        <v>91</v>
      </c>
      <c r="O25">
        <v>831</v>
      </c>
    </row>
    <row r="26" spans="1:15" x14ac:dyDescent="0.25">
      <c r="A26">
        <v>1988</v>
      </c>
      <c r="B26">
        <v>816</v>
      </c>
      <c r="C26">
        <v>1568</v>
      </c>
      <c r="E26">
        <v>351</v>
      </c>
      <c r="F26">
        <v>448</v>
      </c>
      <c r="G26">
        <v>15</v>
      </c>
      <c r="I26">
        <v>998</v>
      </c>
      <c r="J26">
        <v>524</v>
      </c>
      <c r="K26">
        <v>36</v>
      </c>
      <c r="M26">
        <v>1435</v>
      </c>
      <c r="N26">
        <v>94</v>
      </c>
      <c r="O26">
        <v>855</v>
      </c>
    </row>
    <row r="27" spans="1:15" x14ac:dyDescent="0.25">
      <c r="A27">
        <v>1989</v>
      </c>
      <c r="B27">
        <v>862</v>
      </c>
      <c r="C27">
        <v>1410</v>
      </c>
      <c r="E27">
        <v>351</v>
      </c>
      <c r="F27">
        <v>499</v>
      </c>
      <c r="G27">
        <v>10</v>
      </c>
      <c r="I27">
        <v>879</v>
      </c>
      <c r="J27">
        <v>473</v>
      </c>
      <c r="K27">
        <v>42</v>
      </c>
      <c r="M27">
        <v>1306</v>
      </c>
      <c r="N27">
        <v>73</v>
      </c>
      <c r="O27">
        <v>894</v>
      </c>
    </row>
    <row r="28" spans="1:15" x14ac:dyDescent="0.25">
      <c r="A28">
        <v>1990</v>
      </c>
      <c r="B28">
        <v>820</v>
      </c>
      <c r="C28">
        <v>1485</v>
      </c>
      <c r="E28">
        <v>364</v>
      </c>
      <c r="F28">
        <v>436</v>
      </c>
      <c r="G28">
        <v>16</v>
      </c>
      <c r="I28">
        <v>941</v>
      </c>
      <c r="J28">
        <v>487</v>
      </c>
      <c r="K28">
        <v>44</v>
      </c>
      <c r="M28">
        <v>1335</v>
      </c>
      <c r="N28">
        <v>104</v>
      </c>
      <c r="O28">
        <v>865</v>
      </c>
    </row>
    <row r="29" spans="1:15" x14ac:dyDescent="0.25">
      <c r="A29">
        <v>1991</v>
      </c>
      <c r="B29">
        <v>734</v>
      </c>
      <c r="C29">
        <v>1492</v>
      </c>
      <c r="E29">
        <v>333</v>
      </c>
      <c r="F29">
        <v>393</v>
      </c>
      <c r="G29">
        <v>7</v>
      </c>
      <c r="I29">
        <v>907</v>
      </c>
      <c r="J29">
        <v>518</v>
      </c>
      <c r="K29">
        <v>55</v>
      </c>
      <c r="M29">
        <v>1243</v>
      </c>
      <c r="N29">
        <v>76</v>
      </c>
      <c r="O29">
        <v>906</v>
      </c>
    </row>
    <row r="30" spans="1:15" x14ac:dyDescent="0.25">
      <c r="A30">
        <v>1992</v>
      </c>
      <c r="B30">
        <v>662</v>
      </c>
      <c r="C30">
        <v>1436</v>
      </c>
      <c r="E30">
        <v>296</v>
      </c>
      <c r="F30">
        <v>352</v>
      </c>
      <c r="G30">
        <v>9</v>
      </c>
      <c r="I30">
        <v>877</v>
      </c>
      <c r="J30">
        <v>504</v>
      </c>
      <c r="K30">
        <v>48</v>
      </c>
      <c r="M30">
        <v>1214</v>
      </c>
      <c r="N30">
        <v>75</v>
      </c>
      <c r="O30">
        <v>809</v>
      </c>
    </row>
    <row r="31" spans="1:15" x14ac:dyDescent="0.25">
      <c r="A31">
        <v>1993</v>
      </c>
      <c r="B31">
        <v>638</v>
      </c>
      <c r="C31">
        <v>1563</v>
      </c>
      <c r="E31">
        <v>294</v>
      </c>
      <c r="F31">
        <v>331</v>
      </c>
      <c r="G31">
        <v>12</v>
      </c>
      <c r="I31">
        <v>980</v>
      </c>
      <c r="J31">
        <v>533</v>
      </c>
      <c r="K31">
        <v>43</v>
      </c>
      <c r="M31">
        <v>1186</v>
      </c>
      <c r="N31">
        <v>86</v>
      </c>
      <c r="O31">
        <v>930</v>
      </c>
    </row>
    <row r="32" spans="1:15" x14ac:dyDescent="0.25">
      <c r="A32">
        <v>1994</v>
      </c>
      <c r="B32">
        <v>654</v>
      </c>
      <c r="C32">
        <v>1401</v>
      </c>
      <c r="E32">
        <v>291</v>
      </c>
      <c r="F32">
        <v>351</v>
      </c>
      <c r="G32">
        <v>11</v>
      </c>
      <c r="I32">
        <v>897</v>
      </c>
      <c r="J32">
        <v>462</v>
      </c>
      <c r="K32">
        <v>35</v>
      </c>
      <c r="M32">
        <v>1122</v>
      </c>
      <c r="N32">
        <v>82</v>
      </c>
      <c r="O32">
        <v>850</v>
      </c>
    </row>
    <row r="33" spans="1:15" x14ac:dyDescent="0.25">
      <c r="A33">
        <v>1995</v>
      </c>
      <c r="B33">
        <v>521</v>
      </c>
      <c r="C33">
        <v>1311</v>
      </c>
      <c r="E33">
        <v>233</v>
      </c>
      <c r="F33">
        <v>281</v>
      </c>
      <c r="G33">
        <v>6</v>
      </c>
      <c r="I33">
        <v>865</v>
      </c>
      <c r="J33">
        <v>387</v>
      </c>
      <c r="K33">
        <v>50</v>
      </c>
      <c r="M33">
        <v>1002</v>
      </c>
      <c r="N33">
        <v>57</v>
      </c>
      <c r="O33">
        <v>773</v>
      </c>
    </row>
    <row r="34" spans="1:15" x14ac:dyDescent="0.25">
      <c r="A34">
        <v>1996</v>
      </c>
      <c r="B34">
        <v>476</v>
      </c>
      <c r="C34">
        <v>1299</v>
      </c>
      <c r="E34">
        <v>229</v>
      </c>
      <c r="F34">
        <v>241</v>
      </c>
      <c r="G34">
        <v>6</v>
      </c>
      <c r="I34">
        <v>844</v>
      </c>
      <c r="J34">
        <v>416</v>
      </c>
      <c r="K34">
        <v>27</v>
      </c>
      <c r="M34">
        <v>974</v>
      </c>
      <c r="N34">
        <v>66</v>
      </c>
      <c r="O34">
        <v>735</v>
      </c>
    </row>
    <row r="35" spans="1:15" x14ac:dyDescent="0.25">
      <c r="A35">
        <v>1997</v>
      </c>
      <c r="B35">
        <v>413</v>
      </c>
      <c r="C35">
        <v>1202</v>
      </c>
      <c r="E35">
        <v>216</v>
      </c>
      <c r="F35">
        <v>187</v>
      </c>
      <c r="G35">
        <v>9</v>
      </c>
      <c r="I35">
        <v>749</v>
      </c>
      <c r="J35">
        <v>399</v>
      </c>
      <c r="K35">
        <v>40</v>
      </c>
      <c r="M35">
        <v>842</v>
      </c>
      <c r="N35">
        <v>67</v>
      </c>
      <c r="O35">
        <v>706</v>
      </c>
    </row>
    <row r="36" spans="1:15" x14ac:dyDescent="0.25">
      <c r="A36">
        <v>1998</v>
      </c>
      <c r="B36">
        <v>460</v>
      </c>
      <c r="C36">
        <v>1302</v>
      </c>
      <c r="E36">
        <v>238</v>
      </c>
      <c r="F36">
        <v>209</v>
      </c>
      <c r="G36">
        <v>11</v>
      </c>
      <c r="I36">
        <v>862</v>
      </c>
      <c r="J36">
        <v>392</v>
      </c>
      <c r="K36">
        <v>38</v>
      </c>
      <c r="M36">
        <v>929</v>
      </c>
      <c r="N36">
        <v>73</v>
      </c>
      <c r="O36">
        <v>760</v>
      </c>
    </row>
    <row r="37" spans="1:15" x14ac:dyDescent="0.25">
      <c r="A37">
        <v>1999</v>
      </c>
      <c r="B37">
        <v>381</v>
      </c>
      <c r="C37">
        <v>1195</v>
      </c>
      <c r="E37">
        <v>190</v>
      </c>
      <c r="F37">
        <v>181</v>
      </c>
      <c r="G37">
        <v>8</v>
      </c>
      <c r="I37">
        <v>797</v>
      </c>
      <c r="J37">
        <v>336</v>
      </c>
      <c r="K37">
        <v>57</v>
      </c>
      <c r="M37">
        <v>798</v>
      </c>
      <c r="N37">
        <v>60</v>
      </c>
      <c r="O37">
        <v>718</v>
      </c>
    </row>
    <row r="38" spans="1:15" x14ac:dyDescent="0.25">
      <c r="A38">
        <v>2000</v>
      </c>
      <c r="B38">
        <v>382</v>
      </c>
      <c r="C38">
        <v>1232</v>
      </c>
      <c r="E38">
        <v>186</v>
      </c>
      <c r="F38">
        <v>180</v>
      </c>
      <c r="G38">
        <v>14</v>
      </c>
      <c r="I38">
        <v>841</v>
      </c>
      <c r="J38">
        <v>330</v>
      </c>
      <c r="K38">
        <v>49</v>
      </c>
      <c r="M38">
        <v>851</v>
      </c>
      <c r="N38">
        <v>66</v>
      </c>
      <c r="O38">
        <v>697</v>
      </c>
    </row>
    <row r="39" spans="1:15" x14ac:dyDescent="0.25">
      <c r="A39">
        <v>2001</v>
      </c>
      <c r="B39">
        <v>344</v>
      </c>
      <c r="C39">
        <v>1187</v>
      </c>
      <c r="E39">
        <v>174</v>
      </c>
      <c r="F39">
        <v>161</v>
      </c>
      <c r="G39">
        <v>9</v>
      </c>
      <c r="I39">
        <v>792</v>
      </c>
      <c r="J39">
        <v>342</v>
      </c>
      <c r="K39">
        <v>50</v>
      </c>
      <c r="M39">
        <v>793</v>
      </c>
      <c r="N39">
        <v>50</v>
      </c>
      <c r="O39">
        <v>688</v>
      </c>
    </row>
    <row r="40" spans="1:15" x14ac:dyDescent="0.25">
      <c r="A40">
        <v>2002</v>
      </c>
      <c r="B40">
        <v>339</v>
      </c>
      <c r="C40">
        <v>1182</v>
      </c>
      <c r="E40">
        <v>179</v>
      </c>
      <c r="F40">
        <v>150</v>
      </c>
      <c r="G40">
        <v>8</v>
      </c>
      <c r="I40">
        <v>763</v>
      </c>
      <c r="J40">
        <v>362</v>
      </c>
      <c r="K40">
        <v>49</v>
      </c>
      <c r="M40">
        <v>770</v>
      </c>
      <c r="N40">
        <v>53</v>
      </c>
      <c r="O40">
        <v>699</v>
      </c>
    </row>
    <row r="41" spans="1:15" x14ac:dyDescent="0.25">
      <c r="A41">
        <v>2003</v>
      </c>
      <c r="B41">
        <v>330</v>
      </c>
      <c r="C41">
        <v>1156</v>
      </c>
      <c r="E41">
        <v>176</v>
      </c>
      <c r="F41">
        <v>144</v>
      </c>
      <c r="G41">
        <v>7</v>
      </c>
      <c r="I41">
        <v>774</v>
      </c>
      <c r="J41">
        <v>333</v>
      </c>
      <c r="K41">
        <v>45</v>
      </c>
      <c r="M41">
        <v>716</v>
      </c>
      <c r="N41">
        <v>55</v>
      </c>
      <c r="O41">
        <v>716</v>
      </c>
    </row>
    <row r="42" spans="1:15" x14ac:dyDescent="0.25">
      <c r="A42">
        <v>2004</v>
      </c>
      <c r="B42">
        <v>344</v>
      </c>
      <c r="C42">
        <v>1155</v>
      </c>
      <c r="E42">
        <v>195</v>
      </c>
      <c r="F42">
        <v>138</v>
      </c>
      <c r="G42">
        <v>11</v>
      </c>
      <c r="I42">
        <v>798</v>
      </c>
      <c r="J42">
        <v>316</v>
      </c>
      <c r="K42">
        <v>33</v>
      </c>
      <c r="M42">
        <v>764</v>
      </c>
      <c r="N42">
        <v>54</v>
      </c>
      <c r="O42">
        <v>685</v>
      </c>
    </row>
    <row r="43" spans="1:15" x14ac:dyDescent="0.25">
      <c r="A43">
        <v>2005</v>
      </c>
      <c r="B43">
        <v>329</v>
      </c>
      <c r="C43">
        <v>1181</v>
      </c>
      <c r="E43">
        <v>183</v>
      </c>
      <c r="F43">
        <v>138</v>
      </c>
      <c r="G43">
        <v>7</v>
      </c>
      <c r="I43">
        <v>789</v>
      </c>
      <c r="J43">
        <v>337</v>
      </c>
      <c r="K43">
        <v>44</v>
      </c>
      <c r="M43">
        <v>757</v>
      </c>
      <c r="N43">
        <v>53</v>
      </c>
      <c r="O43">
        <v>700</v>
      </c>
    </row>
    <row r="45" spans="1:15" x14ac:dyDescent="0.25">
      <c r="A45" t="s">
        <v>30</v>
      </c>
    </row>
    <row r="46" spans="1:15" x14ac:dyDescent="0.25">
      <c r="A46" t="s">
        <v>31</v>
      </c>
    </row>
    <row r="47" spans="1:15" x14ac:dyDescent="0.25">
      <c r="A47" t="s">
        <v>32</v>
      </c>
    </row>
    <row r="48" spans="1:15" x14ac:dyDescent="0.25">
      <c r="A48" t="s">
        <v>33</v>
      </c>
    </row>
    <row r="49" spans="1:1" x14ac:dyDescent="0.25">
      <c r="A49" t="s">
        <v>34</v>
      </c>
    </row>
    <row r="50" spans="1:1" x14ac:dyDescent="0.25">
      <c r="A50" t="s">
        <v>35</v>
      </c>
    </row>
    <row r="52" spans="1:1" x14ac:dyDescent="0.25">
      <c r="A52" t="s">
        <v>36</v>
      </c>
    </row>
    <row r="53" spans="1:1" x14ac:dyDescent="0.25">
      <c r="A53" t="s">
        <v>37</v>
      </c>
    </row>
    <row r="54" spans="1:1" x14ac:dyDescent="0.25">
      <c r="A54" t="s">
        <v>38</v>
      </c>
    </row>
    <row r="55" spans="1:1" x14ac:dyDescent="0.25">
      <c r="A55" t="s">
        <v>39</v>
      </c>
    </row>
    <row r="57" spans="1:1" x14ac:dyDescent="0.25">
      <c r="A57" t="s">
        <v>42</v>
      </c>
    </row>
    <row r="58" spans="1:1" x14ac:dyDescent="0.25">
      <c r="A58" t="s">
        <v>40</v>
      </c>
    </row>
    <row r="59" spans="1:1" x14ac:dyDescent="0.25">
      <c r="A59" t="s">
        <v>41</v>
      </c>
    </row>
  </sheetData>
  <mergeCells count="1">
    <mergeCell ref="M10:O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A9" sqref="A9"/>
    </sheetView>
  </sheetViews>
  <sheetFormatPr defaultRowHeight="15" x14ac:dyDescent="0.25"/>
  <cols>
    <col min="4" max="5" width="12.28515625" customWidth="1"/>
    <col min="13" max="14" width="12.28515625" customWidth="1"/>
    <col min="24" max="24" width="13.42578125" customWidth="1"/>
    <col min="27" max="27" width="12.140625" customWidth="1"/>
    <col min="30" max="30" width="14.140625" customWidth="1"/>
    <col min="31" max="31" width="3.140625" customWidth="1"/>
    <col min="32" max="32" width="42.28515625" customWidth="1"/>
  </cols>
  <sheetData>
    <row r="1" spans="1:32" x14ac:dyDescent="0.25">
      <c r="A1" t="s">
        <v>44</v>
      </c>
      <c r="AF1" t="s">
        <v>380</v>
      </c>
    </row>
    <row r="2" spans="1:32" x14ac:dyDescent="0.25">
      <c r="A2" t="s">
        <v>45</v>
      </c>
      <c r="AF2" t="s">
        <v>381</v>
      </c>
    </row>
    <row r="3" spans="1:32" x14ac:dyDescent="0.25">
      <c r="A3" t="s">
        <v>46</v>
      </c>
      <c r="AF3" t="s">
        <v>382</v>
      </c>
    </row>
    <row r="4" spans="1:32" x14ac:dyDescent="0.25">
      <c r="A4" t="s">
        <v>47</v>
      </c>
    </row>
    <row r="5" spans="1:32" x14ac:dyDescent="0.25">
      <c r="A5" t="s">
        <v>48</v>
      </c>
    </row>
    <row r="6" spans="1:32" x14ac:dyDescent="0.25">
      <c r="A6" t="s">
        <v>49</v>
      </c>
    </row>
    <row r="7" spans="1:32" x14ac:dyDescent="0.25">
      <c r="A7" t="s">
        <v>50</v>
      </c>
    </row>
    <row r="9" spans="1:32" x14ac:dyDescent="0.25">
      <c r="A9" t="s">
        <v>51</v>
      </c>
    </row>
    <row r="11" spans="1:32" ht="30" x14ac:dyDescent="0.25">
      <c r="A11" t="s">
        <v>52</v>
      </c>
      <c r="B11" s="4" t="s">
        <v>53</v>
      </c>
      <c r="C11" s="4" t="s">
        <v>54</v>
      </c>
      <c r="D11" s="4" t="s">
        <v>55</v>
      </c>
      <c r="E11" s="4" t="s">
        <v>56</v>
      </c>
      <c r="F11" s="4" t="s">
        <v>57</v>
      </c>
      <c r="G11" s="4" t="s">
        <v>58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M11" s="4" t="s">
        <v>64</v>
      </c>
      <c r="N11" s="4" t="s">
        <v>65</v>
      </c>
      <c r="O11" s="4" t="s">
        <v>66</v>
      </c>
      <c r="P11" s="4" t="s">
        <v>67</v>
      </c>
      <c r="Q11" s="4" t="s">
        <v>68</v>
      </c>
      <c r="R11" s="4" t="s">
        <v>69</v>
      </c>
      <c r="S11" s="4" t="s">
        <v>70</v>
      </c>
      <c r="T11" s="4" t="s">
        <v>71</v>
      </c>
      <c r="U11" s="4" t="s">
        <v>72</v>
      </c>
      <c r="V11" s="4" t="s">
        <v>73</v>
      </c>
      <c r="W11" s="4" t="s">
        <v>74</v>
      </c>
      <c r="X11" s="4" t="s">
        <v>75</v>
      </c>
      <c r="Y11" s="4" t="s">
        <v>76</v>
      </c>
      <c r="Z11" s="4" t="s">
        <v>77</v>
      </c>
      <c r="AA11" s="4" t="s">
        <v>78</v>
      </c>
      <c r="AB11" s="4" t="s">
        <v>79</v>
      </c>
      <c r="AC11" s="4" t="s">
        <v>80</v>
      </c>
      <c r="AD11" s="4" t="s">
        <v>81</v>
      </c>
    </row>
    <row r="12" spans="1:32" x14ac:dyDescent="0.25">
      <c r="A12">
        <v>1980</v>
      </c>
      <c r="B12">
        <v>645</v>
      </c>
      <c r="C12">
        <v>931</v>
      </c>
      <c r="D12">
        <v>167</v>
      </c>
      <c r="E12">
        <v>132</v>
      </c>
      <c r="F12">
        <v>126</v>
      </c>
      <c r="G12">
        <v>172</v>
      </c>
      <c r="H12">
        <v>281</v>
      </c>
      <c r="I12">
        <v>215</v>
      </c>
      <c r="J12">
        <v>248</v>
      </c>
      <c r="K12">
        <v>53</v>
      </c>
      <c r="L12">
        <v>235</v>
      </c>
      <c r="M12">
        <v>65</v>
      </c>
      <c r="N12">
        <v>8</v>
      </c>
      <c r="O12">
        <v>56</v>
      </c>
      <c r="P12">
        <v>21</v>
      </c>
      <c r="Q12">
        <v>356</v>
      </c>
      <c r="R12">
        <v>323</v>
      </c>
      <c r="S12">
        <v>5665</v>
      </c>
      <c r="T12">
        <v>279</v>
      </c>
      <c r="U12">
        <v>405</v>
      </c>
      <c r="V12">
        <v>38</v>
      </c>
      <c r="W12">
        <v>73</v>
      </c>
      <c r="X12">
        <v>12</v>
      </c>
      <c r="Y12">
        <v>9</v>
      </c>
      <c r="Z12">
        <v>793</v>
      </c>
      <c r="AA12">
        <v>43</v>
      </c>
      <c r="AB12">
        <v>378</v>
      </c>
      <c r="AC12">
        <v>3066</v>
      </c>
      <c r="AD12">
        <v>8245</v>
      </c>
    </row>
    <row r="13" spans="1:32" x14ac:dyDescent="0.25">
      <c r="A13">
        <v>1981</v>
      </c>
      <c r="B13">
        <v>678</v>
      </c>
      <c r="C13">
        <v>944</v>
      </c>
      <c r="D13">
        <v>162</v>
      </c>
      <c r="E13">
        <v>124</v>
      </c>
      <c r="F13">
        <v>127</v>
      </c>
      <c r="G13">
        <v>204</v>
      </c>
      <c r="H13">
        <v>293</v>
      </c>
      <c r="I13">
        <v>212</v>
      </c>
      <c r="J13">
        <v>289</v>
      </c>
      <c r="K13">
        <v>39</v>
      </c>
      <c r="L13">
        <v>249</v>
      </c>
      <c r="M13">
        <v>66</v>
      </c>
      <c r="N13">
        <v>13</v>
      </c>
      <c r="O13">
        <v>47</v>
      </c>
      <c r="P13">
        <v>24</v>
      </c>
      <c r="Q13">
        <v>339</v>
      </c>
      <c r="R13">
        <v>348</v>
      </c>
      <c r="S13">
        <v>5824</v>
      </c>
      <c r="T13">
        <v>284</v>
      </c>
      <c r="U13">
        <v>401</v>
      </c>
      <c r="V13">
        <v>44</v>
      </c>
      <c r="W13">
        <v>84</v>
      </c>
      <c r="X13">
        <v>20</v>
      </c>
      <c r="Y13">
        <v>13</v>
      </c>
      <c r="Z13">
        <v>867</v>
      </c>
      <c r="AA13">
        <v>69</v>
      </c>
      <c r="AB13">
        <v>610</v>
      </c>
      <c r="AC13">
        <v>3485</v>
      </c>
      <c r="AD13">
        <v>6660</v>
      </c>
    </row>
    <row r="14" spans="1:32" x14ac:dyDescent="0.25">
      <c r="A14">
        <v>1982</v>
      </c>
      <c r="B14">
        <v>543</v>
      </c>
      <c r="C14">
        <v>874</v>
      </c>
      <c r="D14">
        <v>157</v>
      </c>
      <c r="E14">
        <v>122</v>
      </c>
      <c r="F14">
        <v>141</v>
      </c>
      <c r="G14">
        <v>159</v>
      </c>
      <c r="H14">
        <v>347</v>
      </c>
      <c r="I14">
        <v>218</v>
      </c>
      <c r="J14">
        <v>234</v>
      </c>
      <c r="K14">
        <v>44</v>
      </c>
      <c r="L14">
        <v>223</v>
      </c>
      <c r="M14">
        <v>70</v>
      </c>
      <c r="N14">
        <v>10</v>
      </c>
      <c r="O14">
        <v>38</v>
      </c>
      <c r="P14">
        <v>35</v>
      </c>
      <c r="Q14">
        <v>361</v>
      </c>
      <c r="R14">
        <v>339</v>
      </c>
      <c r="S14">
        <v>5361</v>
      </c>
      <c r="T14">
        <v>272</v>
      </c>
      <c r="U14">
        <v>390</v>
      </c>
      <c r="V14">
        <v>43</v>
      </c>
      <c r="W14">
        <v>81</v>
      </c>
      <c r="X14">
        <v>12</v>
      </c>
      <c r="Y14">
        <v>23</v>
      </c>
      <c r="Z14">
        <v>711</v>
      </c>
      <c r="AA14">
        <v>87</v>
      </c>
      <c r="AB14">
        <v>656</v>
      </c>
      <c r="AC14">
        <v>3559</v>
      </c>
      <c r="AD14">
        <v>5900</v>
      </c>
    </row>
    <row r="15" spans="1:32" x14ac:dyDescent="0.25">
      <c r="A15">
        <v>1983</v>
      </c>
      <c r="B15">
        <v>542</v>
      </c>
      <c r="C15">
        <v>829</v>
      </c>
      <c r="D15">
        <v>155</v>
      </c>
      <c r="E15">
        <v>121</v>
      </c>
      <c r="F15">
        <v>143</v>
      </c>
      <c r="G15">
        <v>155</v>
      </c>
      <c r="H15">
        <v>326</v>
      </c>
      <c r="I15">
        <v>204</v>
      </c>
      <c r="J15">
        <v>243</v>
      </c>
      <c r="K15">
        <v>50</v>
      </c>
      <c r="L15">
        <v>196</v>
      </c>
      <c r="M15">
        <v>58</v>
      </c>
      <c r="N15">
        <v>9</v>
      </c>
      <c r="O15">
        <v>39</v>
      </c>
      <c r="P15">
        <v>19</v>
      </c>
      <c r="Q15">
        <v>363</v>
      </c>
      <c r="R15">
        <v>266</v>
      </c>
      <c r="S15">
        <v>4874</v>
      </c>
      <c r="T15">
        <v>271</v>
      </c>
      <c r="U15">
        <v>416</v>
      </c>
      <c r="V15">
        <v>34</v>
      </c>
      <c r="W15">
        <v>85</v>
      </c>
      <c r="X15">
        <v>13</v>
      </c>
      <c r="Y15">
        <v>19</v>
      </c>
      <c r="Z15">
        <v>794</v>
      </c>
      <c r="AA15">
        <v>70</v>
      </c>
      <c r="AB15">
        <v>675</v>
      </c>
      <c r="AC15">
        <v>2892</v>
      </c>
      <c r="AD15">
        <v>5449</v>
      </c>
    </row>
    <row r="16" spans="1:32" x14ac:dyDescent="0.25">
      <c r="A16">
        <v>1984</v>
      </c>
      <c r="B16">
        <v>426</v>
      </c>
      <c r="C16">
        <v>833</v>
      </c>
      <c r="D16">
        <v>128</v>
      </c>
      <c r="E16">
        <v>89</v>
      </c>
      <c r="F16">
        <v>133</v>
      </c>
      <c r="G16">
        <v>156</v>
      </c>
      <c r="H16">
        <v>244</v>
      </c>
      <c r="I16">
        <v>206</v>
      </c>
      <c r="J16">
        <v>249</v>
      </c>
      <c r="K16">
        <v>58</v>
      </c>
      <c r="L16">
        <v>172</v>
      </c>
      <c r="M16">
        <v>69</v>
      </c>
      <c r="N16">
        <v>8</v>
      </c>
      <c r="O16">
        <v>42</v>
      </c>
      <c r="P16">
        <v>28</v>
      </c>
      <c r="Q16">
        <v>345</v>
      </c>
      <c r="R16">
        <v>234</v>
      </c>
      <c r="S16">
        <v>4924</v>
      </c>
      <c r="T16">
        <v>278</v>
      </c>
      <c r="U16">
        <v>446</v>
      </c>
      <c r="V16">
        <v>35</v>
      </c>
      <c r="W16">
        <v>58</v>
      </c>
      <c r="X16">
        <v>18</v>
      </c>
      <c r="Y16">
        <v>15</v>
      </c>
      <c r="Z16">
        <v>731</v>
      </c>
      <c r="AA16">
        <v>87</v>
      </c>
      <c r="AB16">
        <v>568</v>
      </c>
      <c r="AC16">
        <v>3267</v>
      </c>
      <c r="AD16">
        <v>4843</v>
      </c>
    </row>
    <row r="17" spans="1:30" x14ac:dyDescent="0.25">
      <c r="A17">
        <v>1985</v>
      </c>
      <c r="B17">
        <v>465</v>
      </c>
      <c r="C17">
        <v>896</v>
      </c>
      <c r="D17">
        <v>106</v>
      </c>
      <c r="E17">
        <v>94</v>
      </c>
      <c r="F17">
        <v>133</v>
      </c>
      <c r="G17">
        <v>147</v>
      </c>
      <c r="H17">
        <v>296</v>
      </c>
      <c r="I17">
        <v>249</v>
      </c>
      <c r="J17">
        <v>212</v>
      </c>
      <c r="K17">
        <v>41</v>
      </c>
      <c r="L17">
        <v>185</v>
      </c>
      <c r="M17">
        <v>58</v>
      </c>
      <c r="N17">
        <v>12</v>
      </c>
      <c r="O17">
        <v>51</v>
      </c>
      <c r="P17">
        <v>18</v>
      </c>
      <c r="Q17">
        <v>307</v>
      </c>
      <c r="R17">
        <v>249</v>
      </c>
      <c r="S17">
        <v>5157</v>
      </c>
      <c r="T17">
        <v>256</v>
      </c>
      <c r="U17">
        <v>471</v>
      </c>
      <c r="V17">
        <v>30</v>
      </c>
      <c r="W17">
        <v>78</v>
      </c>
      <c r="X17">
        <v>25</v>
      </c>
      <c r="Y17">
        <v>21</v>
      </c>
      <c r="Z17">
        <v>781</v>
      </c>
      <c r="AA17">
        <v>72</v>
      </c>
      <c r="AB17">
        <v>709</v>
      </c>
      <c r="AC17">
        <v>2756</v>
      </c>
      <c r="AD17">
        <v>5104</v>
      </c>
    </row>
    <row r="18" spans="1:30" x14ac:dyDescent="0.25">
      <c r="A18">
        <v>1986</v>
      </c>
      <c r="B18">
        <v>475</v>
      </c>
      <c r="C18">
        <v>848</v>
      </c>
      <c r="D18">
        <v>74</v>
      </c>
      <c r="E18">
        <v>118</v>
      </c>
      <c r="F18">
        <v>120</v>
      </c>
      <c r="G18">
        <v>151</v>
      </c>
      <c r="H18">
        <v>349</v>
      </c>
      <c r="I18">
        <v>217</v>
      </c>
      <c r="J18">
        <v>209</v>
      </c>
      <c r="K18">
        <v>42</v>
      </c>
      <c r="L18">
        <v>169</v>
      </c>
      <c r="M18">
        <v>64</v>
      </c>
      <c r="N18">
        <v>11</v>
      </c>
      <c r="O18">
        <v>32</v>
      </c>
      <c r="P18">
        <v>15</v>
      </c>
      <c r="Q18">
        <v>344</v>
      </c>
      <c r="R18">
        <v>290</v>
      </c>
      <c r="S18">
        <v>5323</v>
      </c>
      <c r="T18">
        <v>299</v>
      </c>
      <c r="U18">
        <v>528</v>
      </c>
      <c r="V18">
        <v>43</v>
      </c>
      <c r="W18">
        <v>80</v>
      </c>
      <c r="X18">
        <v>15</v>
      </c>
      <c r="Y18">
        <v>15</v>
      </c>
      <c r="Z18">
        <v>1073</v>
      </c>
      <c r="AA18">
        <v>63</v>
      </c>
      <c r="AB18">
        <v>816</v>
      </c>
      <c r="AC18">
        <v>2677</v>
      </c>
      <c r="AD18">
        <v>6152</v>
      </c>
    </row>
    <row r="19" spans="1:30" x14ac:dyDescent="0.25">
      <c r="A19">
        <v>1987</v>
      </c>
      <c r="B19">
        <v>415</v>
      </c>
      <c r="C19">
        <v>847</v>
      </c>
      <c r="D19">
        <v>88</v>
      </c>
      <c r="E19">
        <v>100</v>
      </c>
      <c r="F19">
        <v>123</v>
      </c>
      <c r="G19">
        <v>141</v>
      </c>
      <c r="H19">
        <v>293</v>
      </c>
      <c r="I19">
        <v>239</v>
      </c>
      <c r="J19">
        <v>228</v>
      </c>
      <c r="K19">
        <v>59</v>
      </c>
      <c r="L19">
        <v>185</v>
      </c>
      <c r="M19">
        <v>55</v>
      </c>
      <c r="N19">
        <v>8</v>
      </c>
      <c r="O19">
        <v>44</v>
      </c>
      <c r="P19">
        <v>26</v>
      </c>
      <c r="Q19">
        <v>398</v>
      </c>
      <c r="R19">
        <v>276</v>
      </c>
      <c r="S19">
        <v>5208</v>
      </c>
      <c r="T19">
        <v>291</v>
      </c>
      <c r="U19">
        <v>463</v>
      </c>
      <c r="V19">
        <v>26</v>
      </c>
      <c r="W19">
        <v>65</v>
      </c>
      <c r="X19">
        <v>8</v>
      </c>
      <c r="Y19">
        <v>27</v>
      </c>
      <c r="Z19">
        <v>1067</v>
      </c>
      <c r="AA19">
        <v>77</v>
      </c>
      <c r="AB19">
        <v>741</v>
      </c>
      <c r="AC19">
        <v>2663</v>
      </c>
      <c r="AD19">
        <v>5938</v>
      </c>
    </row>
    <row r="20" spans="1:30" x14ac:dyDescent="0.25">
      <c r="A20">
        <v>1988</v>
      </c>
      <c r="B20">
        <v>383</v>
      </c>
      <c r="C20">
        <v>853</v>
      </c>
      <c r="D20">
        <v>82</v>
      </c>
      <c r="E20">
        <v>117</v>
      </c>
      <c r="F20">
        <v>133</v>
      </c>
      <c r="G20">
        <v>144</v>
      </c>
      <c r="H20">
        <v>311</v>
      </c>
      <c r="I20">
        <v>219</v>
      </c>
      <c r="J20">
        <v>205</v>
      </c>
      <c r="K20">
        <v>52</v>
      </c>
      <c r="L20">
        <v>165</v>
      </c>
      <c r="M20">
        <v>53</v>
      </c>
      <c r="N20">
        <v>12</v>
      </c>
      <c r="O20">
        <v>33</v>
      </c>
      <c r="P20">
        <v>23</v>
      </c>
      <c r="Q20">
        <v>314</v>
      </c>
      <c r="R20">
        <v>234</v>
      </c>
      <c r="S20">
        <v>5316</v>
      </c>
      <c r="T20">
        <v>274</v>
      </c>
      <c r="U20">
        <v>510</v>
      </c>
      <c r="V20">
        <v>15</v>
      </c>
      <c r="W20">
        <v>79</v>
      </c>
      <c r="X20">
        <v>16</v>
      </c>
      <c r="Y20">
        <v>18</v>
      </c>
      <c r="Z20">
        <v>878</v>
      </c>
      <c r="AA20">
        <v>71</v>
      </c>
      <c r="AB20">
        <v>909</v>
      </c>
      <c r="AC20">
        <v>2541</v>
      </c>
      <c r="AD20">
        <v>6720</v>
      </c>
    </row>
    <row r="21" spans="1:30" x14ac:dyDescent="0.25">
      <c r="A21">
        <v>1989</v>
      </c>
      <c r="B21">
        <v>393</v>
      </c>
      <c r="C21">
        <v>719</v>
      </c>
      <c r="D21">
        <v>95</v>
      </c>
      <c r="E21">
        <v>99</v>
      </c>
      <c r="F21">
        <v>143</v>
      </c>
      <c r="G21">
        <v>149</v>
      </c>
      <c r="H21">
        <v>306</v>
      </c>
      <c r="I21">
        <v>258</v>
      </c>
      <c r="J21">
        <v>210</v>
      </c>
      <c r="K21">
        <v>48</v>
      </c>
      <c r="L21">
        <v>158</v>
      </c>
      <c r="M21">
        <v>50</v>
      </c>
      <c r="N21">
        <v>5</v>
      </c>
      <c r="O21">
        <v>37</v>
      </c>
      <c r="P21">
        <v>29</v>
      </c>
      <c r="Q21">
        <v>365</v>
      </c>
      <c r="R21">
        <v>247</v>
      </c>
      <c r="S21">
        <v>5468</v>
      </c>
      <c r="T21">
        <v>305</v>
      </c>
      <c r="U21">
        <v>538</v>
      </c>
      <c r="V21">
        <v>23</v>
      </c>
      <c r="W21">
        <v>50</v>
      </c>
      <c r="X21">
        <v>18</v>
      </c>
      <c r="Y21">
        <v>15</v>
      </c>
      <c r="Z21">
        <v>1021</v>
      </c>
      <c r="AA21">
        <v>51</v>
      </c>
      <c r="AB21">
        <v>782</v>
      </c>
      <c r="AC21">
        <v>2807</v>
      </c>
      <c r="AD21">
        <v>7113</v>
      </c>
    </row>
    <row r="22" spans="1:30" x14ac:dyDescent="0.25">
      <c r="A22">
        <v>1990</v>
      </c>
      <c r="B22">
        <v>365</v>
      </c>
      <c r="C22">
        <v>794</v>
      </c>
      <c r="D22">
        <v>88</v>
      </c>
      <c r="E22">
        <v>88</v>
      </c>
      <c r="F22">
        <v>111</v>
      </c>
      <c r="G22">
        <v>141</v>
      </c>
      <c r="H22">
        <v>319</v>
      </c>
      <c r="I22">
        <v>220</v>
      </c>
      <c r="J22">
        <v>237</v>
      </c>
      <c r="K22">
        <v>43</v>
      </c>
      <c r="L22">
        <v>132</v>
      </c>
      <c r="M22">
        <v>47</v>
      </c>
      <c r="N22">
        <v>16</v>
      </c>
      <c r="O22">
        <v>39</v>
      </c>
      <c r="P22">
        <v>28</v>
      </c>
      <c r="Q22">
        <v>363</v>
      </c>
      <c r="R22">
        <v>256</v>
      </c>
      <c r="S22">
        <v>5808</v>
      </c>
      <c r="T22">
        <v>299</v>
      </c>
      <c r="U22">
        <v>512</v>
      </c>
      <c r="V22">
        <v>20</v>
      </c>
      <c r="W22">
        <v>84</v>
      </c>
      <c r="X22">
        <v>20</v>
      </c>
      <c r="Y22">
        <v>22</v>
      </c>
      <c r="Z22">
        <v>985</v>
      </c>
      <c r="AA22">
        <v>53</v>
      </c>
      <c r="AB22">
        <v>785</v>
      </c>
      <c r="AC22">
        <v>3363</v>
      </c>
      <c r="AD22">
        <v>8201</v>
      </c>
    </row>
    <row r="23" spans="1:30" x14ac:dyDescent="0.25">
      <c r="A23">
        <v>1991</v>
      </c>
      <c r="B23">
        <v>293</v>
      </c>
      <c r="C23">
        <v>791</v>
      </c>
      <c r="D23">
        <v>76</v>
      </c>
      <c r="E23">
        <v>83</v>
      </c>
      <c r="F23">
        <v>157</v>
      </c>
      <c r="G23">
        <v>156</v>
      </c>
      <c r="H23">
        <v>340</v>
      </c>
      <c r="I23">
        <v>253</v>
      </c>
      <c r="J23">
        <v>217</v>
      </c>
      <c r="K23">
        <v>31</v>
      </c>
      <c r="L23">
        <v>130</v>
      </c>
      <c r="M23">
        <v>41</v>
      </c>
      <c r="N23">
        <v>8</v>
      </c>
      <c r="O23">
        <v>33</v>
      </c>
      <c r="P23">
        <v>19</v>
      </c>
      <c r="Q23">
        <v>382</v>
      </c>
      <c r="R23">
        <v>262</v>
      </c>
      <c r="S23">
        <v>5314</v>
      </c>
      <c r="T23">
        <v>299</v>
      </c>
      <c r="U23">
        <v>553</v>
      </c>
      <c r="V23">
        <v>21</v>
      </c>
      <c r="W23">
        <v>56</v>
      </c>
      <c r="X23">
        <v>13</v>
      </c>
      <c r="Y23">
        <v>17</v>
      </c>
      <c r="Z23">
        <v>875</v>
      </c>
      <c r="AA23">
        <v>55</v>
      </c>
      <c r="AB23">
        <v>1067</v>
      </c>
      <c r="AC23">
        <v>3733</v>
      </c>
      <c r="AD23">
        <v>9428</v>
      </c>
    </row>
    <row r="24" spans="1:30" x14ac:dyDescent="0.25">
      <c r="A24">
        <v>1992</v>
      </c>
      <c r="B24">
        <v>280</v>
      </c>
      <c r="C24">
        <v>716</v>
      </c>
      <c r="D24">
        <v>88</v>
      </c>
      <c r="E24">
        <v>130</v>
      </c>
      <c r="F24">
        <v>142</v>
      </c>
      <c r="G24">
        <v>122</v>
      </c>
      <c r="H24">
        <v>321</v>
      </c>
      <c r="I24">
        <v>221</v>
      </c>
      <c r="J24">
        <v>177</v>
      </c>
      <c r="K24">
        <v>44</v>
      </c>
      <c r="L24">
        <v>126</v>
      </c>
      <c r="M24">
        <v>47</v>
      </c>
      <c r="N24">
        <v>1</v>
      </c>
      <c r="O24">
        <v>37</v>
      </c>
      <c r="P24">
        <v>25</v>
      </c>
      <c r="Q24">
        <v>345</v>
      </c>
      <c r="R24">
        <v>229</v>
      </c>
      <c r="S24">
        <v>4670</v>
      </c>
      <c r="T24">
        <v>251</v>
      </c>
      <c r="U24">
        <v>526</v>
      </c>
      <c r="V24">
        <v>17</v>
      </c>
      <c r="W24">
        <v>59</v>
      </c>
      <c r="X24">
        <v>12</v>
      </c>
      <c r="Y24">
        <v>22</v>
      </c>
      <c r="Z24">
        <v>891</v>
      </c>
      <c r="AA24">
        <v>31</v>
      </c>
      <c r="AB24">
        <v>1720</v>
      </c>
      <c r="AC24">
        <v>3215</v>
      </c>
      <c r="AD24">
        <v>9295</v>
      </c>
    </row>
    <row r="25" spans="1:30" x14ac:dyDescent="0.25">
      <c r="A25">
        <v>1993</v>
      </c>
      <c r="B25">
        <v>270</v>
      </c>
      <c r="C25">
        <v>747</v>
      </c>
      <c r="D25">
        <v>60</v>
      </c>
      <c r="E25">
        <v>109</v>
      </c>
      <c r="F25">
        <v>142</v>
      </c>
      <c r="G25">
        <v>139</v>
      </c>
      <c r="H25">
        <v>304</v>
      </c>
      <c r="I25">
        <v>231</v>
      </c>
      <c r="J25">
        <v>185</v>
      </c>
      <c r="K25">
        <v>38</v>
      </c>
      <c r="L25">
        <v>87</v>
      </c>
      <c r="M25">
        <v>44</v>
      </c>
      <c r="N25">
        <v>4</v>
      </c>
      <c r="O25">
        <v>42</v>
      </c>
      <c r="P25">
        <v>32</v>
      </c>
      <c r="Q25">
        <v>351</v>
      </c>
      <c r="R25">
        <v>217</v>
      </c>
      <c r="S25">
        <v>4855</v>
      </c>
      <c r="T25">
        <v>259</v>
      </c>
      <c r="U25">
        <v>617</v>
      </c>
      <c r="V25">
        <v>11</v>
      </c>
      <c r="W25">
        <v>75</v>
      </c>
      <c r="X25">
        <v>18</v>
      </c>
      <c r="Y25">
        <v>25</v>
      </c>
      <c r="Z25">
        <v>901</v>
      </c>
      <c r="AA25">
        <v>54</v>
      </c>
      <c r="AB25">
        <v>1665</v>
      </c>
      <c r="AC25">
        <v>3446</v>
      </c>
      <c r="AD25">
        <v>9602</v>
      </c>
    </row>
    <row r="26" spans="1:30" x14ac:dyDescent="0.25">
      <c r="A26">
        <v>1994</v>
      </c>
      <c r="B26">
        <v>273</v>
      </c>
      <c r="C26">
        <v>674</v>
      </c>
      <c r="D26">
        <v>75</v>
      </c>
      <c r="E26">
        <v>100</v>
      </c>
      <c r="F26">
        <v>119</v>
      </c>
      <c r="G26">
        <v>155</v>
      </c>
      <c r="H26">
        <v>297</v>
      </c>
      <c r="I26">
        <v>208</v>
      </c>
      <c r="J26">
        <v>173</v>
      </c>
      <c r="K26">
        <v>50</v>
      </c>
      <c r="L26">
        <v>93</v>
      </c>
      <c r="M26">
        <v>44</v>
      </c>
      <c r="N26">
        <v>5</v>
      </c>
      <c r="O26">
        <v>46</v>
      </c>
      <c r="P26">
        <v>16</v>
      </c>
      <c r="Q26">
        <v>343</v>
      </c>
      <c r="R26">
        <v>184</v>
      </c>
      <c r="S26">
        <v>4755</v>
      </c>
      <c r="T26">
        <v>238</v>
      </c>
      <c r="U26">
        <v>547</v>
      </c>
      <c r="V26">
        <v>13</v>
      </c>
      <c r="W26">
        <v>70</v>
      </c>
      <c r="X26">
        <v>7</v>
      </c>
      <c r="Y26">
        <v>14</v>
      </c>
      <c r="Z26">
        <v>774</v>
      </c>
      <c r="AA26">
        <v>65</v>
      </c>
      <c r="AB26">
        <v>1674</v>
      </c>
      <c r="AC26">
        <v>3054</v>
      </c>
      <c r="AD26">
        <v>9262</v>
      </c>
    </row>
    <row r="27" spans="1:30" x14ac:dyDescent="0.25">
      <c r="A27">
        <v>1995</v>
      </c>
      <c r="B27">
        <v>210</v>
      </c>
      <c r="C27">
        <v>657</v>
      </c>
      <c r="D27">
        <v>59</v>
      </c>
      <c r="E27">
        <v>76</v>
      </c>
      <c r="F27">
        <v>136</v>
      </c>
      <c r="G27">
        <v>124</v>
      </c>
      <c r="H27">
        <v>277</v>
      </c>
      <c r="I27">
        <v>240</v>
      </c>
      <c r="J27">
        <v>132</v>
      </c>
      <c r="K27">
        <v>28</v>
      </c>
      <c r="L27">
        <v>87</v>
      </c>
      <c r="M27">
        <v>33</v>
      </c>
      <c r="N27">
        <v>4</v>
      </c>
      <c r="O27">
        <v>29</v>
      </c>
      <c r="P27">
        <v>27</v>
      </c>
      <c r="Q27">
        <v>349</v>
      </c>
      <c r="R27">
        <v>189</v>
      </c>
      <c r="S27">
        <v>4272</v>
      </c>
      <c r="T27">
        <v>207</v>
      </c>
      <c r="U27">
        <v>529</v>
      </c>
      <c r="V27">
        <v>12</v>
      </c>
      <c r="W27">
        <v>45</v>
      </c>
      <c r="X27">
        <v>6</v>
      </c>
      <c r="Y27">
        <v>20</v>
      </c>
      <c r="Z27">
        <v>624</v>
      </c>
      <c r="AA27">
        <v>37</v>
      </c>
      <c r="AB27">
        <v>1432</v>
      </c>
      <c r="AC27">
        <v>3288</v>
      </c>
      <c r="AD27">
        <v>8481</v>
      </c>
    </row>
    <row r="28" spans="1:30" x14ac:dyDescent="0.25">
      <c r="A28">
        <v>1996</v>
      </c>
      <c r="B28">
        <v>204</v>
      </c>
      <c r="C28">
        <v>642</v>
      </c>
      <c r="D28">
        <v>44</v>
      </c>
      <c r="E28">
        <v>85</v>
      </c>
      <c r="F28">
        <v>112</v>
      </c>
      <c r="G28">
        <v>131</v>
      </c>
      <c r="H28">
        <v>276</v>
      </c>
      <c r="I28">
        <v>218</v>
      </c>
      <c r="J28">
        <v>118</v>
      </c>
      <c r="K28">
        <v>24</v>
      </c>
      <c r="L28">
        <v>86</v>
      </c>
      <c r="M28">
        <v>24</v>
      </c>
      <c r="N28">
        <v>7</v>
      </c>
      <c r="O28">
        <v>25</v>
      </c>
      <c r="P28">
        <v>30</v>
      </c>
      <c r="Q28">
        <v>299</v>
      </c>
      <c r="R28">
        <v>191</v>
      </c>
      <c r="S28">
        <v>4305</v>
      </c>
      <c r="T28">
        <v>196</v>
      </c>
      <c r="U28">
        <v>505</v>
      </c>
      <c r="V28">
        <v>7</v>
      </c>
      <c r="W28">
        <v>59</v>
      </c>
      <c r="X28">
        <v>9</v>
      </c>
      <c r="Y28">
        <v>14</v>
      </c>
      <c r="Z28">
        <v>566</v>
      </c>
      <c r="AA28">
        <v>35</v>
      </c>
      <c r="AB28">
        <v>1365</v>
      </c>
      <c r="AC28">
        <v>2762</v>
      </c>
      <c r="AD28">
        <v>7311</v>
      </c>
    </row>
    <row r="29" spans="1:30" x14ac:dyDescent="0.25">
      <c r="A29">
        <v>1997</v>
      </c>
      <c r="B29">
        <v>171</v>
      </c>
      <c r="C29">
        <v>574</v>
      </c>
      <c r="D29">
        <v>33</v>
      </c>
      <c r="E29">
        <v>63</v>
      </c>
      <c r="F29">
        <v>89</v>
      </c>
      <c r="G29">
        <v>132</v>
      </c>
      <c r="H29">
        <v>306</v>
      </c>
      <c r="I29">
        <v>227</v>
      </c>
      <c r="J29">
        <v>147</v>
      </c>
      <c r="K29">
        <v>26</v>
      </c>
      <c r="L29">
        <v>87</v>
      </c>
      <c r="M29">
        <v>37</v>
      </c>
      <c r="N29">
        <v>10</v>
      </c>
      <c r="O29">
        <v>34</v>
      </c>
      <c r="P29">
        <v>17</v>
      </c>
      <c r="Q29">
        <v>290</v>
      </c>
      <c r="R29">
        <v>177</v>
      </c>
      <c r="S29">
        <v>3938</v>
      </c>
      <c r="T29">
        <v>175</v>
      </c>
      <c r="U29">
        <v>505</v>
      </c>
      <c r="V29">
        <v>11</v>
      </c>
      <c r="W29">
        <v>55</v>
      </c>
      <c r="X29">
        <v>3</v>
      </c>
      <c r="Y29">
        <v>15</v>
      </c>
      <c r="Z29">
        <v>509</v>
      </c>
      <c r="AA29">
        <v>26</v>
      </c>
      <c r="AB29">
        <v>964</v>
      </c>
      <c r="AC29">
        <v>2395</v>
      </c>
      <c r="AD29">
        <v>7190</v>
      </c>
    </row>
    <row r="30" spans="1:30" x14ac:dyDescent="0.25">
      <c r="A30">
        <v>1998</v>
      </c>
      <c r="B30">
        <v>164</v>
      </c>
      <c r="C30">
        <v>649</v>
      </c>
      <c r="D30">
        <v>47</v>
      </c>
      <c r="E30">
        <v>70</v>
      </c>
      <c r="F30">
        <v>117</v>
      </c>
      <c r="G30">
        <v>118</v>
      </c>
      <c r="H30">
        <v>278</v>
      </c>
      <c r="I30">
        <v>214</v>
      </c>
      <c r="J30">
        <v>106</v>
      </c>
      <c r="K30">
        <v>36</v>
      </c>
      <c r="L30">
        <v>91</v>
      </c>
      <c r="M30">
        <v>32</v>
      </c>
      <c r="N30">
        <v>6</v>
      </c>
      <c r="O30">
        <v>33</v>
      </c>
      <c r="P30">
        <v>20</v>
      </c>
      <c r="Q30">
        <v>266</v>
      </c>
      <c r="R30">
        <v>143</v>
      </c>
      <c r="S30">
        <v>3627</v>
      </c>
      <c r="T30">
        <v>211</v>
      </c>
      <c r="U30">
        <v>523</v>
      </c>
      <c r="V30">
        <v>13</v>
      </c>
      <c r="W30">
        <v>60</v>
      </c>
      <c r="X30">
        <v>16</v>
      </c>
      <c r="Y30">
        <v>19</v>
      </c>
      <c r="Z30">
        <v>500</v>
      </c>
      <c r="AA30">
        <v>25</v>
      </c>
      <c r="AB30">
        <v>903</v>
      </c>
      <c r="AC30">
        <v>2209</v>
      </c>
      <c r="AD30">
        <v>6472</v>
      </c>
    </row>
    <row r="31" spans="1:30" x14ac:dyDescent="0.25">
      <c r="A31">
        <v>1999</v>
      </c>
      <c r="B31">
        <v>150</v>
      </c>
      <c r="C31">
        <v>569</v>
      </c>
      <c r="D31">
        <v>27</v>
      </c>
      <c r="E31">
        <v>51</v>
      </c>
      <c r="F31">
        <v>111</v>
      </c>
      <c r="G31">
        <v>128</v>
      </c>
      <c r="H31">
        <v>268</v>
      </c>
      <c r="I31">
        <v>243</v>
      </c>
      <c r="J31">
        <v>92</v>
      </c>
      <c r="K31">
        <v>32</v>
      </c>
      <c r="L31">
        <v>66</v>
      </c>
      <c r="M31">
        <v>44</v>
      </c>
      <c r="N31">
        <v>5</v>
      </c>
      <c r="O31">
        <v>20</v>
      </c>
      <c r="P31">
        <v>25</v>
      </c>
      <c r="Q31">
        <v>295</v>
      </c>
      <c r="R31">
        <v>111</v>
      </c>
      <c r="S31">
        <v>3190</v>
      </c>
      <c r="T31">
        <v>173</v>
      </c>
      <c r="U31">
        <v>524</v>
      </c>
      <c r="V31">
        <v>12</v>
      </c>
      <c r="W31">
        <v>48</v>
      </c>
      <c r="X31">
        <v>5</v>
      </c>
      <c r="Y31">
        <v>23</v>
      </c>
      <c r="Z31">
        <v>482</v>
      </c>
      <c r="AA31">
        <v>21</v>
      </c>
      <c r="AB31">
        <v>799</v>
      </c>
      <c r="AC31">
        <v>1837</v>
      </c>
      <c r="AD31">
        <v>6170</v>
      </c>
    </row>
    <row r="32" spans="1:30" x14ac:dyDescent="0.25">
      <c r="A32">
        <v>2000</v>
      </c>
      <c r="B32">
        <v>157</v>
      </c>
      <c r="C32">
        <v>607</v>
      </c>
      <c r="D32">
        <v>29</v>
      </c>
      <c r="E32">
        <v>57</v>
      </c>
      <c r="F32">
        <v>119</v>
      </c>
      <c r="G32">
        <v>106</v>
      </c>
      <c r="H32">
        <v>225</v>
      </c>
      <c r="I32">
        <v>183</v>
      </c>
      <c r="J32">
        <v>112</v>
      </c>
      <c r="K32">
        <v>28</v>
      </c>
      <c r="L32">
        <v>58</v>
      </c>
      <c r="M32">
        <v>35</v>
      </c>
      <c r="N32">
        <v>8</v>
      </c>
      <c r="O32">
        <v>34</v>
      </c>
      <c r="P32">
        <v>29</v>
      </c>
      <c r="Q32">
        <v>289</v>
      </c>
      <c r="R32">
        <v>131</v>
      </c>
      <c r="S32">
        <v>2803</v>
      </c>
      <c r="T32">
        <v>173</v>
      </c>
      <c r="U32">
        <v>507</v>
      </c>
      <c r="V32">
        <v>11</v>
      </c>
      <c r="W32">
        <v>55</v>
      </c>
      <c r="X32">
        <v>11</v>
      </c>
      <c r="Y32">
        <v>8</v>
      </c>
      <c r="Z32">
        <v>346</v>
      </c>
      <c r="AA32">
        <v>18</v>
      </c>
      <c r="AB32">
        <v>851</v>
      </c>
      <c r="AC32">
        <v>2047</v>
      </c>
      <c r="AD32">
        <v>6550</v>
      </c>
    </row>
    <row r="33" spans="1:30" x14ac:dyDescent="0.25">
      <c r="A33">
        <v>2001</v>
      </c>
      <c r="B33">
        <v>132</v>
      </c>
      <c r="C33">
        <v>582</v>
      </c>
      <c r="D33">
        <v>18</v>
      </c>
      <c r="E33">
        <v>60</v>
      </c>
      <c r="F33">
        <v>113</v>
      </c>
      <c r="G33">
        <v>91</v>
      </c>
      <c r="H33">
        <v>273</v>
      </c>
      <c r="I33">
        <v>223</v>
      </c>
      <c r="J33">
        <v>85</v>
      </c>
      <c r="K33">
        <v>33</v>
      </c>
      <c r="L33">
        <v>91</v>
      </c>
      <c r="M33">
        <v>30</v>
      </c>
      <c r="N33">
        <v>8</v>
      </c>
      <c r="O33">
        <v>30</v>
      </c>
      <c r="P33">
        <v>34</v>
      </c>
      <c r="Q33">
        <v>274</v>
      </c>
      <c r="R33">
        <v>105</v>
      </c>
      <c r="S33">
        <v>2781</v>
      </c>
      <c r="T33">
        <v>170</v>
      </c>
      <c r="U33">
        <v>499</v>
      </c>
      <c r="V33">
        <v>9</v>
      </c>
      <c r="W33">
        <v>41</v>
      </c>
      <c r="X33">
        <v>6</v>
      </c>
      <c r="Y33">
        <v>14</v>
      </c>
      <c r="Z33">
        <v>400</v>
      </c>
      <c r="AA33">
        <v>19</v>
      </c>
      <c r="AB33">
        <v>735</v>
      </c>
      <c r="AC33">
        <v>2100</v>
      </c>
      <c r="AD33">
        <v>7080</v>
      </c>
    </row>
    <row r="34" spans="1:30" x14ac:dyDescent="0.25">
      <c r="A34">
        <v>2002</v>
      </c>
      <c r="B34">
        <v>115</v>
      </c>
      <c r="C34">
        <v>579</v>
      </c>
      <c r="D34">
        <v>27</v>
      </c>
      <c r="E34">
        <v>49</v>
      </c>
      <c r="F34">
        <v>131</v>
      </c>
      <c r="G34">
        <v>91</v>
      </c>
      <c r="H34">
        <v>233</v>
      </c>
      <c r="I34">
        <v>217</v>
      </c>
      <c r="J34">
        <v>102</v>
      </c>
      <c r="K34">
        <v>25</v>
      </c>
      <c r="L34">
        <v>59</v>
      </c>
      <c r="M34">
        <v>31</v>
      </c>
      <c r="N34">
        <v>8</v>
      </c>
      <c r="O34">
        <v>34</v>
      </c>
      <c r="P34">
        <v>19</v>
      </c>
      <c r="Q34">
        <v>291</v>
      </c>
      <c r="R34">
        <v>127</v>
      </c>
      <c r="S34">
        <v>2934</v>
      </c>
      <c r="T34">
        <v>167</v>
      </c>
      <c r="U34">
        <v>502</v>
      </c>
      <c r="V34">
        <v>8</v>
      </c>
      <c r="W34">
        <v>45</v>
      </c>
      <c r="X34">
        <v>3</v>
      </c>
      <c r="Y34">
        <v>11</v>
      </c>
      <c r="Z34">
        <v>405</v>
      </c>
      <c r="AA34">
        <v>31</v>
      </c>
      <c r="AB34">
        <v>752</v>
      </c>
      <c r="AC34">
        <v>2282</v>
      </c>
      <c r="AD34">
        <v>6926</v>
      </c>
    </row>
    <row r="35" spans="1:30" x14ac:dyDescent="0.25">
      <c r="A35">
        <v>2003</v>
      </c>
      <c r="B35">
        <v>117</v>
      </c>
      <c r="C35">
        <v>528</v>
      </c>
      <c r="D35">
        <v>15</v>
      </c>
      <c r="E35">
        <v>56</v>
      </c>
      <c r="F35">
        <v>113</v>
      </c>
      <c r="G35">
        <v>123</v>
      </c>
      <c r="H35">
        <v>275</v>
      </c>
      <c r="I35">
        <v>187</v>
      </c>
      <c r="J35">
        <v>98</v>
      </c>
      <c r="K35">
        <v>32</v>
      </c>
      <c r="L35">
        <v>70</v>
      </c>
      <c r="M35">
        <v>32</v>
      </c>
      <c r="N35">
        <v>3</v>
      </c>
      <c r="O35">
        <v>39</v>
      </c>
      <c r="P35">
        <v>27</v>
      </c>
      <c r="Q35">
        <v>301</v>
      </c>
      <c r="R35">
        <v>128</v>
      </c>
      <c r="S35">
        <v>3010</v>
      </c>
      <c r="T35">
        <v>175</v>
      </c>
      <c r="U35">
        <v>523</v>
      </c>
      <c r="V35">
        <v>8</v>
      </c>
      <c r="W35">
        <v>47</v>
      </c>
      <c r="X35">
        <v>14</v>
      </c>
      <c r="Y35">
        <v>26</v>
      </c>
      <c r="Z35">
        <v>393</v>
      </c>
      <c r="AA35">
        <v>17</v>
      </c>
      <c r="AB35">
        <v>775</v>
      </c>
      <c r="AC35">
        <v>2052</v>
      </c>
      <c r="AD35">
        <v>7343</v>
      </c>
    </row>
    <row r="36" spans="1:30" x14ac:dyDescent="0.25">
      <c r="A36">
        <v>2004</v>
      </c>
      <c r="B36">
        <v>140</v>
      </c>
      <c r="C36">
        <v>547</v>
      </c>
      <c r="D36">
        <v>15</v>
      </c>
      <c r="E36">
        <v>62</v>
      </c>
      <c r="F36">
        <v>125</v>
      </c>
      <c r="G36">
        <v>106</v>
      </c>
      <c r="H36">
        <v>230</v>
      </c>
      <c r="I36">
        <v>228</v>
      </c>
      <c r="J36">
        <v>97</v>
      </c>
      <c r="K36">
        <v>33</v>
      </c>
      <c r="L36">
        <v>74</v>
      </c>
      <c r="M36">
        <v>30</v>
      </c>
      <c r="N36">
        <v>8</v>
      </c>
      <c r="O36">
        <v>27</v>
      </c>
      <c r="P36">
        <v>21</v>
      </c>
      <c r="Q36">
        <v>282</v>
      </c>
      <c r="R36">
        <v>131</v>
      </c>
      <c r="S36">
        <v>2862</v>
      </c>
      <c r="T36">
        <v>154</v>
      </c>
      <c r="U36">
        <v>499</v>
      </c>
      <c r="V36">
        <v>10</v>
      </c>
      <c r="W36">
        <v>43</v>
      </c>
      <c r="X36">
        <v>8</v>
      </c>
      <c r="Y36">
        <v>13</v>
      </c>
      <c r="Z36">
        <v>344</v>
      </c>
      <c r="AA36">
        <v>32</v>
      </c>
      <c r="AB36">
        <v>830</v>
      </c>
      <c r="AC36">
        <v>2081</v>
      </c>
      <c r="AD36">
        <v>7116</v>
      </c>
    </row>
    <row r="37" spans="1:30" x14ac:dyDescent="0.25">
      <c r="A37">
        <v>2005</v>
      </c>
      <c r="B37">
        <v>126</v>
      </c>
      <c r="C37">
        <v>572</v>
      </c>
      <c r="D37">
        <v>13</v>
      </c>
      <c r="E37">
        <v>49</v>
      </c>
      <c r="F37">
        <v>134</v>
      </c>
      <c r="G37">
        <v>96</v>
      </c>
      <c r="H37">
        <v>245</v>
      </c>
      <c r="I37">
        <v>198</v>
      </c>
      <c r="J37">
        <v>110</v>
      </c>
      <c r="K37">
        <v>27</v>
      </c>
      <c r="L37">
        <v>76</v>
      </c>
      <c r="M37">
        <v>40</v>
      </c>
      <c r="N37">
        <v>4</v>
      </c>
      <c r="O37">
        <v>22</v>
      </c>
      <c r="P37">
        <v>20</v>
      </c>
      <c r="Q37">
        <v>282</v>
      </c>
      <c r="R37">
        <v>101</v>
      </c>
      <c r="S37">
        <v>2829</v>
      </c>
      <c r="T37">
        <v>162</v>
      </c>
      <c r="U37">
        <v>518</v>
      </c>
      <c r="V37">
        <v>8</v>
      </c>
      <c r="W37">
        <v>46</v>
      </c>
      <c r="X37">
        <v>3</v>
      </c>
      <c r="Y37">
        <v>8</v>
      </c>
      <c r="Z37">
        <v>355</v>
      </c>
      <c r="AA37">
        <v>22</v>
      </c>
      <c r="AB37">
        <v>800</v>
      </c>
      <c r="AC37">
        <v>2322</v>
      </c>
      <c r="AD37">
        <v>7550</v>
      </c>
    </row>
    <row r="38" spans="1:30" x14ac:dyDescent="0.25">
      <c r="A38">
        <v>2006</v>
      </c>
      <c r="B38">
        <v>111</v>
      </c>
      <c r="C38">
        <v>547</v>
      </c>
      <c r="D38">
        <v>20</v>
      </c>
      <c r="E38">
        <v>58</v>
      </c>
      <c r="F38">
        <v>131</v>
      </c>
      <c r="G38">
        <v>99</v>
      </c>
      <c r="H38">
        <v>267</v>
      </c>
      <c r="I38">
        <v>187</v>
      </c>
      <c r="J38">
        <v>94</v>
      </c>
      <c r="K38">
        <v>26</v>
      </c>
      <c r="L38">
        <v>69</v>
      </c>
      <c r="M38">
        <v>33</v>
      </c>
      <c r="N38">
        <v>2</v>
      </c>
      <c r="O38">
        <v>36</v>
      </c>
      <c r="P38">
        <v>25</v>
      </c>
      <c r="Q38">
        <v>287</v>
      </c>
      <c r="R38">
        <v>145</v>
      </c>
      <c r="S38">
        <v>3052</v>
      </c>
      <c r="T38">
        <v>166</v>
      </c>
      <c r="U38">
        <v>502</v>
      </c>
      <c r="V38">
        <v>6</v>
      </c>
      <c r="W38">
        <v>31</v>
      </c>
      <c r="X38">
        <v>15</v>
      </c>
      <c r="Y38">
        <v>11</v>
      </c>
      <c r="Z38">
        <v>387</v>
      </c>
      <c r="AA38">
        <v>19</v>
      </c>
      <c r="AB38">
        <v>878</v>
      </c>
      <c r="AC38">
        <v>2163</v>
      </c>
      <c r="AD38">
        <v>7661</v>
      </c>
    </row>
    <row r="39" spans="1:30" x14ac:dyDescent="0.25">
      <c r="A39">
        <v>2007</v>
      </c>
      <c r="B39">
        <v>126</v>
      </c>
      <c r="C39">
        <v>541</v>
      </c>
      <c r="D39">
        <v>12</v>
      </c>
      <c r="E39">
        <v>41</v>
      </c>
      <c r="F39">
        <v>104</v>
      </c>
      <c r="G39">
        <v>90</v>
      </c>
      <c r="H39">
        <v>242</v>
      </c>
      <c r="I39">
        <v>233</v>
      </c>
      <c r="J39">
        <v>104</v>
      </c>
      <c r="K39">
        <v>31</v>
      </c>
      <c r="L39">
        <v>66</v>
      </c>
      <c r="M39">
        <v>27</v>
      </c>
      <c r="N39">
        <v>5</v>
      </c>
      <c r="O39">
        <v>31</v>
      </c>
      <c r="P39">
        <v>33</v>
      </c>
      <c r="Q39">
        <v>271</v>
      </c>
      <c r="R39">
        <v>126</v>
      </c>
      <c r="S39">
        <v>2604</v>
      </c>
      <c r="T39">
        <v>165</v>
      </c>
      <c r="U39">
        <v>540</v>
      </c>
      <c r="V39">
        <v>16</v>
      </c>
      <c r="W39">
        <v>62</v>
      </c>
      <c r="X39">
        <v>5</v>
      </c>
      <c r="Y39">
        <v>9</v>
      </c>
      <c r="Z39">
        <v>544</v>
      </c>
      <c r="AA39">
        <v>33</v>
      </c>
      <c r="AB39">
        <v>911</v>
      </c>
      <c r="AC39">
        <v>2192</v>
      </c>
      <c r="AD39">
        <v>7767</v>
      </c>
    </row>
    <row r="40" spans="1:30" x14ac:dyDescent="0.25">
      <c r="A40">
        <v>2008</v>
      </c>
      <c r="B40">
        <v>113</v>
      </c>
      <c r="C40">
        <v>549</v>
      </c>
      <c r="D40">
        <v>10</v>
      </c>
      <c r="E40">
        <v>41</v>
      </c>
      <c r="F40">
        <v>140</v>
      </c>
      <c r="G40">
        <v>108</v>
      </c>
      <c r="H40">
        <v>258</v>
      </c>
      <c r="I40">
        <v>218</v>
      </c>
      <c r="J40">
        <v>116</v>
      </c>
      <c r="K40">
        <v>26</v>
      </c>
      <c r="L40">
        <v>71</v>
      </c>
      <c r="M40">
        <v>26</v>
      </c>
      <c r="N40">
        <v>3</v>
      </c>
      <c r="O40">
        <v>30</v>
      </c>
      <c r="P40">
        <v>28</v>
      </c>
      <c r="Q40">
        <v>329</v>
      </c>
      <c r="R40">
        <v>124</v>
      </c>
      <c r="S40">
        <v>2551</v>
      </c>
      <c r="T40">
        <v>160</v>
      </c>
      <c r="U40">
        <v>554</v>
      </c>
      <c r="V40">
        <v>9</v>
      </c>
      <c r="W40">
        <v>63</v>
      </c>
      <c r="X40">
        <v>6</v>
      </c>
      <c r="Y40">
        <v>10</v>
      </c>
      <c r="Z40">
        <v>582</v>
      </c>
      <c r="AA40">
        <v>27</v>
      </c>
      <c r="AB40">
        <v>959</v>
      </c>
      <c r="AC40">
        <v>1996</v>
      </c>
      <c r="AD40">
        <v>7164</v>
      </c>
    </row>
    <row r="42" spans="1:30" x14ac:dyDescent="0.25">
      <c r="A42" t="s">
        <v>82</v>
      </c>
    </row>
    <row r="43" spans="1:30" x14ac:dyDescent="0.25">
      <c r="A43" t="s">
        <v>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9" sqref="A9"/>
    </sheetView>
  </sheetViews>
  <sheetFormatPr defaultRowHeight="15" x14ac:dyDescent="0.25"/>
  <cols>
    <col min="7" max="7" width="2" customWidth="1"/>
    <col min="8" max="8" width="49.5703125" customWidth="1"/>
  </cols>
  <sheetData>
    <row r="1" spans="1:8" x14ac:dyDescent="0.25">
      <c r="A1" t="s">
        <v>44</v>
      </c>
      <c r="H1" t="s">
        <v>380</v>
      </c>
    </row>
    <row r="2" spans="1:8" x14ac:dyDescent="0.25">
      <c r="A2" t="s">
        <v>84</v>
      </c>
      <c r="H2" t="s">
        <v>381</v>
      </c>
    </row>
    <row r="3" spans="1:8" x14ac:dyDescent="0.25">
      <c r="A3" t="s">
        <v>46</v>
      </c>
      <c r="H3" t="s">
        <v>382</v>
      </c>
    </row>
    <row r="4" spans="1:8" x14ac:dyDescent="0.25">
      <c r="A4" t="s">
        <v>47</v>
      </c>
    </row>
    <row r="5" spans="1:8" x14ac:dyDescent="0.25">
      <c r="A5" t="s">
        <v>48</v>
      </c>
    </row>
    <row r="6" spans="1:8" x14ac:dyDescent="0.25">
      <c r="A6" t="s">
        <v>49</v>
      </c>
    </row>
    <row r="7" spans="1:8" x14ac:dyDescent="0.25">
      <c r="A7" t="s">
        <v>50</v>
      </c>
    </row>
    <row r="9" spans="1:8" x14ac:dyDescent="0.25">
      <c r="A9" t="s">
        <v>85</v>
      </c>
    </row>
    <row r="10" spans="1:8" x14ac:dyDescent="0.25">
      <c r="A10" t="s">
        <v>52</v>
      </c>
      <c r="B10" s="84" t="s">
        <v>86</v>
      </c>
      <c r="C10" s="84"/>
    </row>
    <row r="11" spans="1:8" x14ac:dyDescent="0.25">
      <c r="A11" t="s">
        <v>87</v>
      </c>
      <c r="B11" t="s">
        <v>21</v>
      </c>
      <c r="C11" t="s">
        <v>22</v>
      </c>
    </row>
    <row r="12" spans="1:8" x14ac:dyDescent="0.25">
      <c r="A12">
        <v>1980</v>
      </c>
      <c r="B12">
        <v>10.4</v>
      </c>
      <c r="C12">
        <v>43.1</v>
      </c>
    </row>
    <row r="13" spans="1:8" x14ac:dyDescent="0.25">
      <c r="A13">
        <v>1981</v>
      </c>
      <c r="B13">
        <v>10.1</v>
      </c>
      <c r="C13">
        <v>41.9</v>
      </c>
    </row>
    <row r="14" spans="1:8" x14ac:dyDescent="0.25">
      <c r="A14">
        <v>1982</v>
      </c>
      <c r="B14">
        <v>9.6</v>
      </c>
      <c r="C14">
        <v>39.9</v>
      </c>
    </row>
    <row r="15" spans="1:8" x14ac:dyDescent="0.25">
      <c r="A15">
        <v>1983</v>
      </c>
      <c r="B15">
        <v>10.3</v>
      </c>
      <c r="C15">
        <v>41.6</v>
      </c>
    </row>
    <row r="16" spans="1:8" x14ac:dyDescent="0.25">
      <c r="A16">
        <v>1984</v>
      </c>
      <c r="B16">
        <v>9.3000000000000007</v>
      </c>
      <c r="C16">
        <v>39</v>
      </c>
    </row>
    <row r="17" spans="1:3" x14ac:dyDescent="0.25">
      <c r="A17">
        <v>1985</v>
      </c>
      <c r="B17">
        <v>9.1</v>
      </c>
      <c r="C17">
        <v>41.8</v>
      </c>
    </row>
    <row r="18" spans="1:3" x14ac:dyDescent="0.25">
      <c r="A18">
        <v>1986</v>
      </c>
      <c r="B18">
        <v>8.8000000000000007</v>
      </c>
      <c r="C18">
        <v>42.2</v>
      </c>
    </row>
    <row r="19" spans="1:3" x14ac:dyDescent="0.25">
      <c r="A19">
        <v>1987</v>
      </c>
      <c r="B19">
        <v>8.6</v>
      </c>
      <c r="C19">
        <v>38.799999999999997</v>
      </c>
    </row>
    <row r="20" spans="1:3" x14ac:dyDescent="0.25">
      <c r="A20">
        <v>1988</v>
      </c>
      <c r="B20">
        <v>8.1</v>
      </c>
      <c r="C20">
        <v>41</v>
      </c>
    </row>
    <row r="21" spans="1:3" x14ac:dyDescent="0.25">
      <c r="A21">
        <v>1989</v>
      </c>
      <c r="B21">
        <v>8</v>
      </c>
      <c r="C21">
        <v>38.9</v>
      </c>
    </row>
    <row r="22" spans="1:3" x14ac:dyDescent="0.25">
      <c r="A22">
        <v>1990</v>
      </c>
      <c r="B22">
        <v>7.1</v>
      </c>
      <c r="C22">
        <v>40.1</v>
      </c>
    </row>
    <row r="23" spans="1:3" x14ac:dyDescent="0.25">
      <c r="A23">
        <v>1991</v>
      </c>
      <c r="B23">
        <v>6.4</v>
      </c>
      <c r="C23">
        <v>39.5</v>
      </c>
    </row>
    <row r="24" spans="1:3" x14ac:dyDescent="0.25">
      <c r="A24">
        <v>1992</v>
      </c>
      <c r="B24">
        <v>6.1</v>
      </c>
      <c r="C24">
        <v>40</v>
      </c>
    </row>
    <row r="25" spans="1:3" x14ac:dyDescent="0.25">
      <c r="A25">
        <v>1993</v>
      </c>
      <c r="B25">
        <v>5.8</v>
      </c>
      <c r="C25">
        <v>39.6</v>
      </c>
    </row>
    <row r="26" spans="1:3" x14ac:dyDescent="0.25">
      <c r="A26">
        <v>1994</v>
      </c>
      <c r="B26">
        <v>6.2</v>
      </c>
      <c r="C26">
        <v>40.1</v>
      </c>
    </row>
    <row r="27" spans="1:3" x14ac:dyDescent="0.25">
      <c r="A27">
        <v>1995</v>
      </c>
      <c r="B27">
        <v>5.4</v>
      </c>
      <c r="C27">
        <v>38</v>
      </c>
    </row>
    <row r="28" spans="1:3" x14ac:dyDescent="0.25">
      <c r="A28">
        <v>1996</v>
      </c>
      <c r="B28">
        <v>5.2</v>
      </c>
      <c r="C28">
        <v>40.5</v>
      </c>
    </row>
    <row r="29" spans="1:3" x14ac:dyDescent="0.25">
      <c r="A29">
        <v>1997</v>
      </c>
      <c r="B29">
        <v>5.0999999999999996</v>
      </c>
      <c r="C29">
        <v>41.2</v>
      </c>
    </row>
    <row r="30" spans="1:3" x14ac:dyDescent="0.25">
      <c r="A30">
        <v>1998</v>
      </c>
      <c r="B30">
        <v>6.1</v>
      </c>
      <c r="C30">
        <v>43.9</v>
      </c>
    </row>
    <row r="31" spans="1:3" x14ac:dyDescent="0.25">
      <c r="A31">
        <v>1999</v>
      </c>
      <c r="B31">
        <v>5.8</v>
      </c>
      <c r="C31">
        <v>43.3</v>
      </c>
    </row>
    <row r="32" spans="1:3" x14ac:dyDescent="0.25">
      <c r="A32">
        <v>2000</v>
      </c>
      <c r="B32">
        <v>6.1</v>
      </c>
      <c r="C32">
        <v>44.9</v>
      </c>
    </row>
    <row r="33" spans="1:3" x14ac:dyDescent="0.25">
      <c r="A33">
        <v>2001</v>
      </c>
      <c r="B33">
        <v>5.5</v>
      </c>
      <c r="C33">
        <v>43.6</v>
      </c>
    </row>
    <row r="34" spans="1:3" x14ac:dyDescent="0.25">
      <c r="A34">
        <v>2002</v>
      </c>
      <c r="B34">
        <v>5.2</v>
      </c>
      <c r="C34">
        <v>42.9</v>
      </c>
    </row>
    <row r="35" spans="1:3" x14ac:dyDescent="0.25">
      <c r="A35">
        <v>2003</v>
      </c>
      <c r="B35">
        <v>5</v>
      </c>
      <c r="C35">
        <v>43.8</v>
      </c>
    </row>
    <row r="36" spans="1:3" x14ac:dyDescent="0.25">
      <c r="A36">
        <v>2004</v>
      </c>
      <c r="B36">
        <v>5.4</v>
      </c>
      <c r="C36">
        <v>44</v>
      </c>
    </row>
    <row r="37" spans="1:3" x14ac:dyDescent="0.25">
      <c r="A37">
        <v>2005</v>
      </c>
      <c r="B37">
        <v>5</v>
      </c>
      <c r="C37">
        <v>44.9</v>
      </c>
    </row>
    <row r="38" spans="1:3" x14ac:dyDescent="0.25">
      <c r="A38">
        <v>2006</v>
      </c>
      <c r="B38">
        <v>4.7</v>
      </c>
      <c r="C38">
        <v>44.1</v>
      </c>
    </row>
    <row r="39" spans="1:3" x14ac:dyDescent="0.25">
      <c r="A39">
        <v>2007</v>
      </c>
      <c r="B39">
        <v>5.3</v>
      </c>
      <c r="C39">
        <v>45</v>
      </c>
    </row>
    <row r="40" spans="1:3" x14ac:dyDescent="0.25">
      <c r="A40">
        <v>2008</v>
      </c>
      <c r="B40">
        <v>4.9000000000000004</v>
      </c>
      <c r="C40">
        <v>45.3</v>
      </c>
    </row>
    <row r="42" spans="1:3" x14ac:dyDescent="0.25">
      <c r="A42" t="s">
        <v>88</v>
      </c>
    </row>
    <row r="43" spans="1:3" x14ac:dyDescent="0.25">
      <c r="A43" t="s">
        <v>89</v>
      </c>
    </row>
  </sheetData>
  <mergeCells count="1">
    <mergeCell ref="B10:C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D1"/>
    </sheetView>
  </sheetViews>
  <sheetFormatPr defaultRowHeight="15" x14ac:dyDescent="0.25"/>
  <cols>
    <col min="2" max="2" width="10.5703125" customWidth="1"/>
    <col min="4" max="5" width="13.140625" customWidth="1"/>
    <col min="8" max="9" width="11.5703125" customWidth="1"/>
    <col min="12" max="12" width="3" customWidth="1"/>
    <col min="13" max="13" width="63.5703125" customWidth="1"/>
  </cols>
  <sheetData>
    <row r="1" spans="1:13" x14ac:dyDescent="0.25">
      <c r="A1" s="83" t="s">
        <v>303</v>
      </c>
      <c r="B1" s="83"/>
      <c r="C1" s="83"/>
      <c r="D1" s="83"/>
      <c r="M1" t="s">
        <v>380</v>
      </c>
    </row>
    <row r="2" spans="1:13" x14ac:dyDescent="0.25">
      <c r="M2" t="s">
        <v>381</v>
      </c>
    </row>
    <row r="3" spans="1:13" x14ac:dyDescent="0.25">
      <c r="B3" s="84" t="s">
        <v>301</v>
      </c>
      <c r="C3" s="84"/>
      <c r="D3" s="84"/>
      <c r="E3" s="84"/>
      <c r="M3" t="s">
        <v>382</v>
      </c>
    </row>
    <row r="4" spans="1:13" ht="29.25" customHeight="1" x14ac:dyDescent="0.25">
      <c r="B4" s="85" t="s">
        <v>309</v>
      </c>
      <c r="C4" s="85"/>
      <c r="D4" s="86" t="s">
        <v>297</v>
      </c>
      <c r="E4" s="86"/>
      <c r="F4" s="84" t="s">
        <v>300</v>
      </c>
      <c r="G4" s="84"/>
      <c r="H4" s="84" t="s">
        <v>310</v>
      </c>
      <c r="I4" s="84"/>
      <c r="J4" s="84" t="s">
        <v>302</v>
      </c>
      <c r="K4" s="84"/>
    </row>
    <row r="5" spans="1:13" x14ac:dyDescent="0.25">
      <c r="A5" s="81" t="s">
        <v>0</v>
      </c>
      <c r="B5" s="82" t="s">
        <v>298</v>
      </c>
      <c r="C5" s="82" t="s">
        <v>299</v>
      </c>
      <c r="D5" s="82" t="s">
        <v>298</v>
      </c>
      <c r="E5" s="82" t="s">
        <v>299</v>
      </c>
      <c r="F5" s="82" t="s">
        <v>298</v>
      </c>
      <c r="G5" s="82" t="s">
        <v>299</v>
      </c>
      <c r="H5" s="82" t="s">
        <v>298</v>
      </c>
      <c r="I5" s="82" t="s">
        <v>299</v>
      </c>
      <c r="J5" s="82" t="s">
        <v>298</v>
      </c>
      <c r="K5" s="82" t="s">
        <v>299</v>
      </c>
      <c r="M5" s="74" t="s">
        <v>99</v>
      </c>
    </row>
    <row r="6" spans="1:13" x14ac:dyDescent="0.25">
      <c r="A6" s="81">
        <v>2010</v>
      </c>
      <c r="B6" s="81">
        <v>19.899999999999999</v>
      </c>
      <c r="C6" s="81">
        <v>5.2</v>
      </c>
      <c r="D6" s="82">
        <v>151781326</v>
      </c>
      <c r="E6" s="82">
        <v>156964212</v>
      </c>
      <c r="F6" s="82">
        <f t="shared" ref="F6:F36" si="0">B6*D6/100000</f>
        <v>30204.483873999998</v>
      </c>
      <c r="G6" s="82">
        <f t="shared" ref="G6:G36" si="1">C6*E6/100000</f>
        <v>8162.1390240000001</v>
      </c>
      <c r="H6" s="6">
        <v>30084</v>
      </c>
      <c r="I6" s="6">
        <v>7999</v>
      </c>
      <c r="J6" s="8">
        <f t="shared" ref="J6:J17" si="2">F6/H6-1</f>
        <v>4.0049153702963469E-3</v>
      </c>
      <c r="K6" s="8">
        <f t="shared" ref="K6:K17" si="3">G6/I6-1</f>
        <v>2.0394927365920745E-2</v>
      </c>
      <c r="M6" t="s">
        <v>307</v>
      </c>
    </row>
    <row r="7" spans="1:13" x14ac:dyDescent="0.25">
      <c r="A7" s="81">
        <v>2009</v>
      </c>
      <c r="B7" s="81">
        <v>19.3</v>
      </c>
      <c r="C7" s="81">
        <v>5</v>
      </c>
      <c r="D7" s="82">
        <v>150807454</v>
      </c>
      <c r="E7" s="82">
        <v>155964075</v>
      </c>
      <c r="F7" s="82">
        <f t="shared" si="0"/>
        <v>29105.838622000003</v>
      </c>
      <c r="G7" s="82">
        <f t="shared" si="1"/>
        <v>7798.2037499999997</v>
      </c>
      <c r="H7" s="6">
        <v>28902</v>
      </c>
      <c r="I7" s="6">
        <v>7730</v>
      </c>
      <c r="J7" s="8">
        <f t="shared" si="2"/>
        <v>7.0527514358869059E-3</v>
      </c>
      <c r="K7" s="8">
        <f t="shared" si="3"/>
        <v>8.8232535575678561E-3</v>
      </c>
      <c r="M7" t="s">
        <v>308</v>
      </c>
    </row>
    <row r="8" spans="1:13" x14ac:dyDescent="0.25">
      <c r="A8" s="81">
        <v>2008</v>
      </c>
      <c r="B8" s="81">
        <v>19</v>
      </c>
      <c r="C8" s="81">
        <v>4.9000000000000004</v>
      </c>
      <c r="D8" s="82">
        <v>149489951</v>
      </c>
      <c r="E8" s="82">
        <v>154604015</v>
      </c>
      <c r="F8" s="82">
        <f t="shared" si="0"/>
        <v>28403.090690000001</v>
      </c>
      <c r="G8" s="82">
        <f t="shared" si="1"/>
        <v>7575.5967350000001</v>
      </c>
      <c r="H8" s="6">
        <v>28293</v>
      </c>
      <c r="I8" s="6">
        <v>7515</v>
      </c>
      <c r="J8" s="8">
        <f t="shared" si="2"/>
        <v>3.8910928498214759E-3</v>
      </c>
      <c r="K8" s="8">
        <f t="shared" si="3"/>
        <v>8.0634377910844268E-3</v>
      </c>
    </row>
    <row r="9" spans="1:13" x14ac:dyDescent="0.25">
      <c r="A9" s="81">
        <v>2007</v>
      </c>
      <c r="B9" s="81">
        <v>18.399999999999999</v>
      </c>
      <c r="C9" s="81">
        <v>4.8</v>
      </c>
      <c r="D9" s="82">
        <v>148064854</v>
      </c>
      <c r="E9" s="82">
        <v>153166353</v>
      </c>
      <c r="F9" s="82">
        <f t="shared" si="0"/>
        <v>27243.933136</v>
      </c>
      <c r="G9" s="82">
        <f t="shared" si="1"/>
        <v>7351.9849439999998</v>
      </c>
      <c r="H9" s="6">
        <v>27133</v>
      </c>
      <c r="I9" s="6">
        <v>7275</v>
      </c>
      <c r="J9" s="8">
        <f t="shared" si="2"/>
        <v>4.088495042936735E-3</v>
      </c>
      <c r="K9" s="8">
        <f t="shared" si="3"/>
        <v>1.0582122886597878E-2</v>
      </c>
    </row>
    <row r="10" spans="1:13" x14ac:dyDescent="0.25">
      <c r="A10" s="81">
        <v>2006</v>
      </c>
      <c r="B10" s="81">
        <v>17.899999999999999</v>
      </c>
      <c r="C10" s="81">
        <v>4.5999999999999996</v>
      </c>
      <c r="D10" s="82">
        <v>146647265</v>
      </c>
      <c r="E10" s="82">
        <v>151732647</v>
      </c>
      <c r="F10" s="82">
        <f t="shared" si="0"/>
        <v>26249.860434999999</v>
      </c>
      <c r="G10" s="82">
        <f t="shared" si="1"/>
        <v>6979.7017619999997</v>
      </c>
      <c r="H10" s="6">
        <v>26147</v>
      </c>
      <c r="I10" s="6">
        <v>6926</v>
      </c>
      <c r="J10" s="8">
        <f t="shared" si="2"/>
        <v>3.9339287489961183E-3</v>
      </c>
      <c r="K10" s="8">
        <f t="shared" si="3"/>
        <v>7.7536474155355251E-3</v>
      </c>
      <c r="M10" t="s">
        <v>311</v>
      </c>
    </row>
    <row r="11" spans="1:13" x14ac:dyDescent="0.25">
      <c r="A11" s="81">
        <v>2005</v>
      </c>
      <c r="B11" s="81">
        <v>17.8</v>
      </c>
      <c r="C11" s="81">
        <v>4.5</v>
      </c>
      <c r="D11" s="82">
        <v>145197078</v>
      </c>
      <c r="E11" s="82">
        <v>150319521</v>
      </c>
      <c r="F11" s="82">
        <f t="shared" si="0"/>
        <v>25845.079884000002</v>
      </c>
      <c r="G11" s="82">
        <f t="shared" si="1"/>
        <v>6764.3784450000003</v>
      </c>
      <c r="H11" s="6">
        <v>25696</v>
      </c>
      <c r="I11" s="6">
        <v>6661</v>
      </c>
      <c r="J11" s="8">
        <f t="shared" si="2"/>
        <v>5.8016766811956888E-3</v>
      </c>
      <c r="K11" s="8">
        <f t="shared" si="3"/>
        <v>1.5519958714907744E-2</v>
      </c>
      <c r="M11" s="21" t="s">
        <v>312</v>
      </c>
    </row>
    <row r="12" spans="1:13" x14ac:dyDescent="0.25">
      <c r="A12" s="81">
        <v>2004</v>
      </c>
      <c r="B12" s="81">
        <v>17.8</v>
      </c>
      <c r="C12" s="81">
        <v>4.5999999999999996</v>
      </c>
      <c r="D12" s="82">
        <v>143828012</v>
      </c>
      <c r="E12" s="82">
        <v>148977286</v>
      </c>
      <c r="F12" s="82">
        <f t="shared" si="0"/>
        <v>25601.386135999997</v>
      </c>
      <c r="G12" s="82">
        <f t="shared" si="1"/>
        <v>6852.9551559999991</v>
      </c>
      <c r="H12" s="6">
        <v>25368</v>
      </c>
      <c r="I12" s="6">
        <v>6775</v>
      </c>
      <c r="J12" s="8">
        <f t="shared" si="2"/>
        <v>9.2000211289813283E-3</v>
      </c>
      <c r="K12" s="8">
        <f t="shared" si="3"/>
        <v>1.1506296088560797E-2</v>
      </c>
      <c r="M12" s="21" t="s">
        <v>166</v>
      </c>
    </row>
    <row r="13" spans="1:13" x14ac:dyDescent="0.25">
      <c r="A13" s="81">
        <v>2003</v>
      </c>
      <c r="B13" s="81">
        <v>17.7</v>
      </c>
      <c r="C13" s="81">
        <v>4.3</v>
      </c>
      <c r="D13" s="82">
        <v>142428897</v>
      </c>
      <c r="E13" s="82">
        <v>147679036</v>
      </c>
      <c r="F13" s="82">
        <f t="shared" si="0"/>
        <v>25209.914769000003</v>
      </c>
      <c r="G13" s="82">
        <f t="shared" si="1"/>
        <v>6350.1985479999994</v>
      </c>
      <c r="H13" s="6">
        <v>25002</v>
      </c>
      <c r="I13" s="6">
        <v>6225</v>
      </c>
      <c r="J13" s="8">
        <f t="shared" si="2"/>
        <v>8.315925485961273E-3</v>
      </c>
      <c r="K13" s="8">
        <f t="shared" si="3"/>
        <v>2.0112216546184669E-2</v>
      </c>
      <c r="M13" s="21" t="s">
        <v>165</v>
      </c>
    </row>
    <row r="14" spans="1:13" x14ac:dyDescent="0.25">
      <c r="A14" s="81">
        <v>2002</v>
      </c>
      <c r="B14" s="81">
        <v>18</v>
      </c>
      <c r="C14" s="81">
        <v>4.3</v>
      </c>
      <c r="D14" s="82">
        <v>141230559</v>
      </c>
      <c r="E14" s="82">
        <v>146394634</v>
      </c>
      <c r="F14" s="82">
        <f t="shared" si="0"/>
        <v>25421.500619999999</v>
      </c>
      <c r="G14" s="82">
        <f t="shared" si="1"/>
        <v>6294.9692619999996</v>
      </c>
      <c r="H14" s="6">
        <v>25210</v>
      </c>
      <c r="I14" s="6">
        <v>6180</v>
      </c>
      <c r="J14" s="8">
        <f t="shared" si="2"/>
        <v>8.389552558508484E-3</v>
      </c>
      <c r="K14" s="8">
        <f t="shared" si="3"/>
        <v>1.8603440453074382E-2</v>
      </c>
    </row>
    <row r="15" spans="1:13" x14ac:dyDescent="0.25">
      <c r="A15" s="81">
        <v>2001</v>
      </c>
      <c r="B15" s="81">
        <v>17.600000000000001</v>
      </c>
      <c r="C15" s="81">
        <v>4.0999999999999996</v>
      </c>
      <c r="D15" s="82">
        <v>139891492</v>
      </c>
      <c r="E15" s="82">
        <v>145077463</v>
      </c>
      <c r="F15" s="82">
        <f t="shared" si="0"/>
        <v>24620.902592000002</v>
      </c>
      <c r="G15" s="82">
        <f t="shared" si="1"/>
        <v>5948.1759829999992</v>
      </c>
      <c r="H15" s="6">
        <v>24455</v>
      </c>
      <c r="I15" s="6">
        <v>5885</v>
      </c>
      <c r="J15" s="8">
        <f t="shared" si="2"/>
        <v>6.7839947658965283E-3</v>
      </c>
      <c r="K15" s="8">
        <f t="shared" si="3"/>
        <v>1.0735086321155274E-2</v>
      </c>
    </row>
    <row r="16" spans="1:13" x14ac:dyDescent="0.25">
      <c r="A16" s="81">
        <v>2000</v>
      </c>
      <c r="B16" s="81">
        <v>17.100000000000001</v>
      </c>
      <c r="C16" s="81">
        <v>4</v>
      </c>
      <c r="D16" s="82">
        <v>138053563</v>
      </c>
      <c r="E16" s="82">
        <v>143368343</v>
      </c>
      <c r="F16" s="82">
        <f t="shared" si="0"/>
        <v>23607.159273000001</v>
      </c>
      <c r="G16" s="82">
        <f t="shared" si="1"/>
        <v>5734.7337200000002</v>
      </c>
      <c r="H16" s="6">
        <v>23367</v>
      </c>
      <c r="I16" s="6">
        <v>5669</v>
      </c>
      <c r="J16" s="8">
        <f t="shared" si="2"/>
        <v>1.0277711002696144E-2</v>
      </c>
      <c r="K16" s="8">
        <f t="shared" si="3"/>
        <v>1.1595293702593157E-2</v>
      </c>
    </row>
    <row r="17" spans="1:11" x14ac:dyDescent="0.25">
      <c r="A17" s="81">
        <v>1999</v>
      </c>
      <c r="B17" s="81">
        <v>17.100000000000001</v>
      </c>
      <c r="C17" s="81">
        <v>4</v>
      </c>
      <c r="D17" s="82">
        <v>136802873</v>
      </c>
      <c r="E17" s="82">
        <v>142237295</v>
      </c>
      <c r="F17" s="82">
        <f t="shared" si="0"/>
        <v>23393.291283000002</v>
      </c>
      <c r="G17" s="82">
        <f t="shared" si="1"/>
        <v>5689.4917999999998</v>
      </c>
      <c r="H17" s="6">
        <v>23248</v>
      </c>
      <c r="I17" s="6">
        <v>5691</v>
      </c>
      <c r="J17" s="8">
        <f t="shared" si="2"/>
        <v>6.2496250430146283E-3</v>
      </c>
      <c r="K17" s="8">
        <f t="shared" si="3"/>
        <v>-2.6501493586372771E-4</v>
      </c>
    </row>
    <row r="18" spans="1:11" x14ac:dyDescent="0.25">
      <c r="A18" s="81">
        <v>1998</v>
      </c>
      <c r="B18" s="81">
        <v>18.2</v>
      </c>
      <c r="C18" s="81">
        <v>4.3</v>
      </c>
      <c r="D18" s="82">
        <v>135129904</v>
      </c>
      <c r="E18" s="82">
        <v>140724200</v>
      </c>
      <c r="F18" s="82">
        <f t="shared" si="0"/>
        <v>24593.642527999997</v>
      </c>
      <c r="G18" s="82">
        <f t="shared" si="1"/>
        <v>6051.1405999999997</v>
      </c>
      <c r="H18" s="81"/>
      <c r="I18" s="81"/>
      <c r="J18" s="81"/>
      <c r="K18" s="81"/>
    </row>
    <row r="19" spans="1:11" x14ac:dyDescent="0.25">
      <c r="A19" s="81">
        <v>1997</v>
      </c>
      <c r="B19" s="81">
        <v>18.3</v>
      </c>
      <c r="C19" s="81">
        <v>4.3</v>
      </c>
      <c r="D19" s="82">
        <v>133473526</v>
      </c>
      <c r="E19" s="82">
        <v>139173399</v>
      </c>
      <c r="F19" s="82">
        <f t="shared" si="0"/>
        <v>24425.655258000003</v>
      </c>
      <c r="G19" s="82">
        <f t="shared" si="1"/>
        <v>5984.4561569999996</v>
      </c>
      <c r="H19" s="81"/>
      <c r="I19" s="81"/>
      <c r="J19" s="81"/>
      <c r="K19" s="81"/>
    </row>
    <row r="20" spans="1:11" x14ac:dyDescent="0.25">
      <c r="A20" s="81">
        <v>1996</v>
      </c>
      <c r="B20" s="81">
        <v>19</v>
      </c>
      <c r="C20" s="81">
        <v>4.3</v>
      </c>
      <c r="D20" s="82">
        <v>131807484</v>
      </c>
      <c r="E20" s="82">
        <v>137586800</v>
      </c>
      <c r="F20" s="82">
        <f t="shared" si="0"/>
        <v>25043.42196</v>
      </c>
      <c r="G20" s="82">
        <f t="shared" si="1"/>
        <v>5916.2323999999999</v>
      </c>
      <c r="H20" s="81"/>
      <c r="I20" s="81"/>
      <c r="J20" s="81"/>
      <c r="K20" s="81"/>
    </row>
    <row r="21" spans="1:11" x14ac:dyDescent="0.25">
      <c r="A21" s="81">
        <v>1995</v>
      </c>
      <c r="B21" s="81">
        <v>19.5</v>
      </c>
      <c r="C21" s="81">
        <v>4.3</v>
      </c>
      <c r="D21" s="82">
        <v>130215371</v>
      </c>
      <c r="E21" s="82">
        <v>136063022</v>
      </c>
      <c r="F21" s="82">
        <f t="shared" si="0"/>
        <v>25391.997345</v>
      </c>
      <c r="G21" s="82">
        <f t="shared" si="1"/>
        <v>5850.7099459999999</v>
      </c>
      <c r="H21" s="81"/>
      <c r="I21" s="81"/>
      <c r="J21" s="81"/>
      <c r="K21" s="81"/>
    </row>
    <row r="22" spans="1:11" x14ac:dyDescent="0.25">
      <c r="A22" s="81">
        <v>1994</v>
      </c>
      <c r="B22" s="81">
        <v>19.600000000000001</v>
      </c>
      <c r="C22" s="81">
        <v>4.4000000000000004</v>
      </c>
      <c r="D22" s="82">
        <v>128597479</v>
      </c>
      <c r="E22" s="82">
        <v>134528342</v>
      </c>
      <c r="F22" s="82">
        <f t="shared" si="0"/>
        <v>25205.105884000001</v>
      </c>
      <c r="G22" s="82">
        <f t="shared" si="1"/>
        <v>5919.2470480000011</v>
      </c>
      <c r="H22" s="81"/>
      <c r="I22" s="81"/>
      <c r="J22" s="81"/>
      <c r="K22" s="81"/>
    </row>
    <row r="23" spans="1:11" x14ac:dyDescent="0.25">
      <c r="A23" s="81">
        <v>1993</v>
      </c>
      <c r="B23" s="81">
        <v>19.7</v>
      </c>
      <c r="C23" s="81">
        <v>4.5999999999999996</v>
      </c>
      <c r="D23" s="82">
        <v>126970600</v>
      </c>
      <c r="E23" s="82">
        <v>132947988</v>
      </c>
      <c r="F23" s="82">
        <f t="shared" si="0"/>
        <v>25013.208200000001</v>
      </c>
      <c r="G23" s="82">
        <f t="shared" si="1"/>
        <v>6115.6074479999997</v>
      </c>
      <c r="H23" s="81"/>
      <c r="I23" s="81"/>
      <c r="J23" s="81"/>
      <c r="K23" s="81"/>
    </row>
    <row r="24" spans="1:11" x14ac:dyDescent="0.25">
      <c r="A24" s="81">
        <v>1992</v>
      </c>
      <c r="B24" s="81">
        <v>19.5</v>
      </c>
      <c r="C24" s="81">
        <v>4.5999999999999996</v>
      </c>
      <c r="D24" s="82">
        <v>125247146</v>
      </c>
      <c r="E24" s="82">
        <v>131267078</v>
      </c>
      <c r="F24" s="82">
        <f t="shared" si="0"/>
        <v>24423.193469999998</v>
      </c>
      <c r="G24" s="82">
        <f t="shared" si="1"/>
        <v>6038.2855879999997</v>
      </c>
      <c r="H24" s="81"/>
      <c r="I24" s="81"/>
      <c r="J24" s="81"/>
      <c r="K24" s="81"/>
    </row>
    <row r="25" spans="1:11" x14ac:dyDescent="0.25">
      <c r="A25" s="81">
        <v>1991</v>
      </c>
      <c r="B25" s="81">
        <v>20.100000000000001</v>
      </c>
      <c r="C25" s="81">
        <v>4.7</v>
      </c>
      <c r="D25" s="82">
        <v>123416235</v>
      </c>
      <c r="E25" s="82">
        <v>129564706</v>
      </c>
      <c r="F25" s="82">
        <f t="shared" si="0"/>
        <v>24806.663235</v>
      </c>
      <c r="G25" s="82">
        <f t="shared" si="1"/>
        <v>6089.5411820000008</v>
      </c>
      <c r="H25" s="81"/>
      <c r="I25" s="81"/>
      <c r="J25" s="81"/>
      <c r="K25" s="81"/>
    </row>
    <row r="26" spans="1:11" x14ac:dyDescent="0.25">
      <c r="A26" s="81">
        <v>1990</v>
      </c>
      <c r="B26" s="81">
        <v>20.399999999999999</v>
      </c>
      <c r="C26" s="81">
        <v>4.8</v>
      </c>
      <c r="D26" s="82">
        <v>121239348</v>
      </c>
      <c r="E26" s="82">
        <v>127470525</v>
      </c>
      <c r="F26" s="82">
        <f t="shared" si="0"/>
        <v>24732.826991999998</v>
      </c>
      <c r="G26" s="82">
        <f t="shared" si="1"/>
        <v>6118.5852000000004</v>
      </c>
      <c r="H26" s="81"/>
      <c r="I26" s="81"/>
      <c r="J26" s="81"/>
      <c r="K26" s="81"/>
    </row>
    <row r="27" spans="1:11" x14ac:dyDescent="0.25">
      <c r="A27" s="81">
        <v>1989</v>
      </c>
      <c r="B27" s="81">
        <v>20</v>
      </c>
      <c r="C27" s="81">
        <v>4.8</v>
      </c>
      <c r="D27" s="82">
        <v>120277515</v>
      </c>
      <c r="E27" s="82">
        <v>126541715</v>
      </c>
      <c r="F27" s="82">
        <f t="shared" si="0"/>
        <v>24055.503000000001</v>
      </c>
      <c r="G27" s="82">
        <f t="shared" si="1"/>
        <v>6074.0023199999996</v>
      </c>
      <c r="H27" s="81"/>
      <c r="I27" s="81"/>
      <c r="J27" s="81"/>
      <c r="K27" s="81"/>
    </row>
    <row r="28" spans="1:11" x14ac:dyDescent="0.25">
      <c r="A28" s="81">
        <v>1988</v>
      </c>
      <c r="B28" s="81">
        <v>20.2</v>
      </c>
      <c r="C28" s="81">
        <v>5</v>
      </c>
      <c r="D28" s="82">
        <v>119085538</v>
      </c>
      <c r="E28" s="82">
        <v>125413444</v>
      </c>
      <c r="F28" s="82">
        <f t="shared" si="0"/>
        <v>24055.278675999998</v>
      </c>
      <c r="G28" s="82">
        <f t="shared" si="1"/>
        <v>6270.6722</v>
      </c>
      <c r="H28" s="81"/>
      <c r="I28" s="81"/>
      <c r="J28" s="81"/>
      <c r="K28" s="81"/>
    </row>
    <row r="29" spans="1:11" x14ac:dyDescent="0.25">
      <c r="A29" s="81">
        <v>1987</v>
      </c>
      <c r="B29" s="81">
        <v>20.6</v>
      </c>
      <c r="C29" s="81">
        <v>5.2</v>
      </c>
      <c r="D29" s="82">
        <v>117960809</v>
      </c>
      <c r="E29" s="82">
        <v>124328109</v>
      </c>
      <c r="F29" s="82">
        <f t="shared" si="0"/>
        <v>24299.926654000003</v>
      </c>
      <c r="G29" s="82">
        <f t="shared" si="1"/>
        <v>6465.0616680000003</v>
      </c>
      <c r="H29" s="81"/>
      <c r="I29" s="81"/>
      <c r="J29" s="81"/>
      <c r="K29" s="81"/>
    </row>
    <row r="30" spans="1:11" x14ac:dyDescent="0.25">
      <c r="A30" s="81">
        <v>1986</v>
      </c>
      <c r="B30" s="81">
        <v>20.7</v>
      </c>
      <c r="C30" s="81">
        <v>5.4</v>
      </c>
      <c r="D30" s="82">
        <v>116865159</v>
      </c>
      <c r="E30" s="82">
        <v>123267728</v>
      </c>
      <c r="F30" s="82">
        <f t="shared" si="0"/>
        <v>24191.087912999996</v>
      </c>
      <c r="G30" s="82">
        <f t="shared" si="1"/>
        <v>6656.4573120000005</v>
      </c>
      <c r="H30" s="81"/>
      <c r="I30" s="81"/>
      <c r="J30" s="81"/>
      <c r="K30" s="81"/>
    </row>
    <row r="31" spans="1:11" x14ac:dyDescent="0.25">
      <c r="A31" s="81">
        <v>1985</v>
      </c>
      <c r="B31" s="81">
        <v>20</v>
      </c>
      <c r="C31" s="81">
        <v>5.2</v>
      </c>
      <c r="D31" s="82">
        <v>115729534</v>
      </c>
      <c r="E31" s="82">
        <v>122194261</v>
      </c>
      <c r="F31" s="82">
        <f t="shared" si="0"/>
        <v>23145.906800000001</v>
      </c>
      <c r="G31" s="82">
        <f t="shared" si="1"/>
        <v>6354.1015720000005</v>
      </c>
      <c r="H31" s="81"/>
      <c r="I31" s="81"/>
      <c r="J31" s="81"/>
      <c r="K31" s="81"/>
    </row>
    <row r="32" spans="1:11" x14ac:dyDescent="0.25">
      <c r="A32" s="81">
        <v>1984</v>
      </c>
      <c r="B32" s="81">
        <v>19.8</v>
      </c>
      <c r="C32" s="81">
        <v>5.4</v>
      </c>
      <c r="D32" s="82">
        <v>114670261</v>
      </c>
      <c r="E32" s="82">
        <v>121154641</v>
      </c>
      <c r="F32" s="82">
        <f t="shared" si="0"/>
        <v>22704.711678000003</v>
      </c>
      <c r="G32" s="82">
        <f t="shared" si="1"/>
        <v>6542.3506140000009</v>
      </c>
      <c r="H32" s="81"/>
      <c r="I32" s="81"/>
      <c r="J32" s="81"/>
      <c r="K32" s="81"/>
    </row>
    <row r="33" spans="1:11" x14ac:dyDescent="0.25">
      <c r="A33" s="81">
        <v>1983</v>
      </c>
      <c r="B33" s="81">
        <v>19.2</v>
      </c>
      <c r="C33" s="81">
        <v>5.4</v>
      </c>
      <c r="D33" s="82">
        <v>113646996</v>
      </c>
      <c r="E33" s="82">
        <v>120144998</v>
      </c>
      <c r="F33" s="82">
        <f t="shared" si="0"/>
        <v>21820.223231999997</v>
      </c>
      <c r="G33" s="82">
        <f t="shared" si="1"/>
        <v>6487.8298920000007</v>
      </c>
      <c r="H33" s="81"/>
      <c r="I33" s="81"/>
      <c r="J33" s="81"/>
      <c r="K33" s="81"/>
    </row>
    <row r="34" spans="1:11" x14ac:dyDescent="0.25">
      <c r="A34" s="81">
        <v>1982</v>
      </c>
      <c r="B34" s="81">
        <v>19.2</v>
      </c>
      <c r="C34" s="81">
        <v>5.6</v>
      </c>
      <c r="D34" s="82">
        <v>112579409</v>
      </c>
      <c r="E34" s="82">
        <v>119085049</v>
      </c>
      <c r="F34" s="82">
        <f t="shared" si="0"/>
        <v>21615.246527999996</v>
      </c>
      <c r="G34" s="82">
        <f t="shared" si="1"/>
        <v>6668.7627439999997</v>
      </c>
      <c r="H34" s="81"/>
      <c r="I34" s="81"/>
      <c r="J34" s="81"/>
      <c r="K34" s="81"/>
    </row>
    <row r="35" spans="1:11" x14ac:dyDescent="0.25">
      <c r="A35" s="81">
        <v>1981</v>
      </c>
      <c r="B35" s="81">
        <v>18.7</v>
      </c>
      <c r="C35" s="81">
        <v>5.8</v>
      </c>
      <c r="D35" s="82">
        <v>111502932</v>
      </c>
      <c r="E35" s="82">
        <v>117962782</v>
      </c>
      <c r="F35" s="82">
        <f t="shared" si="0"/>
        <v>20851.048283999997</v>
      </c>
      <c r="G35" s="82">
        <f t="shared" si="1"/>
        <v>6841.8413559999999</v>
      </c>
      <c r="H35" s="81"/>
      <c r="I35" s="81"/>
      <c r="J35" s="81"/>
      <c r="K35" s="81"/>
    </row>
    <row r="36" spans="1:11" x14ac:dyDescent="0.25">
      <c r="A36" s="81">
        <v>1980</v>
      </c>
      <c r="B36" s="81">
        <v>18.600000000000001</v>
      </c>
      <c r="C36" s="81">
        <v>5.5</v>
      </c>
      <c r="D36" s="82">
        <v>110053161</v>
      </c>
      <c r="E36" s="82">
        <v>116492644</v>
      </c>
      <c r="F36" s="82">
        <f t="shared" si="0"/>
        <v>20469.887946000003</v>
      </c>
      <c r="G36" s="82">
        <f t="shared" si="1"/>
        <v>6407.0954199999996</v>
      </c>
      <c r="H36" s="81"/>
      <c r="I36" s="81"/>
      <c r="J36" s="81"/>
      <c r="K36" s="81"/>
    </row>
  </sheetData>
  <sortState ref="A6:K36">
    <sortCondition descending="1" ref="A6"/>
  </sortState>
  <mergeCells count="7">
    <mergeCell ref="A1:D1"/>
    <mergeCell ref="B3:E3"/>
    <mergeCell ref="J4:K4"/>
    <mergeCell ref="H4:I4"/>
    <mergeCell ref="F4:G4"/>
    <mergeCell ref="D4:E4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homicide victims</vt:lpstr>
      <vt:lpstr>suicide &amp; IP homicide</vt:lpstr>
      <vt:lpstr>occupational fatalities</vt:lpstr>
      <vt:lpstr>occupational pre-1992</vt:lpstr>
      <vt:lpstr>intimate compare</vt:lpstr>
      <vt:lpstr>intimate homicide BJS07</vt:lpstr>
      <vt:lpstr>victim-offender BJS11</vt:lpstr>
      <vt:lpstr>victim reporting BJS11</vt:lpstr>
      <vt:lpstr>suicide counts</vt:lpstr>
      <vt:lpstr>suicide NCHS table</vt:lpstr>
      <vt:lpstr>suicide pre-1980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2014-10-19T22:05:41Z</dcterms:created>
  <dcterms:modified xsi:type="dcterms:W3CDTF">2014-10-19T22:05:46Z</dcterms:modified>
</cp:coreProperties>
</file>