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Desktop/GTCMT/cw_paper/cw ismir2016/experiments/"/>
    </mc:Choice>
  </mc:AlternateContent>
  <bookViews>
    <workbookView xWindow="0" yWindow="460" windowWidth="21680" windowHeight="15460" tabRatio="500" activeTab="1"/>
  </bookViews>
  <sheets>
    <sheet name="工作表1" sheetId="1" r:id="rId1"/>
    <sheet name="工作表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4" i="1" l="1"/>
  <c r="M65" i="1"/>
  <c r="M66" i="1"/>
  <c r="M67" i="1"/>
  <c r="M68" i="1"/>
  <c r="N64" i="1"/>
  <c r="O65" i="1"/>
  <c r="P66" i="1"/>
  <c r="Q67" i="1"/>
  <c r="H67" i="1"/>
  <c r="H65" i="1"/>
  <c r="M58" i="1"/>
  <c r="N58" i="1"/>
  <c r="M59" i="1"/>
  <c r="O59" i="1"/>
  <c r="M60" i="1"/>
  <c r="P60" i="1"/>
  <c r="M61" i="1"/>
  <c r="Q61" i="1"/>
  <c r="H61" i="1"/>
  <c r="H59" i="1"/>
  <c r="P67" i="1"/>
  <c r="O67" i="1"/>
  <c r="N67" i="1"/>
  <c r="Q66" i="1"/>
  <c r="O66" i="1"/>
  <c r="N66" i="1"/>
  <c r="Q65" i="1"/>
  <c r="P65" i="1"/>
  <c r="N65" i="1"/>
  <c r="Q64" i="1"/>
  <c r="P64" i="1"/>
  <c r="O64" i="1"/>
  <c r="N59" i="1"/>
  <c r="P59" i="1"/>
  <c r="Q59" i="1"/>
  <c r="N60" i="1"/>
  <c r="O60" i="1"/>
  <c r="Q60" i="1"/>
  <c r="N61" i="1"/>
  <c r="O61" i="1"/>
  <c r="P61" i="1"/>
  <c r="Q58" i="1"/>
  <c r="P58" i="1"/>
  <c r="O58" i="1"/>
  <c r="G8" i="2"/>
  <c r="F8" i="2"/>
  <c r="E8" i="2"/>
  <c r="I22" i="1"/>
  <c r="C22" i="1"/>
  <c r="D22" i="1"/>
  <c r="E22" i="1"/>
  <c r="F22" i="1"/>
  <c r="G22" i="1"/>
  <c r="H22" i="1"/>
  <c r="B22" i="1"/>
</calcChain>
</file>

<file path=xl/sharedStrings.xml><?xml version="1.0" encoding="utf-8"?>
<sst xmlns="http://schemas.openxmlformats.org/spreadsheetml/2006/main" count="175" uniqueCount="73">
  <si>
    <t xml:space="preserve">Training data cross validation </t>
    <phoneticPr fontId="3" type="noConversion"/>
  </si>
  <si>
    <t>Feature</t>
    <phoneticPr fontId="3" type="noConversion"/>
  </si>
  <si>
    <t>Method</t>
    <phoneticPr fontId="3" type="noConversion"/>
  </si>
  <si>
    <t>Activ feat</t>
    <phoneticPr fontId="3" type="noConversion"/>
  </si>
  <si>
    <t>SVM</t>
    <phoneticPr fontId="3" type="noConversion"/>
  </si>
  <si>
    <t>Timbral</t>
    <phoneticPr fontId="3" type="noConversion"/>
  </si>
  <si>
    <t>Activ</t>
    <phoneticPr fontId="3" type="noConversion"/>
  </si>
  <si>
    <t>NeuralNet</t>
    <phoneticPr fontId="3" type="noConversion"/>
  </si>
  <si>
    <t>Feature</t>
    <phoneticPr fontId="3" type="noConversion"/>
  </si>
  <si>
    <t>Activ</t>
    <phoneticPr fontId="3" type="noConversion"/>
  </si>
  <si>
    <t>Accuracy in</t>
    <phoneticPr fontId="3" type="noConversion"/>
  </si>
  <si>
    <t>Accuracy out</t>
    <phoneticPr fontId="3" type="noConversion"/>
  </si>
  <si>
    <t>NN</t>
    <phoneticPr fontId="3" type="noConversion"/>
  </si>
  <si>
    <t>Hybrid</t>
    <phoneticPr fontId="3" type="noConversion"/>
  </si>
  <si>
    <t>NN</t>
    <phoneticPr fontId="3" type="noConversion"/>
  </si>
  <si>
    <t>Hybrid</t>
    <phoneticPr fontId="3" type="noConversion"/>
  </si>
  <si>
    <t>Testing data segmented without music</t>
    <phoneticPr fontId="3" type="noConversion"/>
  </si>
  <si>
    <t>Testing data unsegmented without music</t>
    <phoneticPr fontId="3" type="noConversion"/>
  </si>
  <si>
    <t>generated training data</t>
    <phoneticPr fontId="3" type="noConversion"/>
  </si>
  <si>
    <t>enst testing data</t>
    <phoneticPr fontId="3" type="noConversion"/>
  </si>
  <si>
    <t>Hybrid</t>
    <phoneticPr fontId="3" type="noConversion"/>
  </si>
  <si>
    <t>hit</t>
    <phoneticPr fontId="3" type="noConversion"/>
  </si>
  <si>
    <t>10-fold acc.</t>
    <phoneticPr fontId="3" type="noConversion"/>
  </si>
  <si>
    <t>Most likely</t>
    <phoneticPr fontId="3" type="noConversion"/>
  </si>
  <si>
    <t>576/2304</t>
    <phoneticPr fontId="3" type="noConversion"/>
  </si>
  <si>
    <t>Most likely</t>
    <phoneticPr fontId="3" type="noConversion"/>
  </si>
  <si>
    <t>Most likely</t>
    <phoneticPr fontId="3" type="noConversion"/>
  </si>
  <si>
    <t>Testing data unsegmented with music</t>
    <phoneticPr fontId="3" type="noConversion"/>
  </si>
  <si>
    <t>109/182</t>
    <phoneticPr fontId="3" type="noConversion"/>
  </si>
  <si>
    <t>na</t>
    <phoneticPr fontId="3" type="noConversion"/>
  </si>
  <si>
    <t>na</t>
    <phoneticPr fontId="3" type="noConversion"/>
  </si>
  <si>
    <t>10mins</t>
    <phoneticPr fontId="3" type="noConversion"/>
  </si>
  <si>
    <t>20mins</t>
    <phoneticPr fontId="3" type="noConversion"/>
  </si>
  <si>
    <t>roll (109)</t>
    <phoneticPr fontId="3" type="noConversion"/>
  </si>
  <si>
    <t>flam (26)</t>
    <phoneticPr fontId="3" type="noConversion"/>
  </si>
  <si>
    <t>drag (47)</t>
    <phoneticPr fontId="3" type="noConversion"/>
  </si>
  <si>
    <t>hit (576)</t>
    <phoneticPr fontId="3" type="noConversion"/>
  </si>
  <si>
    <t>roll (576)</t>
    <phoneticPr fontId="3" type="noConversion"/>
  </si>
  <si>
    <t>flam (576)</t>
    <phoneticPr fontId="3" type="noConversion"/>
  </si>
  <si>
    <t>drag (576)</t>
    <phoneticPr fontId="3" type="noConversion"/>
  </si>
  <si>
    <t>25~30mins</t>
    <phoneticPr fontId="3" type="noConversion"/>
  </si>
  <si>
    <t>30mins</t>
    <phoneticPr fontId="3" type="noConversion"/>
  </si>
  <si>
    <t>hit (2761)</t>
    <phoneticPr fontId="3" type="noConversion"/>
  </si>
  <si>
    <t>2761/2943</t>
    <phoneticPr fontId="3" type="noConversion"/>
  </si>
  <si>
    <t>45mins</t>
    <phoneticPr fontId="3" type="noConversion"/>
  </si>
  <si>
    <t>Microaveraged</t>
    <phoneticPr fontId="3" type="noConversion"/>
  </si>
  <si>
    <t>Macroaveraged</t>
    <phoneticPr fontId="3" type="noConversion"/>
  </si>
  <si>
    <t>50mins</t>
    <phoneticPr fontId="3" type="noConversion"/>
  </si>
  <si>
    <t>&lt; 5mins</t>
    <phoneticPr fontId="3" type="noConversion"/>
  </si>
  <si>
    <t>&gt; 1hr</t>
    <phoneticPr fontId="3" type="noConversion"/>
  </si>
  <si>
    <t>&lt; 20mins</t>
    <phoneticPr fontId="3" type="noConversion"/>
  </si>
  <si>
    <t>&lt; 5mins</t>
    <phoneticPr fontId="3" type="noConversion"/>
  </si>
  <si>
    <t>&lt; 5mins</t>
    <phoneticPr fontId="3" type="noConversion"/>
  </si>
  <si>
    <t>25mins</t>
    <phoneticPr fontId="3" type="noConversion"/>
  </si>
  <si>
    <t>??</t>
    <phoneticPr fontId="3" type="noConversion"/>
  </si>
  <si>
    <t>30~1hr?</t>
    <phoneticPr fontId="3" type="noConversion"/>
  </si>
  <si>
    <t>30mins~1hr?</t>
    <phoneticPr fontId="3" type="noConversion"/>
  </si>
  <si>
    <t>40mins?</t>
    <phoneticPr fontId="3" type="noConversion"/>
  </si>
  <si>
    <t>zero R</t>
    <phoneticPr fontId="3" type="noConversion"/>
  </si>
  <si>
    <t>Micro</t>
    <phoneticPr fontId="3" type="noConversion"/>
  </si>
  <si>
    <t>Macro</t>
    <phoneticPr fontId="3" type="noConversion"/>
  </si>
  <si>
    <t>Exp. 1</t>
    <phoneticPr fontId="3" type="noConversion"/>
  </si>
  <si>
    <t>Exp. 3 (without music)</t>
    <phoneticPr fontId="3" type="noConversion"/>
  </si>
  <si>
    <t>Exp. 2</t>
    <phoneticPr fontId="3" type="noConversion"/>
  </si>
  <si>
    <t>Exp. 3 (with music)</t>
    <phoneticPr fontId="3" type="noConversion"/>
  </si>
  <si>
    <t>AF</t>
    <phoneticPr fontId="3" type="noConversion"/>
  </si>
  <si>
    <t>ADF</t>
    <phoneticPr fontId="3" type="noConversion"/>
  </si>
  <si>
    <t>TF</t>
    <phoneticPr fontId="3" type="noConversion"/>
  </si>
  <si>
    <t>Activ</t>
    <phoneticPr fontId="3" type="noConversion"/>
  </si>
  <si>
    <t>SVM + ADF</t>
    <phoneticPr fontId="3" type="noConversion"/>
  </si>
  <si>
    <t>SVM + AF</t>
    <phoneticPr fontId="3" type="noConversion"/>
  </si>
  <si>
    <t>micro</t>
    <phoneticPr fontId="3" type="noConversion"/>
  </si>
  <si>
    <t>macro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</si>
</sst>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8000"/>
      <name val="Calibri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2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工作表2!$C$18</c:f>
              <c:strCache>
                <c:ptCount val="1"/>
                <c:pt idx="0">
                  <c:v>Micro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工作表2!$A$19:$B$25</c:f>
              <c:multiLvlStrCache>
                <c:ptCount val="7"/>
                <c:lvl>
                  <c:pt idx="0">
                    <c:v>AF</c:v>
                  </c:pt>
                  <c:pt idx="1">
                    <c:v>ADF</c:v>
                  </c:pt>
                  <c:pt idx="2">
                    <c:v>TF</c:v>
                  </c:pt>
                  <c:pt idx="4">
                    <c:v>AF</c:v>
                  </c:pt>
                  <c:pt idx="5">
                    <c:v>ADF</c:v>
                  </c:pt>
                  <c:pt idx="6">
                    <c:v>TF</c:v>
                  </c:pt>
                </c:lvl>
                <c:lvl>
                  <c:pt idx="0">
                    <c:v>Exp. 1</c:v>
                  </c:pt>
                  <c:pt idx="4">
                    <c:v>Exp. 2</c:v>
                  </c:pt>
                </c:lvl>
              </c:multiLvlStrCache>
            </c:multiLvlStrRef>
          </c:cat>
          <c:val>
            <c:numRef>
              <c:f>工作表2!$C$19:$C$25</c:f>
              <c:numCache>
                <c:formatCode>General</c:formatCode>
                <c:ptCount val="7"/>
                <c:pt idx="0">
                  <c:v>80.9</c:v>
                </c:pt>
                <c:pt idx="1">
                  <c:v>93.5</c:v>
                </c:pt>
                <c:pt idx="2">
                  <c:v>96.8</c:v>
                </c:pt>
                <c:pt idx="4">
                  <c:v>63.7</c:v>
                </c:pt>
                <c:pt idx="5">
                  <c:v>81.3</c:v>
                </c:pt>
                <c:pt idx="6">
                  <c:v>59.8</c:v>
                </c:pt>
              </c:numCache>
            </c:numRef>
          </c:val>
        </c:ser>
        <c:ser>
          <c:idx val="1"/>
          <c:order val="1"/>
          <c:tx>
            <c:strRef>
              <c:f>工作表2!$D$18</c:f>
              <c:strCache>
                <c:ptCount val="1"/>
                <c:pt idx="0">
                  <c:v>Macro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工作表2!$A$19:$B$25</c:f>
              <c:multiLvlStrCache>
                <c:ptCount val="7"/>
                <c:lvl>
                  <c:pt idx="0">
                    <c:v>AF</c:v>
                  </c:pt>
                  <c:pt idx="1">
                    <c:v>ADF</c:v>
                  </c:pt>
                  <c:pt idx="2">
                    <c:v>TF</c:v>
                  </c:pt>
                  <c:pt idx="4">
                    <c:v>AF</c:v>
                  </c:pt>
                  <c:pt idx="5">
                    <c:v>ADF</c:v>
                  </c:pt>
                  <c:pt idx="6">
                    <c:v>TF</c:v>
                  </c:pt>
                </c:lvl>
                <c:lvl>
                  <c:pt idx="0">
                    <c:v>Exp. 1</c:v>
                  </c:pt>
                  <c:pt idx="4">
                    <c:v>Exp. 2</c:v>
                  </c:pt>
                </c:lvl>
              </c:multiLvlStrCache>
            </c:multiLvlStrRef>
          </c:cat>
          <c:val>
            <c:numRef>
              <c:f>工作表2!$D$19:$D$25</c:f>
              <c:numCache>
                <c:formatCode>General</c:formatCode>
                <c:ptCount val="7"/>
                <c:pt idx="0">
                  <c:v>80.9</c:v>
                </c:pt>
                <c:pt idx="1">
                  <c:v>93.5</c:v>
                </c:pt>
                <c:pt idx="2">
                  <c:v>96.8</c:v>
                </c:pt>
                <c:pt idx="4">
                  <c:v>60.8</c:v>
                </c:pt>
                <c:pt idx="5">
                  <c:v>76.0</c:v>
                </c:pt>
                <c:pt idx="6">
                  <c:v>33.3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701504"/>
        <c:axId val="2144704800"/>
      </c:barChart>
      <c:catAx>
        <c:axId val="2144701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144704800"/>
        <c:crosses val="autoZero"/>
        <c:auto val="1"/>
        <c:lblAlgn val="ctr"/>
        <c:lblOffset val="100"/>
        <c:noMultiLvlLbl val="0"/>
      </c:catAx>
      <c:valAx>
        <c:axId val="2144704800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  <a:endParaRPr 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0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工作表2!$C$29</c:f>
              <c:strCache>
                <c:ptCount val="1"/>
                <c:pt idx="0">
                  <c:v>Micro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工作表2!$A$30:$B$34</c:f>
              <c:multiLvlStrCache>
                <c:ptCount val="5"/>
                <c:lvl>
                  <c:pt idx="0">
                    <c:v>AF</c:v>
                  </c:pt>
                  <c:pt idx="1">
                    <c:v>ADF</c:v>
                  </c:pt>
                  <c:pt idx="3">
                    <c:v>AF</c:v>
                  </c:pt>
                  <c:pt idx="4">
                    <c:v>ADF</c:v>
                  </c:pt>
                </c:lvl>
                <c:lvl>
                  <c:pt idx="0">
                    <c:v>Exp. 3 (without music)</c:v>
                  </c:pt>
                  <c:pt idx="3">
                    <c:v>Exp. 3 (with music)</c:v>
                  </c:pt>
                </c:lvl>
              </c:multiLvlStrCache>
            </c:multiLvlStrRef>
          </c:cat>
          <c:val>
            <c:numRef>
              <c:f>工作表2!$C$30:$C$34</c:f>
              <c:numCache>
                <c:formatCode>General</c:formatCode>
                <c:ptCount val="5"/>
                <c:pt idx="0">
                  <c:v>78.2</c:v>
                </c:pt>
                <c:pt idx="1">
                  <c:v>34.6</c:v>
                </c:pt>
                <c:pt idx="3">
                  <c:v>30.4</c:v>
                </c:pt>
                <c:pt idx="4">
                  <c:v>9.37</c:v>
                </c:pt>
              </c:numCache>
            </c:numRef>
          </c:val>
        </c:ser>
        <c:ser>
          <c:idx val="1"/>
          <c:order val="1"/>
          <c:tx>
            <c:strRef>
              <c:f>工作表2!$D$29</c:f>
              <c:strCache>
                <c:ptCount val="1"/>
                <c:pt idx="0">
                  <c:v>Macro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multiLvlStrRef>
              <c:f>工作表2!$A$30:$B$34</c:f>
              <c:multiLvlStrCache>
                <c:ptCount val="5"/>
                <c:lvl>
                  <c:pt idx="0">
                    <c:v>AF</c:v>
                  </c:pt>
                  <c:pt idx="1">
                    <c:v>ADF</c:v>
                  </c:pt>
                  <c:pt idx="3">
                    <c:v>AF</c:v>
                  </c:pt>
                  <c:pt idx="4">
                    <c:v>ADF</c:v>
                  </c:pt>
                </c:lvl>
                <c:lvl>
                  <c:pt idx="0">
                    <c:v>Exp. 3 (without music)</c:v>
                  </c:pt>
                  <c:pt idx="3">
                    <c:v>Exp. 3 (with music)</c:v>
                  </c:pt>
                </c:lvl>
              </c:multiLvlStrCache>
            </c:multiLvlStrRef>
          </c:cat>
          <c:val>
            <c:numRef>
              <c:f>工作表2!$D$30:$D$34</c:f>
              <c:numCache>
                <c:formatCode>General</c:formatCode>
                <c:ptCount val="5"/>
                <c:pt idx="0">
                  <c:v>61.6</c:v>
                </c:pt>
                <c:pt idx="1">
                  <c:v>64.6</c:v>
                </c:pt>
                <c:pt idx="3">
                  <c:v>39.1</c:v>
                </c:pt>
                <c:pt idx="4">
                  <c:v>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715824"/>
        <c:axId val="2141718928"/>
      </c:barChart>
      <c:catAx>
        <c:axId val="214171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141718928"/>
        <c:crosses val="autoZero"/>
        <c:auto val="1"/>
        <c:lblAlgn val="ctr"/>
        <c:lblOffset val="100"/>
        <c:noMultiLvlLbl val="0"/>
      </c:catAx>
      <c:valAx>
        <c:axId val="2141718928"/>
        <c:scaling>
          <c:orientation val="minMax"/>
          <c:max val="8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  <a:endParaRPr 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1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440267</xdr:colOff>
      <xdr:row>9</xdr:row>
      <xdr:rowOff>12701</xdr:rowOff>
    </xdr:from>
    <xdr:to>
      <xdr:col>11</xdr:col>
      <xdr:colOff>364067</xdr:colOff>
      <xdr:row>22</xdr:row>
      <xdr:rowOff>135467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423333</xdr:colOff>
      <xdr:row>24</xdr:row>
      <xdr:rowOff>122767</xdr:rowOff>
    </xdr:from>
    <xdr:to>
      <xdr:col>11</xdr:col>
      <xdr:colOff>338666</xdr:colOff>
      <xdr:row>38</xdr:row>
      <xdr:rowOff>42333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="150" zoomScaleNormal="150" zoomScalePageLayoutView="150" workbookViewId="0">
      <selection activeCell="N57" sqref="N57"/>
    </sheetView>
  </sheetViews>
  <sheetFormatPr baseColWidth="10" defaultRowHeight="16" x14ac:dyDescent="0.2"/>
  <cols>
    <col min="14" max="14" width="6.5" customWidth="1"/>
    <col min="15" max="15" width="6.1640625" customWidth="1"/>
    <col min="16" max="16" width="6" customWidth="1"/>
    <col min="17" max="17" width="6.1640625" customWidth="1"/>
  </cols>
  <sheetData>
    <row r="1" spans="1:9" x14ac:dyDescent="0.2">
      <c r="A1" s="1" t="s">
        <v>0</v>
      </c>
      <c r="D1" t="s">
        <v>18</v>
      </c>
    </row>
    <row r="2" spans="1:9" x14ac:dyDescent="0.2">
      <c r="A2" t="s">
        <v>23</v>
      </c>
      <c r="B2" t="s">
        <v>24</v>
      </c>
    </row>
    <row r="3" spans="1:9" x14ac:dyDescent="0.2">
      <c r="A3" t="s">
        <v>58</v>
      </c>
      <c r="B3" s="4">
        <v>0.25</v>
      </c>
    </row>
    <row r="4" spans="1:9" x14ac:dyDescent="0.2">
      <c r="A4" t="s">
        <v>1</v>
      </c>
      <c r="B4" t="s">
        <v>6</v>
      </c>
      <c r="C4" t="s">
        <v>3</v>
      </c>
      <c r="D4" t="s">
        <v>5</v>
      </c>
      <c r="E4" t="s">
        <v>6</v>
      </c>
      <c r="F4" t="s">
        <v>3</v>
      </c>
      <c r="G4" t="s">
        <v>5</v>
      </c>
      <c r="H4" t="s">
        <v>6</v>
      </c>
      <c r="I4" t="s">
        <v>3</v>
      </c>
    </row>
    <row r="5" spans="1:9" x14ac:dyDescent="0.2">
      <c r="A5" t="s">
        <v>2</v>
      </c>
      <c r="B5" t="s">
        <v>4</v>
      </c>
      <c r="C5" t="s">
        <v>4</v>
      </c>
      <c r="D5" t="s">
        <v>4</v>
      </c>
      <c r="E5" t="s">
        <v>7</v>
      </c>
      <c r="F5" t="s">
        <v>7</v>
      </c>
      <c r="G5" t="s">
        <v>7</v>
      </c>
      <c r="H5" t="s">
        <v>15</v>
      </c>
      <c r="I5" t="s">
        <v>15</v>
      </c>
    </row>
    <row r="6" spans="1:9" s="7" customFormat="1" x14ac:dyDescent="0.2">
      <c r="A6" s="7" t="s">
        <v>22</v>
      </c>
      <c r="B6" s="7">
        <v>0.80900000000000005</v>
      </c>
      <c r="C6" s="7">
        <v>0.93500000000000005</v>
      </c>
      <c r="D6" s="7">
        <v>0.96799999999999997</v>
      </c>
      <c r="E6" s="7">
        <v>0.97199999999999998</v>
      </c>
      <c r="F6" s="7">
        <v>0.96299999999999997</v>
      </c>
      <c r="G6" s="7">
        <v>0.997</v>
      </c>
      <c r="H6" s="7">
        <v>0.97529999999999994</v>
      </c>
      <c r="I6" s="7">
        <v>0.96479999999999999</v>
      </c>
    </row>
    <row r="7" spans="1:9" x14ac:dyDescent="0.2">
      <c r="A7" s="2" t="s">
        <v>36</v>
      </c>
      <c r="B7">
        <v>0.97219999999999995</v>
      </c>
      <c r="C7">
        <v>0.97050000000000003</v>
      </c>
      <c r="D7">
        <v>0.99309999999999998</v>
      </c>
      <c r="E7">
        <v>1</v>
      </c>
      <c r="F7">
        <v>0.98780000000000001</v>
      </c>
      <c r="G7">
        <v>1</v>
      </c>
      <c r="H7">
        <v>0.98960000000000004</v>
      </c>
      <c r="I7">
        <v>0.98960000000000004</v>
      </c>
    </row>
    <row r="8" spans="1:9" x14ac:dyDescent="0.2">
      <c r="A8" s="2" t="s">
        <v>37</v>
      </c>
      <c r="B8">
        <v>0.84379999999999999</v>
      </c>
      <c r="C8">
        <v>0.90800000000000003</v>
      </c>
      <c r="D8">
        <v>0.94440000000000002</v>
      </c>
      <c r="E8">
        <v>0.93400000000000005</v>
      </c>
      <c r="F8">
        <v>0.93920000000000003</v>
      </c>
      <c r="G8">
        <v>0.99829999999999997</v>
      </c>
      <c r="H8">
        <v>0.95660000000000001</v>
      </c>
      <c r="I8">
        <v>0.9375</v>
      </c>
    </row>
    <row r="9" spans="1:9" x14ac:dyDescent="0.2">
      <c r="A9" s="2" t="s">
        <v>38</v>
      </c>
      <c r="B9">
        <v>0.70309999999999995</v>
      </c>
      <c r="C9">
        <v>0.88539999999999996</v>
      </c>
      <c r="D9">
        <v>0.97740000000000005</v>
      </c>
      <c r="E9">
        <v>0.96699999999999997</v>
      </c>
      <c r="F9">
        <v>0.94440000000000002</v>
      </c>
      <c r="G9">
        <v>0.99829999999999997</v>
      </c>
      <c r="H9">
        <v>0.96699999999999997</v>
      </c>
      <c r="I9">
        <v>0.95140000000000002</v>
      </c>
    </row>
    <row r="10" spans="1:9" x14ac:dyDescent="0.2">
      <c r="A10" s="2" t="s">
        <v>39</v>
      </c>
      <c r="B10">
        <v>0.71879999999999999</v>
      </c>
      <c r="C10">
        <v>0.97740000000000005</v>
      </c>
      <c r="D10">
        <v>0.96350000000000002</v>
      </c>
      <c r="E10">
        <v>0.98899999999999999</v>
      </c>
      <c r="F10">
        <v>0.98089999999999999</v>
      </c>
      <c r="G10">
        <v>0.99309999999999998</v>
      </c>
      <c r="H10">
        <v>0.98780000000000001</v>
      </c>
      <c r="I10">
        <v>0.98089999999999999</v>
      </c>
    </row>
    <row r="11" spans="1:9" x14ac:dyDescent="0.2">
      <c r="B11" t="s">
        <v>50</v>
      </c>
      <c r="C11" t="s">
        <v>48</v>
      </c>
      <c r="D11" t="s">
        <v>51</v>
      </c>
      <c r="E11" t="s">
        <v>49</v>
      </c>
      <c r="F11" t="s">
        <v>48</v>
      </c>
      <c r="G11" t="s">
        <v>52</v>
      </c>
      <c r="H11" t="s">
        <v>57</v>
      </c>
      <c r="I11" t="s">
        <v>48</v>
      </c>
    </row>
    <row r="12" spans="1:9" x14ac:dyDescent="0.2">
      <c r="A12" s="1" t="s">
        <v>16</v>
      </c>
      <c r="D12" t="s">
        <v>19</v>
      </c>
    </row>
    <row r="13" spans="1:9" x14ac:dyDescent="0.2">
      <c r="A13" t="s">
        <v>25</v>
      </c>
      <c r="B13" t="s">
        <v>28</v>
      </c>
    </row>
    <row r="14" spans="1:9" x14ac:dyDescent="0.2">
      <c r="A14" t="s">
        <v>58</v>
      </c>
      <c r="B14">
        <v>0.59</v>
      </c>
    </row>
    <row r="15" spans="1:9" x14ac:dyDescent="0.2">
      <c r="A15" t="s">
        <v>1</v>
      </c>
      <c r="B15" t="s">
        <v>6</v>
      </c>
      <c r="C15" t="s">
        <v>3</v>
      </c>
      <c r="D15" t="s">
        <v>5</v>
      </c>
      <c r="E15" t="s">
        <v>6</v>
      </c>
      <c r="F15" t="s">
        <v>3</v>
      </c>
      <c r="G15" t="s">
        <v>5</v>
      </c>
      <c r="H15" t="s">
        <v>6</v>
      </c>
      <c r="I15" t="s">
        <v>3</v>
      </c>
    </row>
    <row r="16" spans="1:9" x14ac:dyDescent="0.2">
      <c r="A16" t="s">
        <v>2</v>
      </c>
      <c r="B16" t="s">
        <v>4</v>
      </c>
      <c r="C16" t="s">
        <v>4</v>
      </c>
      <c r="D16" t="s">
        <v>4</v>
      </c>
      <c r="E16" t="s">
        <v>7</v>
      </c>
      <c r="F16" t="s">
        <v>7</v>
      </c>
      <c r="G16" t="s">
        <v>7</v>
      </c>
      <c r="H16" t="s">
        <v>15</v>
      </c>
      <c r="I16" t="s">
        <v>20</v>
      </c>
    </row>
    <row r="17" spans="1:9" s="7" customFormat="1" x14ac:dyDescent="0.2">
      <c r="A17" s="7" t="s">
        <v>45</v>
      </c>
      <c r="B17" s="7">
        <v>0.63739999999999997</v>
      </c>
      <c r="C17" s="7">
        <v>0.81320000000000003</v>
      </c>
      <c r="D17" s="7">
        <v>0.59889999999999999</v>
      </c>
      <c r="E17" s="7">
        <v>0.63190000000000002</v>
      </c>
      <c r="F17" s="7">
        <v>0.75270000000000004</v>
      </c>
      <c r="G17" s="7">
        <v>0.59340000000000004</v>
      </c>
      <c r="H17" s="7">
        <v>0.57140000000000002</v>
      </c>
      <c r="I17" s="7">
        <v>0.76370000000000005</v>
      </c>
    </row>
    <row r="18" spans="1:9" x14ac:dyDescent="0.2">
      <c r="A18" s="2" t="s">
        <v>21</v>
      </c>
      <c r="B18" t="s">
        <v>30</v>
      </c>
      <c r="C18" t="s">
        <v>29</v>
      </c>
      <c r="D18" t="s">
        <v>30</v>
      </c>
      <c r="E18" t="s">
        <v>29</v>
      </c>
      <c r="F18" t="s">
        <v>30</v>
      </c>
      <c r="G18" t="s">
        <v>29</v>
      </c>
      <c r="H18" t="s">
        <v>30</v>
      </c>
      <c r="I18" t="s">
        <v>29</v>
      </c>
    </row>
    <row r="19" spans="1:9" x14ac:dyDescent="0.2">
      <c r="A19" s="2" t="s">
        <v>33</v>
      </c>
      <c r="B19">
        <v>0.76149999999999995</v>
      </c>
      <c r="C19">
        <v>0.85319999999999996</v>
      </c>
      <c r="D19">
        <v>1</v>
      </c>
      <c r="E19">
        <v>0.70640000000000003</v>
      </c>
      <c r="F19">
        <v>0.71560000000000001</v>
      </c>
      <c r="G19">
        <v>0.99080000000000001</v>
      </c>
      <c r="H19">
        <v>0.61470000000000002</v>
      </c>
      <c r="I19">
        <v>0.71560000000000001</v>
      </c>
    </row>
    <row r="20" spans="1:9" x14ac:dyDescent="0.2">
      <c r="A20" s="2" t="s">
        <v>34</v>
      </c>
      <c r="B20">
        <v>0.80769999999999997</v>
      </c>
      <c r="C20">
        <v>0.57689999999999997</v>
      </c>
      <c r="D20">
        <v>0</v>
      </c>
      <c r="E20">
        <v>0.65380000000000005</v>
      </c>
      <c r="F20">
        <v>0.69230000000000003</v>
      </c>
      <c r="G20">
        <v>0</v>
      </c>
      <c r="H20">
        <v>0.65380000000000005</v>
      </c>
      <c r="I20">
        <v>0.80769999999999997</v>
      </c>
    </row>
    <row r="21" spans="1:9" x14ac:dyDescent="0.2">
      <c r="A21" s="2" t="s">
        <v>35</v>
      </c>
      <c r="B21">
        <v>0.25530000000000003</v>
      </c>
      <c r="C21">
        <v>0.85109999999999997</v>
      </c>
      <c r="D21">
        <v>0</v>
      </c>
      <c r="E21">
        <v>0.44679999999999997</v>
      </c>
      <c r="F21">
        <v>0.87229999999999996</v>
      </c>
      <c r="G21">
        <v>0</v>
      </c>
      <c r="H21">
        <v>0.42549999999999999</v>
      </c>
      <c r="I21">
        <v>0.85109999999999997</v>
      </c>
    </row>
    <row r="22" spans="1:9" s="7" customFormat="1" x14ac:dyDescent="0.2">
      <c r="A22" s="7" t="s">
        <v>46</v>
      </c>
      <c r="B22" s="7">
        <f>AVERAGE(B19:B21)</f>
        <v>0.60816666666666663</v>
      </c>
      <c r="C22" s="7">
        <f t="shared" ref="C22:H22" si="0">AVERAGE(C19:C21)</f>
        <v>0.76040000000000008</v>
      </c>
      <c r="D22" s="7">
        <f t="shared" si="0"/>
        <v>0.33333333333333331</v>
      </c>
      <c r="E22" s="7">
        <f t="shared" si="0"/>
        <v>0.60233333333333328</v>
      </c>
      <c r="F22" s="7">
        <f t="shared" si="0"/>
        <v>0.76006666666666678</v>
      </c>
      <c r="G22" s="7">
        <f t="shared" si="0"/>
        <v>0.33026666666666665</v>
      </c>
      <c r="H22" s="7">
        <f t="shared" si="0"/>
        <v>0.56466666666666665</v>
      </c>
      <c r="I22" s="7">
        <f>AVERAGE(I19:I21)</f>
        <v>0.79146666666666654</v>
      </c>
    </row>
    <row r="23" spans="1:9" x14ac:dyDescent="0.2">
      <c r="B23" t="s">
        <v>31</v>
      </c>
      <c r="C23" t="s">
        <v>32</v>
      </c>
      <c r="D23" t="s">
        <v>40</v>
      </c>
      <c r="E23" t="s">
        <v>53</v>
      </c>
      <c r="F23" t="s">
        <v>54</v>
      </c>
    </row>
    <row r="26" spans="1:9" x14ac:dyDescent="0.2">
      <c r="A26" s="1" t="s">
        <v>17</v>
      </c>
    </row>
    <row r="27" spans="1:9" x14ac:dyDescent="0.2">
      <c r="A27" t="s">
        <v>26</v>
      </c>
      <c r="B27" t="s">
        <v>43</v>
      </c>
    </row>
    <row r="28" spans="1:9" x14ac:dyDescent="0.2">
      <c r="A28" t="s">
        <v>58</v>
      </c>
      <c r="B28">
        <v>0.93820000000000003</v>
      </c>
    </row>
    <row r="29" spans="1:9" x14ac:dyDescent="0.2">
      <c r="A29" t="s">
        <v>8</v>
      </c>
      <c r="B29" s="20" t="s">
        <v>9</v>
      </c>
      <c r="C29" s="20"/>
      <c r="D29" s="20"/>
      <c r="E29" s="20" t="s">
        <v>3</v>
      </c>
      <c r="F29" s="20"/>
      <c r="G29" s="20"/>
    </row>
    <row r="30" spans="1:9" x14ac:dyDescent="0.2">
      <c r="A30" t="s">
        <v>2</v>
      </c>
      <c r="B30" t="s">
        <v>4</v>
      </c>
      <c r="C30" t="s">
        <v>12</v>
      </c>
      <c r="D30" t="s">
        <v>13</v>
      </c>
      <c r="E30" t="s">
        <v>4</v>
      </c>
      <c r="F30" t="s">
        <v>14</v>
      </c>
      <c r="G30" t="s">
        <v>15</v>
      </c>
    </row>
    <row r="31" spans="1:9" x14ac:dyDescent="0.2">
      <c r="A31" t="s">
        <v>10</v>
      </c>
      <c r="B31">
        <v>0.59340000000000004</v>
      </c>
      <c r="C31">
        <v>0.5</v>
      </c>
      <c r="D31">
        <v>0.53849999999999998</v>
      </c>
      <c r="E31">
        <v>0.81869999999999998</v>
      </c>
      <c r="F31">
        <v>0.42859999999999998</v>
      </c>
      <c r="G31">
        <v>0.43409999999999999</v>
      </c>
    </row>
    <row r="32" spans="1:9" x14ac:dyDescent="0.2">
      <c r="A32" t="s">
        <v>11</v>
      </c>
      <c r="B32">
        <v>0.79249999999999998</v>
      </c>
      <c r="C32">
        <v>0.67290000000000005</v>
      </c>
      <c r="D32">
        <v>0.68020000000000003</v>
      </c>
      <c r="E32">
        <v>0.31580000000000003</v>
      </c>
      <c r="F32">
        <v>0.54910000000000003</v>
      </c>
      <c r="G32">
        <v>0.35820000000000002</v>
      </c>
    </row>
    <row r="33" spans="1:7" s="7" customFormat="1" x14ac:dyDescent="0.2">
      <c r="A33" s="7" t="s">
        <v>45</v>
      </c>
      <c r="B33" s="7">
        <v>0.7802</v>
      </c>
      <c r="C33" s="7">
        <v>0.66220000000000001</v>
      </c>
      <c r="D33" s="7">
        <v>0.6714</v>
      </c>
      <c r="E33" s="7">
        <v>0.34689999999999999</v>
      </c>
      <c r="F33" s="7">
        <v>0.54159999999999997</v>
      </c>
      <c r="G33" s="7">
        <v>0.3629</v>
      </c>
    </row>
    <row r="34" spans="1:7" s="5" customFormat="1" x14ac:dyDescent="0.2">
      <c r="A34" s="6" t="s">
        <v>42</v>
      </c>
      <c r="B34" s="5">
        <v>0.79249999999999998</v>
      </c>
      <c r="C34" s="5">
        <v>0.67290000000000005</v>
      </c>
      <c r="D34" s="5">
        <v>0.68020000000000003</v>
      </c>
      <c r="E34" s="5">
        <v>0.31580000000000003</v>
      </c>
      <c r="F34" s="5">
        <v>0.54910000000000003</v>
      </c>
      <c r="G34" s="5">
        <v>0.35820000000000002</v>
      </c>
    </row>
    <row r="35" spans="1:7" x14ac:dyDescent="0.2">
      <c r="A35" s="2" t="s">
        <v>33</v>
      </c>
      <c r="B35" s="1">
        <v>0.70640000000000003</v>
      </c>
      <c r="C35" s="5">
        <v>0.47710000000000002</v>
      </c>
      <c r="D35" s="5">
        <v>0.53210000000000002</v>
      </c>
      <c r="E35" s="1">
        <v>0.85319999999999996</v>
      </c>
      <c r="F35" s="5">
        <v>0.19270000000000001</v>
      </c>
      <c r="G35" s="5">
        <v>0.30280000000000001</v>
      </c>
    </row>
    <row r="36" spans="1:7" x14ac:dyDescent="0.2">
      <c r="A36" s="2" t="s">
        <v>34</v>
      </c>
      <c r="B36" s="1">
        <v>0.69230000000000003</v>
      </c>
      <c r="C36" s="5">
        <v>0.57689999999999997</v>
      </c>
      <c r="D36" s="5">
        <v>0.76919999999999999</v>
      </c>
      <c r="E36" s="1">
        <v>0.5</v>
      </c>
      <c r="F36" s="5">
        <v>0.5</v>
      </c>
      <c r="G36" s="5">
        <v>0.34620000000000001</v>
      </c>
    </row>
    <row r="37" spans="1:7" x14ac:dyDescent="0.2">
      <c r="A37" s="2" t="s">
        <v>35</v>
      </c>
      <c r="B37" s="1">
        <v>0.27660000000000001</v>
      </c>
      <c r="C37" s="5">
        <v>0.51060000000000005</v>
      </c>
      <c r="D37" s="5">
        <v>0.42549999999999999</v>
      </c>
      <c r="E37" s="1">
        <v>0.91490000000000005</v>
      </c>
      <c r="F37" s="5">
        <v>0.93620000000000003</v>
      </c>
      <c r="G37" s="5">
        <v>0.78720000000000001</v>
      </c>
    </row>
    <row r="38" spans="1:7" s="7" customFormat="1" x14ac:dyDescent="0.2">
      <c r="A38" s="7" t="s">
        <v>46</v>
      </c>
      <c r="B38" s="7">
        <v>0.6169</v>
      </c>
      <c r="C38" s="7">
        <v>0.55940000000000001</v>
      </c>
      <c r="D38" s="7">
        <v>0.6018</v>
      </c>
      <c r="E38" s="7">
        <v>0.64600000000000002</v>
      </c>
      <c r="F38" s="7">
        <v>0.54449999999999998</v>
      </c>
      <c r="G38" s="7">
        <v>0.4486</v>
      </c>
    </row>
    <row r="39" spans="1:7" x14ac:dyDescent="0.2">
      <c r="B39" t="s">
        <v>41</v>
      </c>
      <c r="C39" t="s">
        <v>55</v>
      </c>
      <c r="E39" t="s">
        <v>44</v>
      </c>
      <c r="F39" t="s">
        <v>56</v>
      </c>
    </row>
    <row r="41" spans="1:7" x14ac:dyDescent="0.2">
      <c r="A41" s="1" t="s">
        <v>27</v>
      </c>
    </row>
    <row r="42" spans="1:7" x14ac:dyDescent="0.2">
      <c r="A42" t="s">
        <v>26</v>
      </c>
      <c r="B42" t="s">
        <v>43</v>
      </c>
    </row>
    <row r="43" spans="1:7" x14ac:dyDescent="0.2">
      <c r="A43" t="s">
        <v>58</v>
      </c>
      <c r="B43">
        <v>0.93820000000000003</v>
      </c>
    </row>
    <row r="44" spans="1:7" x14ac:dyDescent="0.2">
      <c r="A44" t="s">
        <v>8</v>
      </c>
      <c r="B44" s="20" t="s">
        <v>6</v>
      </c>
      <c r="C44" s="20"/>
      <c r="D44" s="20"/>
      <c r="E44" s="20" t="s">
        <v>3</v>
      </c>
      <c r="F44" s="20"/>
      <c r="G44" s="20"/>
    </row>
    <row r="45" spans="1:7" x14ac:dyDescent="0.2">
      <c r="A45" t="s">
        <v>2</v>
      </c>
      <c r="B45" t="s">
        <v>4</v>
      </c>
      <c r="C45" t="s">
        <v>12</v>
      </c>
      <c r="D45" t="s">
        <v>13</v>
      </c>
      <c r="E45" t="s">
        <v>4</v>
      </c>
      <c r="F45" t="s">
        <v>14</v>
      </c>
      <c r="G45" t="s">
        <v>15</v>
      </c>
    </row>
    <row r="46" spans="1:7" x14ac:dyDescent="0.2">
      <c r="A46" t="s">
        <v>10</v>
      </c>
      <c r="B46">
        <v>0.54400000000000004</v>
      </c>
      <c r="C46">
        <v>0.47249999999999998</v>
      </c>
      <c r="D46">
        <v>0.5</v>
      </c>
      <c r="E46">
        <v>0.64839999999999998</v>
      </c>
      <c r="F46">
        <v>0.37909999999999999</v>
      </c>
      <c r="G46">
        <v>0.4945</v>
      </c>
    </row>
    <row r="47" spans="1:7" x14ac:dyDescent="0.2">
      <c r="A47" t="s">
        <v>11</v>
      </c>
      <c r="B47">
        <v>0.2923</v>
      </c>
      <c r="C47">
        <v>0.37019999999999997</v>
      </c>
      <c r="D47">
        <v>0.30709999999999998</v>
      </c>
      <c r="E47">
        <v>5.8700000000000002E-2</v>
      </c>
      <c r="F47">
        <v>0.42880000000000001</v>
      </c>
      <c r="G47">
        <v>7.46E-2</v>
      </c>
    </row>
    <row r="48" spans="1:7" s="7" customFormat="1" x14ac:dyDescent="0.2">
      <c r="A48" s="7" t="s">
        <v>45</v>
      </c>
      <c r="B48" s="7">
        <v>0.30780000000000002</v>
      </c>
      <c r="C48" s="7">
        <v>0.3765</v>
      </c>
      <c r="D48" s="7">
        <v>0.31909999999999999</v>
      </c>
      <c r="E48" s="7">
        <v>9.5100000000000004E-2</v>
      </c>
      <c r="F48" s="7">
        <v>0.42580000000000001</v>
      </c>
      <c r="G48" s="7">
        <v>0.10059999999999999</v>
      </c>
    </row>
    <row r="49" spans="1:17" s="5" customFormat="1" x14ac:dyDescent="0.2">
      <c r="A49" s="6" t="s">
        <v>42</v>
      </c>
      <c r="B49" s="5">
        <v>0.2923</v>
      </c>
      <c r="C49" s="5">
        <v>0.37019999999999997</v>
      </c>
      <c r="D49" s="5">
        <v>0.30709999999999998</v>
      </c>
      <c r="E49" s="5">
        <v>5.8700000000000002E-2</v>
      </c>
      <c r="F49" s="5">
        <v>0.42880000000000001</v>
      </c>
      <c r="G49" s="5">
        <v>7.46E-2</v>
      </c>
    </row>
    <row r="50" spans="1:17" x14ac:dyDescent="0.2">
      <c r="A50" s="2" t="s">
        <v>33</v>
      </c>
      <c r="B50" s="1">
        <v>0.66969999999999996</v>
      </c>
      <c r="C50" s="5">
        <v>0.51380000000000003</v>
      </c>
      <c r="D50" s="5">
        <v>0.57799999999999996</v>
      </c>
      <c r="E50" s="9">
        <v>0.74309999999999998</v>
      </c>
      <c r="F50" s="5">
        <v>0.31190000000000001</v>
      </c>
      <c r="G50" s="5">
        <v>0.48620000000000002</v>
      </c>
    </row>
    <row r="51" spans="1:17" x14ac:dyDescent="0.2">
      <c r="A51" s="2" t="s">
        <v>34</v>
      </c>
      <c r="B51" s="1">
        <v>0.1923</v>
      </c>
      <c r="C51" s="5">
        <v>0.34620000000000001</v>
      </c>
      <c r="D51" s="5">
        <v>0.34620000000000001</v>
      </c>
      <c r="E51" s="9">
        <v>0.15379999999999999</v>
      </c>
      <c r="F51" s="5">
        <v>3.85E-2</v>
      </c>
      <c r="G51" s="5">
        <v>7.6899999999999996E-2</v>
      </c>
    </row>
    <row r="52" spans="1:17" x14ac:dyDescent="0.2">
      <c r="A52" s="2" t="s">
        <v>35</v>
      </c>
      <c r="B52" s="1">
        <v>0.44679999999999997</v>
      </c>
      <c r="C52" s="5">
        <v>0.44679999999999997</v>
      </c>
      <c r="D52" s="5">
        <v>0.40429999999999999</v>
      </c>
      <c r="E52" s="9">
        <v>0.70209999999999995</v>
      </c>
      <c r="F52" s="5">
        <v>0.72340000000000004</v>
      </c>
      <c r="G52" s="5">
        <v>0.74470000000000003</v>
      </c>
    </row>
    <row r="53" spans="1:17" s="7" customFormat="1" x14ac:dyDescent="0.2">
      <c r="A53" s="7" t="s">
        <v>46</v>
      </c>
      <c r="B53" s="7">
        <v>0.40029999999999999</v>
      </c>
      <c r="C53" s="7">
        <v>0.41920000000000002</v>
      </c>
      <c r="D53" s="7">
        <v>0.40889999999999999</v>
      </c>
      <c r="E53" s="8">
        <v>0.41439999999999999</v>
      </c>
      <c r="F53" s="7">
        <v>0.37569999999999998</v>
      </c>
      <c r="G53" s="7">
        <v>0.34560000000000002</v>
      </c>
    </row>
    <row r="54" spans="1:17" x14ac:dyDescent="0.2">
      <c r="B54" t="s">
        <v>41</v>
      </c>
      <c r="E54" t="s">
        <v>47</v>
      </c>
    </row>
    <row r="57" spans="1:17" x14ac:dyDescent="0.2">
      <c r="I57" t="s">
        <v>69</v>
      </c>
    </row>
    <row r="58" spans="1:17" x14ac:dyDescent="0.2">
      <c r="H58" t="s">
        <v>71</v>
      </c>
      <c r="I58" s="10">
        <v>159</v>
      </c>
      <c r="J58" s="11">
        <v>1737</v>
      </c>
      <c r="K58" s="11">
        <v>104</v>
      </c>
      <c r="L58" s="12">
        <v>761</v>
      </c>
      <c r="M58">
        <f xml:space="preserve"> SUM(I58:L58)</f>
        <v>2761</v>
      </c>
      <c r="N58" s="10">
        <f>I58/M58</f>
        <v>5.7587830496197027E-2</v>
      </c>
      <c r="O58" s="11">
        <f xml:space="preserve"> J58/M58</f>
        <v>0.62911988409996378</v>
      </c>
      <c r="P58" s="11">
        <f xml:space="preserve"> K58/M58</f>
        <v>3.766751177109743E-2</v>
      </c>
      <c r="Q58" s="12">
        <f xml:space="preserve"> L58/M58</f>
        <v>0.27562477363274174</v>
      </c>
    </row>
    <row r="59" spans="1:17" x14ac:dyDescent="0.2">
      <c r="H59">
        <f>(I58 +J59+K60+L61)/SUM(M58:M61)</f>
        <v>9.3781855249745152E-2</v>
      </c>
      <c r="I59" s="13">
        <v>6</v>
      </c>
      <c r="J59" s="14">
        <v>81</v>
      </c>
      <c r="K59" s="14">
        <v>4</v>
      </c>
      <c r="L59" s="15">
        <v>18</v>
      </c>
      <c r="M59">
        <f t="shared" ref="M59:M61" si="1" xml:space="preserve"> SUM(I59:L59)</f>
        <v>109</v>
      </c>
      <c r="N59" s="13">
        <f t="shared" ref="N59:N61" si="2">I59/M59</f>
        <v>5.5045871559633031E-2</v>
      </c>
      <c r="O59" s="14">
        <f t="shared" ref="O59:O61" si="3" xml:space="preserve"> J59/M59</f>
        <v>0.74311926605504586</v>
      </c>
      <c r="P59" s="14">
        <f t="shared" ref="P59:P61" si="4" xml:space="preserve"> K59/M59</f>
        <v>3.669724770642202E-2</v>
      </c>
      <c r="Q59" s="15">
        <f t="shared" ref="Q59:Q61" si="5" xml:space="preserve"> L59/M59</f>
        <v>0.16513761467889909</v>
      </c>
    </row>
    <row r="60" spans="1:17" x14ac:dyDescent="0.2">
      <c r="H60" t="s">
        <v>72</v>
      </c>
      <c r="I60" s="13">
        <v>0</v>
      </c>
      <c r="J60" s="14">
        <v>16</v>
      </c>
      <c r="K60" s="14">
        <v>3</v>
      </c>
      <c r="L60" s="15">
        <v>7</v>
      </c>
      <c r="M60">
        <f t="shared" si="1"/>
        <v>26</v>
      </c>
      <c r="N60" s="13">
        <f t="shared" si="2"/>
        <v>0</v>
      </c>
      <c r="O60" s="14">
        <f t="shared" si="3"/>
        <v>0.61538461538461542</v>
      </c>
      <c r="P60" s="14">
        <f t="shared" si="4"/>
        <v>0.11538461538461539</v>
      </c>
      <c r="Q60" s="15">
        <f t="shared" si="5"/>
        <v>0.26923076923076922</v>
      </c>
    </row>
    <row r="61" spans="1:17" x14ac:dyDescent="0.2">
      <c r="H61">
        <f xml:space="preserve"> AVERAGE(N58,O59,P60,Q61)</f>
        <v>0.40455484287758159</v>
      </c>
      <c r="I61" s="16">
        <v>1</v>
      </c>
      <c r="J61" s="17">
        <v>4</v>
      </c>
      <c r="K61" s="17">
        <v>9</v>
      </c>
      <c r="L61" s="18">
        <v>33</v>
      </c>
      <c r="M61">
        <f t="shared" si="1"/>
        <v>47</v>
      </c>
      <c r="N61" s="16">
        <f t="shared" si="2"/>
        <v>2.1276595744680851E-2</v>
      </c>
      <c r="O61" s="17">
        <f t="shared" si="3"/>
        <v>8.5106382978723402E-2</v>
      </c>
      <c r="P61" s="17">
        <f t="shared" si="4"/>
        <v>0.19148936170212766</v>
      </c>
      <c r="Q61" s="18">
        <f t="shared" si="5"/>
        <v>0.7021276595744681</v>
      </c>
    </row>
    <row r="63" spans="1:17" x14ac:dyDescent="0.2">
      <c r="I63" t="s">
        <v>70</v>
      </c>
    </row>
    <row r="64" spans="1:17" x14ac:dyDescent="0.2">
      <c r="H64" t="s">
        <v>71</v>
      </c>
      <c r="I64" s="10">
        <v>798</v>
      </c>
      <c r="J64" s="11">
        <v>1070</v>
      </c>
      <c r="K64" s="11">
        <v>158</v>
      </c>
      <c r="L64" s="12">
        <v>735</v>
      </c>
      <c r="M64">
        <f xml:space="preserve"> SUM(I64:L64)</f>
        <v>2761</v>
      </c>
      <c r="N64" s="10">
        <f>I64/M64</f>
        <v>0.28902571532053606</v>
      </c>
      <c r="O64" s="11">
        <f xml:space="preserve"> J64/M64</f>
        <v>0.38754074610648315</v>
      </c>
      <c r="P64" s="11">
        <f xml:space="preserve"> K64/M64</f>
        <v>5.7225642883013399E-2</v>
      </c>
      <c r="Q64" s="12">
        <f xml:space="preserve"> L64/M64</f>
        <v>0.26620789568996739</v>
      </c>
    </row>
    <row r="65" spans="8:17" x14ac:dyDescent="0.2">
      <c r="H65">
        <f>(I64 +J65+K66+L67)/SUM(M64:M67)</f>
        <v>0.30411145090044173</v>
      </c>
      <c r="I65" s="13">
        <v>9</v>
      </c>
      <c r="J65" s="19">
        <v>72</v>
      </c>
      <c r="K65" s="19">
        <v>13</v>
      </c>
      <c r="L65" s="15">
        <v>15</v>
      </c>
      <c r="M65">
        <f t="shared" ref="M65:M67" si="6" xml:space="preserve"> SUM(I65:L65)</f>
        <v>109</v>
      </c>
      <c r="N65" s="13">
        <f t="shared" ref="N65:N67" si="7">I65/M65</f>
        <v>8.2568807339449546E-2</v>
      </c>
      <c r="O65" s="14">
        <f t="shared" ref="O65:O67" si="8" xml:space="preserve"> J65/M65</f>
        <v>0.66055045871559637</v>
      </c>
      <c r="P65" s="14">
        <f t="shared" ref="P65:P67" si="9" xml:space="preserve"> K65/M65</f>
        <v>0.11926605504587157</v>
      </c>
      <c r="Q65" s="15">
        <f t="shared" ref="Q65:Q67" si="10" xml:space="preserve"> L65/M65</f>
        <v>0.13761467889908258</v>
      </c>
    </row>
    <row r="66" spans="8:17" x14ac:dyDescent="0.2">
      <c r="H66" t="s">
        <v>72</v>
      </c>
      <c r="I66" s="13">
        <v>1</v>
      </c>
      <c r="J66" s="19">
        <v>14</v>
      </c>
      <c r="K66" s="19">
        <v>5</v>
      </c>
      <c r="L66" s="15">
        <v>6</v>
      </c>
      <c r="M66">
        <f t="shared" si="6"/>
        <v>26</v>
      </c>
      <c r="N66" s="13">
        <f t="shared" si="7"/>
        <v>3.8461538461538464E-2</v>
      </c>
      <c r="O66" s="14">
        <f t="shared" si="8"/>
        <v>0.53846153846153844</v>
      </c>
      <c r="P66" s="14">
        <f t="shared" si="9"/>
        <v>0.19230769230769232</v>
      </c>
      <c r="Q66" s="15">
        <f t="shared" si="10"/>
        <v>0.23076923076923078</v>
      </c>
    </row>
    <row r="67" spans="8:17" x14ac:dyDescent="0.2">
      <c r="H67">
        <f xml:space="preserve"> AVERAGE(N64,O65,P66,Q67)</f>
        <v>0.39185394530936041</v>
      </c>
      <c r="I67" s="16">
        <v>22</v>
      </c>
      <c r="J67" s="17">
        <v>3</v>
      </c>
      <c r="K67" s="17">
        <v>2</v>
      </c>
      <c r="L67" s="18">
        <v>20</v>
      </c>
      <c r="M67">
        <f t="shared" si="6"/>
        <v>47</v>
      </c>
      <c r="N67" s="16">
        <f t="shared" si="7"/>
        <v>0.46808510638297873</v>
      </c>
      <c r="O67" s="17">
        <f t="shared" si="8"/>
        <v>6.3829787234042548E-2</v>
      </c>
      <c r="P67" s="17">
        <f t="shared" si="9"/>
        <v>4.2553191489361701E-2</v>
      </c>
      <c r="Q67" s="18">
        <f t="shared" si="10"/>
        <v>0.42553191489361702</v>
      </c>
    </row>
    <row r="68" spans="8:17" x14ac:dyDescent="0.2">
      <c r="M68">
        <f>SUM(M64:M67)</f>
        <v>2943</v>
      </c>
    </row>
  </sheetData>
  <mergeCells count="4">
    <mergeCell ref="B29:D29"/>
    <mergeCell ref="E29:G29"/>
    <mergeCell ref="B44:D44"/>
    <mergeCell ref="E44:G44"/>
  </mergeCells>
  <phoneticPr fontId="3" type="noConversion"/>
  <pageMargins left="0.75" right="0.75" top="1" bottom="1" header="0.5" footer="0.5"/>
  <pageSetup paperSize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86" zoomScaleNormal="150" zoomScalePageLayoutView="150" workbookViewId="0">
      <selection activeCell="E32" sqref="E32"/>
    </sheetView>
  </sheetViews>
  <sheetFormatPr baseColWidth="10" defaultRowHeight="16" x14ac:dyDescent="0.2"/>
  <cols>
    <col min="1" max="1" width="21.6640625" customWidth="1"/>
  </cols>
  <sheetData>
    <row r="1" spans="1:13" x14ac:dyDescent="0.2">
      <c r="A1" s="3" t="s">
        <v>68</v>
      </c>
      <c r="B1" t="s">
        <v>3</v>
      </c>
      <c r="C1" t="s">
        <v>5</v>
      </c>
      <c r="E1" t="s">
        <v>6</v>
      </c>
      <c r="F1" t="s">
        <v>3</v>
      </c>
      <c r="G1" t="s">
        <v>5</v>
      </c>
      <c r="I1" t="s">
        <v>6</v>
      </c>
      <c r="J1" t="s">
        <v>3</v>
      </c>
      <c r="L1" t="s">
        <v>6</v>
      </c>
      <c r="M1" t="s">
        <v>3</v>
      </c>
    </row>
    <row r="2" spans="1:13" x14ac:dyDescent="0.2">
      <c r="A2" s="3" t="s">
        <v>4</v>
      </c>
      <c r="B2" t="s">
        <v>4</v>
      </c>
      <c r="C2" t="s">
        <v>4</v>
      </c>
      <c r="E2" t="s">
        <v>4</v>
      </c>
      <c r="F2" t="s">
        <v>4</v>
      </c>
      <c r="G2" t="s">
        <v>4</v>
      </c>
      <c r="I2" t="s">
        <v>4</v>
      </c>
      <c r="J2" t="s">
        <v>4</v>
      </c>
      <c r="L2" t="s">
        <v>4</v>
      </c>
      <c r="M2" t="s">
        <v>4</v>
      </c>
    </row>
    <row r="3" spans="1:13" x14ac:dyDescent="0.2">
      <c r="A3" s="7">
        <v>0.80900000000000005</v>
      </c>
      <c r="B3" s="7">
        <v>0.93500000000000005</v>
      </c>
      <c r="C3" s="7">
        <v>0.96799999999999997</v>
      </c>
      <c r="E3" s="7">
        <v>0.63739999999999997</v>
      </c>
      <c r="F3" s="7">
        <v>0.81320000000000003</v>
      </c>
      <c r="G3" s="7">
        <v>0.59889999999999999</v>
      </c>
      <c r="I3" s="7">
        <v>0.7802</v>
      </c>
      <c r="J3" s="7">
        <v>0.34689999999999999</v>
      </c>
      <c r="L3" s="7">
        <v>0.30780000000000002</v>
      </c>
      <c r="M3" s="7">
        <v>9.5100000000000004E-2</v>
      </c>
    </row>
    <row r="4" spans="1:13" x14ac:dyDescent="0.2">
      <c r="A4">
        <v>0.97219999999999995</v>
      </c>
      <c r="B4">
        <v>0.97050000000000003</v>
      </c>
      <c r="C4">
        <v>0.99309999999999998</v>
      </c>
      <c r="E4" t="s">
        <v>29</v>
      </c>
      <c r="F4" t="s">
        <v>29</v>
      </c>
      <c r="G4" t="s">
        <v>29</v>
      </c>
      <c r="I4" s="5">
        <v>0.79249999999999998</v>
      </c>
      <c r="J4" s="5">
        <v>0.31580000000000003</v>
      </c>
      <c r="L4" s="5">
        <v>0.2923</v>
      </c>
      <c r="M4" s="5">
        <v>5.8700000000000002E-2</v>
      </c>
    </row>
    <row r="5" spans="1:13" x14ac:dyDescent="0.2">
      <c r="A5">
        <v>0.84379999999999999</v>
      </c>
      <c r="B5">
        <v>0.90800000000000003</v>
      </c>
      <c r="C5">
        <v>0.94440000000000002</v>
      </c>
      <c r="E5">
        <v>0.76149999999999995</v>
      </c>
      <c r="F5">
        <v>0.85319999999999996</v>
      </c>
      <c r="G5">
        <v>1</v>
      </c>
      <c r="I5" s="1">
        <v>0.70640000000000003</v>
      </c>
      <c r="J5" s="1">
        <v>0.85319999999999996</v>
      </c>
      <c r="L5" s="1">
        <v>0.66969999999999996</v>
      </c>
      <c r="M5" s="9">
        <v>0.74309999999999998</v>
      </c>
    </row>
    <row r="6" spans="1:13" x14ac:dyDescent="0.2">
      <c r="A6">
        <v>0.70309999999999995</v>
      </c>
      <c r="B6">
        <v>0.88539999999999996</v>
      </c>
      <c r="C6">
        <v>0.97740000000000005</v>
      </c>
      <c r="E6">
        <v>0.80769999999999997</v>
      </c>
      <c r="F6">
        <v>0.57689999999999997</v>
      </c>
      <c r="G6">
        <v>0</v>
      </c>
      <c r="I6" s="1">
        <v>0.69230000000000003</v>
      </c>
      <c r="J6" s="1">
        <v>0.5</v>
      </c>
      <c r="L6" s="1">
        <v>0.1923</v>
      </c>
      <c r="M6" s="9">
        <v>0.15379999999999999</v>
      </c>
    </row>
    <row r="7" spans="1:13" x14ac:dyDescent="0.2">
      <c r="A7">
        <v>0.71879999999999999</v>
      </c>
      <c r="B7">
        <v>0.97740000000000005</v>
      </c>
      <c r="C7">
        <v>0.96350000000000002</v>
      </c>
      <c r="E7">
        <v>0.25530000000000003</v>
      </c>
      <c r="F7">
        <v>0.85109999999999997</v>
      </c>
      <c r="G7">
        <v>0</v>
      </c>
      <c r="I7" s="1">
        <v>0.27660000000000001</v>
      </c>
      <c r="J7" s="1">
        <v>0.91490000000000005</v>
      </c>
      <c r="L7" s="1">
        <v>0.44679999999999997</v>
      </c>
      <c r="M7" s="9">
        <v>0.70209999999999995</v>
      </c>
    </row>
    <row r="8" spans="1:13" x14ac:dyDescent="0.2">
      <c r="E8" s="7">
        <f>AVERAGE(E5:E7)</f>
        <v>0.60816666666666663</v>
      </c>
      <c r="F8" s="7">
        <f t="shared" ref="F8:G8" si="0">AVERAGE(F5:F7)</f>
        <v>0.76040000000000008</v>
      </c>
      <c r="G8" s="7">
        <f t="shared" si="0"/>
        <v>0.33333333333333331</v>
      </c>
      <c r="I8" s="7">
        <v>0.6169</v>
      </c>
      <c r="J8" s="7">
        <v>0.64600000000000002</v>
      </c>
      <c r="L8" s="7">
        <v>0.40029999999999999</v>
      </c>
      <c r="M8" s="8">
        <v>0.41439999999999999</v>
      </c>
    </row>
    <row r="11" spans="1:13" x14ac:dyDescent="0.2">
      <c r="D11" s="3"/>
    </row>
    <row r="13" spans="1:13" x14ac:dyDescent="0.2">
      <c r="B13" s="20"/>
      <c r="C13" s="20"/>
      <c r="D13" s="20"/>
      <c r="E13" s="20"/>
    </row>
    <row r="18" spans="1:4" x14ac:dyDescent="0.2">
      <c r="C18" t="s">
        <v>59</v>
      </c>
      <c r="D18" t="s">
        <v>60</v>
      </c>
    </row>
    <row r="19" spans="1:4" x14ac:dyDescent="0.2">
      <c r="A19" s="21" t="s">
        <v>61</v>
      </c>
      <c r="B19" t="s">
        <v>65</v>
      </c>
      <c r="C19">
        <v>80.900000000000006</v>
      </c>
      <c r="D19">
        <v>80.900000000000006</v>
      </c>
    </row>
    <row r="20" spans="1:4" x14ac:dyDescent="0.2">
      <c r="A20" s="21"/>
      <c r="B20" t="s">
        <v>66</v>
      </c>
      <c r="C20">
        <v>93.5</v>
      </c>
      <c r="D20">
        <v>93.5</v>
      </c>
    </row>
    <row r="21" spans="1:4" x14ac:dyDescent="0.2">
      <c r="A21" s="21"/>
      <c r="B21" t="s">
        <v>67</v>
      </c>
      <c r="C21">
        <v>96.8</v>
      </c>
      <c r="D21">
        <v>96.8</v>
      </c>
    </row>
    <row r="23" spans="1:4" x14ac:dyDescent="0.2">
      <c r="A23" s="21" t="s">
        <v>63</v>
      </c>
      <c r="B23" t="s">
        <v>65</v>
      </c>
      <c r="C23">
        <v>63.7</v>
      </c>
      <c r="D23">
        <v>60.8</v>
      </c>
    </row>
    <row r="24" spans="1:4" x14ac:dyDescent="0.2">
      <c r="A24" s="21"/>
      <c r="B24" t="s">
        <v>66</v>
      </c>
      <c r="C24">
        <v>81.3</v>
      </c>
      <c r="D24">
        <v>76</v>
      </c>
    </row>
    <row r="25" spans="1:4" x14ac:dyDescent="0.2">
      <c r="A25" s="21"/>
      <c r="B25" t="s">
        <v>67</v>
      </c>
      <c r="C25">
        <v>59.8</v>
      </c>
      <c r="D25">
        <v>33.299999999999997</v>
      </c>
    </row>
    <row r="29" spans="1:4" x14ac:dyDescent="0.2">
      <c r="C29" t="s">
        <v>59</v>
      </c>
      <c r="D29" t="s">
        <v>60</v>
      </c>
    </row>
    <row r="30" spans="1:4" x14ac:dyDescent="0.2">
      <c r="A30" s="21" t="s">
        <v>62</v>
      </c>
      <c r="B30" t="s">
        <v>65</v>
      </c>
      <c r="C30">
        <v>78.2</v>
      </c>
      <c r="D30">
        <v>61.6</v>
      </c>
    </row>
    <row r="31" spans="1:4" x14ac:dyDescent="0.2">
      <c r="A31" s="21"/>
      <c r="B31" t="s">
        <v>66</v>
      </c>
      <c r="C31">
        <v>34.6</v>
      </c>
      <c r="D31">
        <v>64.599999999999994</v>
      </c>
    </row>
    <row r="33" spans="1:4" x14ac:dyDescent="0.2">
      <c r="A33" s="21" t="s">
        <v>64</v>
      </c>
      <c r="B33" t="s">
        <v>65</v>
      </c>
      <c r="C33">
        <v>30.4</v>
      </c>
      <c r="D33">
        <v>39.1</v>
      </c>
    </row>
    <row r="34" spans="1:4" x14ac:dyDescent="0.2">
      <c r="A34" s="21"/>
      <c r="B34" t="s">
        <v>66</v>
      </c>
      <c r="C34">
        <v>9.3699999999999992</v>
      </c>
      <c r="D34">
        <v>40.4</v>
      </c>
    </row>
  </sheetData>
  <mergeCells count="6">
    <mergeCell ref="A33:A34"/>
    <mergeCell ref="A19:A21"/>
    <mergeCell ref="A23:A25"/>
    <mergeCell ref="B13:C13"/>
    <mergeCell ref="D13:E13"/>
    <mergeCell ref="A30:A3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Chih-Wei Wu</dc:creator>
  <cp:lastModifiedBy>Microsoft Office User</cp:lastModifiedBy>
  <dcterms:created xsi:type="dcterms:W3CDTF">2016-03-09T19:47:29Z</dcterms:created>
  <dcterms:modified xsi:type="dcterms:W3CDTF">2016-07-31T00:04:08Z</dcterms:modified>
</cp:coreProperties>
</file>