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Wyller\academico\Matlab\paper 2\ev load mod wo chs\"/>
    </mc:Choice>
  </mc:AlternateContent>
  <xr:revisionPtr revIDLastSave="0" documentId="13_ncr:1_{4978C2B5-8CE6-447C-9F2A-DF7B16BAB273}" xr6:coauthVersionLast="47" xr6:coauthVersionMax="47" xr10:uidLastSave="{00000000-0000-0000-0000-000000000000}"/>
  <bookViews>
    <workbookView xWindow="-120" yWindow="-120" windowWidth="20730" windowHeight="11160" activeTab="1" xr2:uid="{F2A35C2F-9155-489C-9C16-B4748B9905A7}"/>
  </bookViews>
  <sheets>
    <sheet name="PDFs" sheetId="1" r:id="rId1"/>
    <sheet name="Resume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2" l="1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3" i="2"/>
  <c r="AC3" i="2"/>
  <c r="AB4" i="2"/>
  <c r="AC4" i="2"/>
  <c r="AB5" i="2"/>
  <c r="AC5" i="2"/>
  <c r="AB6" i="2"/>
  <c r="AC6" i="2"/>
  <c r="AB7" i="2"/>
  <c r="AC7" i="2"/>
  <c r="AB8" i="2"/>
  <c r="AC8" i="2"/>
  <c r="AC9" i="2"/>
  <c r="AC2" i="2"/>
  <c r="AB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2" i="2"/>
  <c r="D56" i="2"/>
  <c r="H56" i="2"/>
  <c r="H57" i="2" s="1"/>
  <c r="D57" i="2"/>
  <c r="D53" i="2"/>
  <c r="H53" i="2"/>
  <c r="H54" i="2" s="1"/>
  <c r="H55" i="2" s="1"/>
  <c r="D54" i="2"/>
  <c r="D5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Y51" i="2"/>
  <c r="Y52" i="2" s="1"/>
  <c r="Y53" i="2" s="1"/>
  <c r="Y54" i="2" s="1"/>
  <c r="Y55" i="2" s="1"/>
  <c r="Y56" i="2" s="1"/>
  <c r="Y57" i="2" s="1"/>
  <c r="Y50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2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H51" i="2"/>
  <c r="H52" i="2" s="1"/>
  <c r="H50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3" i="1"/>
  <c r="M6" i="1"/>
  <c r="N6" i="1"/>
  <c r="M5" i="1"/>
  <c r="N5" i="1"/>
  <c r="L6" i="1"/>
  <c r="O6" i="1" s="1"/>
  <c r="O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D42" i="1" l="1"/>
  <c r="D12" i="1"/>
  <c r="D26" i="1"/>
  <c r="D10" i="1"/>
  <c r="D6" i="1"/>
  <c r="D2" i="1"/>
  <c r="E2" i="1" s="1"/>
  <c r="D5" i="1"/>
  <c r="D55" i="1"/>
  <c r="D39" i="1"/>
  <c r="D23" i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D37" i="1"/>
  <c r="D53" i="1"/>
  <c r="D21" i="1"/>
  <c r="D4" i="1"/>
  <c r="D52" i="1"/>
  <c r="D36" i="1"/>
  <c r="D20" i="1"/>
  <c r="D34" i="1"/>
  <c r="D18" i="1"/>
  <c r="D31" i="1"/>
  <c r="D45" i="1"/>
  <c r="D29" i="1"/>
  <c r="D13" i="1"/>
  <c r="D50" i="1"/>
  <c r="D47" i="1"/>
  <c r="D15" i="1"/>
  <c r="D44" i="1"/>
  <c r="D28" i="1"/>
  <c r="D51" i="1"/>
  <c r="D43" i="1"/>
  <c r="D35" i="1"/>
  <c r="D27" i="1"/>
  <c r="D19" i="1"/>
  <c r="D11" i="1"/>
  <c r="D3" i="1"/>
  <c r="D57" i="1"/>
  <c r="D49" i="1"/>
  <c r="D41" i="1"/>
  <c r="D33" i="1"/>
  <c r="D25" i="1"/>
  <c r="D17" i="1"/>
  <c r="D9" i="1"/>
  <c r="D56" i="1"/>
  <c r="D48" i="1"/>
  <c r="D40" i="1"/>
  <c r="D32" i="1"/>
  <c r="D24" i="1"/>
  <c r="D16" i="1"/>
  <c r="D8" i="1"/>
  <c r="D7" i="1"/>
  <c r="D54" i="1"/>
  <c r="D46" i="1"/>
  <c r="D38" i="1"/>
  <c r="D30" i="1"/>
  <c r="D22" i="1"/>
  <c r="D14" i="1"/>
  <c r="B13" i="1"/>
  <c r="B36" i="1"/>
  <c r="B20" i="1"/>
  <c r="B12" i="1"/>
  <c r="B27" i="1"/>
  <c r="B3" i="1"/>
  <c r="B2" i="1"/>
  <c r="C2" i="1" s="1"/>
  <c r="B42" i="1"/>
  <c r="B34" i="1"/>
  <c r="B26" i="1"/>
  <c r="B18" i="1"/>
  <c r="B10" i="1"/>
  <c r="B32" i="1"/>
  <c r="B45" i="1"/>
  <c r="B37" i="1"/>
  <c r="B29" i="1"/>
  <c r="B21" i="1"/>
  <c r="B5" i="1"/>
  <c r="B44" i="1"/>
  <c r="B28" i="1"/>
  <c r="B4" i="1"/>
  <c r="B43" i="1"/>
  <c r="B35" i="1"/>
  <c r="B19" i="1"/>
  <c r="B11" i="1"/>
  <c r="B49" i="1"/>
  <c r="B41" i="1"/>
  <c r="B33" i="1"/>
  <c r="B25" i="1"/>
  <c r="B17" i="1"/>
  <c r="B9" i="1"/>
  <c r="B40" i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B48" i="1"/>
  <c r="B24" i="1"/>
  <c r="B16" i="1"/>
  <c r="B8" i="1"/>
  <c r="B47" i="1"/>
  <c r="B39" i="1"/>
  <c r="B31" i="1"/>
  <c r="B23" i="1"/>
  <c r="B15" i="1"/>
  <c r="B7" i="1"/>
  <c r="B46" i="1"/>
  <c r="B38" i="1"/>
  <c r="B30" i="1"/>
  <c r="B22" i="1"/>
  <c r="B14" i="1"/>
  <c r="B6" i="1"/>
  <c r="L7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M7" i="1"/>
  <c r="N7" i="1"/>
  <c r="O7" i="1"/>
  <c r="L8" i="1"/>
  <c r="M8" i="1" l="1"/>
  <c r="N8" i="1"/>
  <c r="O8" i="1"/>
  <c r="L9" i="1"/>
  <c r="N9" i="1" l="1"/>
  <c r="O9" i="1"/>
  <c r="M9" i="1"/>
  <c r="L10" i="1"/>
  <c r="M10" i="1" l="1"/>
  <c r="N10" i="1"/>
  <c r="O10" i="1"/>
  <c r="L11" i="1"/>
  <c r="O11" i="1" l="1"/>
  <c r="M11" i="1"/>
  <c r="N11" i="1"/>
  <c r="L12" i="1"/>
  <c r="M12" i="1" l="1"/>
  <c r="N12" i="1"/>
  <c r="O12" i="1"/>
  <c r="L13" i="1"/>
  <c r="M13" i="1" l="1"/>
  <c r="N13" i="1"/>
  <c r="O13" i="1"/>
  <c r="L14" i="1"/>
  <c r="O14" i="1" l="1"/>
  <c r="M14" i="1"/>
  <c r="N14" i="1"/>
  <c r="L15" i="1"/>
  <c r="M15" i="1" l="1"/>
  <c r="N15" i="1"/>
  <c r="O15" i="1"/>
  <c r="L16" i="1"/>
  <c r="M16" i="1" l="1"/>
  <c r="N16" i="1"/>
  <c r="O16" i="1"/>
  <c r="L17" i="1"/>
  <c r="L18" i="1" s="1"/>
  <c r="M18" i="1" l="1"/>
  <c r="L19" i="1"/>
  <c r="N18" i="1"/>
  <c r="O18" i="1"/>
  <c r="N17" i="1"/>
  <c r="O17" i="1"/>
  <c r="M17" i="1"/>
  <c r="M19" i="1" l="1"/>
  <c r="L20" i="1"/>
  <c r="N19" i="1"/>
  <c r="O19" i="1"/>
  <c r="L21" i="1" l="1"/>
  <c r="M20" i="1"/>
  <c r="N20" i="1"/>
  <c r="O20" i="1"/>
  <c r="L22" i="1" l="1"/>
  <c r="M21" i="1"/>
  <c r="N21" i="1"/>
  <c r="O21" i="1"/>
  <c r="N22" i="1" l="1"/>
  <c r="M22" i="1"/>
  <c r="O22" i="1"/>
  <c r="L23" i="1"/>
  <c r="N23" i="1" l="1"/>
  <c r="M23" i="1"/>
  <c r="O23" i="1"/>
  <c r="L24" i="1"/>
  <c r="N24" i="1" l="1"/>
  <c r="O24" i="1"/>
  <c r="L25" i="1"/>
  <c r="M24" i="1"/>
  <c r="M25" i="1" l="1"/>
  <c r="N25" i="1"/>
  <c r="O25" i="1"/>
</calcChain>
</file>

<file path=xl/sharedStrings.xml><?xml version="1.0" encoding="utf-8"?>
<sst xmlns="http://schemas.openxmlformats.org/spreadsheetml/2006/main" count="136" uniqueCount="18">
  <si>
    <t>hora</t>
  </si>
  <si>
    <t>dep pdf</t>
  </si>
  <si>
    <t>dep cdf</t>
  </si>
  <si>
    <t>arr pdf</t>
  </si>
  <si>
    <t>arr cdf</t>
  </si>
  <si>
    <t>trip t pdf</t>
  </si>
  <si>
    <t>trip t cdf</t>
  </si>
  <si>
    <t>distnormal</t>
  </si>
  <si>
    <t>mu</t>
  </si>
  <si>
    <t>sigma</t>
  </si>
  <si>
    <t>codigo hora</t>
  </si>
  <si>
    <t>speed</t>
  </si>
  <si>
    <t>HS</t>
  </si>
  <si>
    <t>MS</t>
  </si>
  <si>
    <t>LS</t>
  </si>
  <si>
    <t>Daily Traffic Speed</t>
  </si>
  <si>
    <t>departure time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</si>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</sst>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PDFs!$B$1</c:f>
              <c:strCache>
                <c:ptCount val="1"/>
                <c:pt idx="0">
                  <c:v>dep pdf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PDFs!$A$2:$A$49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xVal>
          <c:yVal>
            <c:numRef>
              <c:f>PDFs!$B$2:$B$49</c:f>
              <c:numCache>
                <c:formatCode>0.0000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1.4E-2</c:v>
                </c:pt>
                <c:pt idx="11">
                  <c:v>2.4E-2</c:v>
                </c:pt>
                <c:pt idx="12">
                  <c:v>0.04</c:v>
                </c:pt>
                <c:pt idx="13">
                  <c:v>6.3899999999999998E-2</c:v>
                </c:pt>
                <c:pt idx="14">
                  <c:v>9.9900000000000003E-2</c:v>
                </c:pt>
                <c:pt idx="15">
                  <c:v>0.15579999999999999</c:v>
                </c:pt>
                <c:pt idx="16">
                  <c:v>0.15479999999999999</c:v>
                </c:pt>
                <c:pt idx="17">
                  <c:v>0.11990000000000001</c:v>
                </c:pt>
                <c:pt idx="18">
                  <c:v>9.9900000000000003E-2</c:v>
                </c:pt>
                <c:pt idx="19">
                  <c:v>9.1899999999999996E-2</c:v>
                </c:pt>
                <c:pt idx="20">
                  <c:v>5.9900000000000002E-2</c:v>
                </c:pt>
                <c:pt idx="21">
                  <c:v>0.04</c:v>
                </c:pt>
                <c:pt idx="22">
                  <c:v>1.2E-2</c:v>
                </c:pt>
                <c:pt idx="23">
                  <c:v>4.0000000000000001E-3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A-4B9B-BFBB-60522C83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05904"/>
        <c:axId val="510392032"/>
      </c:scatterChart>
      <c:scatterChart>
        <c:scatterStyle val="lineMarker"/>
        <c:varyColors val="0"/>
        <c:ser>
          <c:idx val="1"/>
          <c:order val="1"/>
          <c:tx>
            <c:strRef>
              <c:f>PDFs!$D$1</c:f>
              <c:strCache>
                <c:ptCount val="1"/>
                <c:pt idx="0">
                  <c:v>arr pdf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PDFs!$A$2:$A$49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xVal>
          <c:yVal>
            <c:numRef>
              <c:f>PDFs!$D$2:$D$49</c:f>
              <c:numCache>
                <c:formatCode>0.0000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1.5E-3</c:v>
                </c:pt>
                <c:pt idx="26">
                  <c:v>2E-3</c:v>
                </c:pt>
                <c:pt idx="27">
                  <c:v>3.3E-3</c:v>
                </c:pt>
                <c:pt idx="28">
                  <c:v>5.7999999999999996E-3</c:v>
                </c:pt>
                <c:pt idx="29">
                  <c:v>8.9999999999999993E-3</c:v>
                </c:pt>
                <c:pt idx="30">
                  <c:v>1.3100000000000001E-2</c:v>
                </c:pt>
                <c:pt idx="31">
                  <c:v>1.7100000000000001E-2</c:v>
                </c:pt>
                <c:pt idx="32">
                  <c:v>2.5100000000000001E-2</c:v>
                </c:pt>
                <c:pt idx="33">
                  <c:v>3.5200000000000002E-2</c:v>
                </c:pt>
                <c:pt idx="34">
                  <c:v>4.3999999999999997E-2</c:v>
                </c:pt>
                <c:pt idx="35">
                  <c:v>5.6500000000000002E-2</c:v>
                </c:pt>
                <c:pt idx="36">
                  <c:v>6.2300000000000001E-2</c:v>
                </c:pt>
                <c:pt idx="37">
                  <c:v>6.7100000000000007E-2</c:v>
                </c:pt>
                <c:pt idx="38">
                  <c:v>7.1300000000000002E-2</c:v>
                </c:pt>
                <c:pt idx="39">
                  <c:v>7.4399999999999994E-2</c:v>
                </c:pt>
                <c:pt idx="40">
                  <c:v>7.5600000000000001E-2</c:v>
                </c:pt>
                <c:pt idx="41">
                  <c:v>7.1599999999999997E-2</c:v>
                </c:pt>
                <c:pt idx="42">
                  <c:v>6.1499999999999999E-2</c:v>
                </c:pt>
                <c:pt idx="43">
                  <c:v>5.6500000000000002E-2</c:v>
                </c:pt>
                <c:pt idx="44">
                  <c:v>5.0200000000000002E-2</c:v>
                </c:pt>
                <c:pt idx="45">
                  <c:v>4.5199999999999997E-2</c:v>
                </c:pt>
                <c:pt idx="46">
                  <c:v>3.7699999999999997E-2</c:v>
                </c:pt>
                <c:pt idx="47">
                  <c:v>3.27E-2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A-4B9B-BFBB-60522C83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67984"/>
        <c:axId val="515367328"/>
      </c:scatterChart>
      <c:valAx>
        <c:axId val="5085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0392032"/>
        <c:crosses val="autoZero"/>
        <c:crossBetween val="midCat"/>
      </c:valAx>
      <c:valAx>
        <c:axId val="510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8505904"/>
        <c:crosses val="autoZero"/>
        <c:crossBetween val="midCat"/>
      </c:valAx>
      <c:valAx>
        <c:axId val="515367328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5367984"/>
        <c:crosses val="max"/>
        <c:crossBetween val="midCat"/>
      </c:valAx>
      <c:valAx>
        <c:axId val="51536798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53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Cumulative Density Function - Traffic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PDFs!$M$1</c:f>
              <c:strCache>
                <c:ptCount val="1"/>
                <c:pt idx="0">
                  <c:v>HS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PDFs!$L$5:$L$25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PDFs!$M$5:$M$25</c:f>
              <c:numCache>
                <c:formatCode>General</c:formatCode>
                <c:ptCount val="21"/>
                <c:pt idx="0">
                  <c:v>6.2096653257761331E-3</c:v>
                </c:pt>
                <c:pt idx="1">
                  <c:v>1.2224472655044696E-2</c:v>
                </c:pt>
                <c:pt idx="2">
                  <c:v>2.2750131948179191E-2</c:v>
                </c:pt>
                <c:pt idx="3">
                  <c:v>4.00591568638171E-2</c:v>
                </c:pt>
                <c:pt idx="4">
                  <c:v>6.6807201268858057E-2</c:v>
                </c:pt>
                <c:pt idx="5">
                  <c:v>0.10564977366685525</c:v>
                </c:pt>
                <c:pt idx="6">
                  <c:v>0.15865525393145699</c:v>
                </c:pt>
                <c:pt idx="7">
                  <c:v>0.22662735237686821</c:v>
                </c:pt>
                <c:pt idx="8">
                  <c:v>0.30853753872598688</c:v>
                </c:pt>
                <c:pt idx="9">
                  <c:v>0.4012936743170763</c:v>
                </c:pt>
                <c:pt idx="10">
                  <c:v>0.5</c:v>
                </c:pt>
                <c:pt idx="11">
                  <c:v>0.5987063256829237</c:v>
                </c:pt>
                <c:pt idx="12">
                  <c:v>0.69146246127401312</c:v>
                </c:pt>
                <c:pt idx="13">
                  <c:v>0.77337264762313174</c:v>
                </c:pt>
                <c:pt idx="14">
                  <c:v>0.84134474606854304</c:v>
                </c:pt>
                <c:pt idx="15">
                  <c:v>0.89435022633314476</c:v>
                </c:pt>
                <c:pt idx="16">
                  <c:v>0.93319279873114191</c:v>
                </c:pt>
                <c:pt idx="17">
                  <c:v>0.95994084313618289</c:v>
                </c:pt>
                <c:pt idx="18">
                  <c:v>0.97724986805182079</c:v>
                </c:pt>
                <c:pt idx="19">
                  <c:v>0.98777552734495533</c:v>
                </c:pt>
                <c:pt idx="20">
                  <c:v>0.99379033467422384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40-434F-BA26-F5BB46D5D80D}"/>
            </c:ext>
          </c:extLst>
        </c:ser>
        <c:ser>
          <c:idx val="1"/>
          <c:order val="1"/>
          <c:tx>
            <c:strRef>
              <c:f>PDFs!$N$1</c:f>
              <c:strCache>
                <c:ptCount val="1"/>
                <c:pt idx="0">
                  <c:v>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PDFs!$L$5:$L$25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PDFs!$N$5:$N$25</c:f>
              <c:numCache>
                <c:formatCode>General</c:formatCode>
                <c:ptCount val="21"/>
                <c:pt idx="0">
                  <c:v>9.8153286286453353E-3</c:v>
                </c:pt>
                <c:pt idx="1">
                  <c:v>2.2750131948179191E-2</c:v>
                </c:pt>
                <c:pt idx="2">
                  <c:v>4.7790352272814703E-2</c:v>
                </c:pt>
                <c:pt idx="3">
                  <c:v>9.1211219725867876E-2</c:v>
                </c:pt>
                <c:pt idx="4">
                  <c:v>0.15865525393145699</c:v>
                </c:pt>
                <c:pt idx="5">
                  <c:v>0.25249253754692291</c:v>
                </c:pt>
                <c:pt idx="6">
                  <c:v>0.36944134018176361</c:v>
                </c:pt>
                <c:pt idx="7">
                  <c:v>0.5</c:v>
                </c:pt>
                <c:pt idx="8">
                  <c:v>0.63055865981823644</c:v>
                </c:pt>
                <c:pt idx="9">
                  <c:v>0.74750746245307709</c:v>
                </c:pt>
                <c:pt idx="10">
                  <c:v>0.84134474606854304</c:v>
                </c:pt>
                <c:pt idx="11">
                  <c:v>0.90878878027413212</c:v>
                </c:pt>
                <c:pt idx="12">
                  <c:v>0.9522096477271853</c:v>
                </c:pt>
                <c:pt idx="13">
                  <c:v>0.97724986805182079</c:v>
                </c:pt>
                <c:pt idx="14">
                  <c:v>0.99018467137135469</c:v>
                </c:pt>
                <c:pt idx="15">
                  <c:v>0.99616961943241022</c:v>
                </c:pt>
                <c:pt idx="16">
                  <c:v>0.9986501019683699</c:v>
                </c:pt>
                <c:pt idx="17">
                  <c:v>0.99957093966680322</c:v>
                </c:pt>
                <c:pt idx="18">
                  <c:v>0.99987713361003483</c:v>
                </c:pt>
                <c:pt idx="19">
                  <c:v>0.99996832875816688</c:v>
                </c:pt>
                <c:pt idx="20">
                  <c:v>0.9999926565761631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40-434F-BA26-F5BB46D5D80D}"/>
            </c:ext>
          </c:extLst>
        </c:ser>
        <c:ser>
          <c:idx val="2"/>
          <c:order val="2"/>
          <c:tx>
            <c:strRef>
              <c:f>PDFs!$O$1</c:f>
              <c:strCache>
                <c:ptCount val="1"/>
                <c:pt idx="0">
                  <c:v>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PDFs!$L$5:$L$25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PDFs!$O$5:$O$25</c:f>
              <c:numCache>
                <c:formatCode>General</c:formatCode>
                <c:ptCount val="21"/>
                <c:pt idx="0">
                  <c:v>6.2096653257761331E-3</c:v>
                </c:pt>
                <c:pt idx="1">
                  <c:v>2.2750131948179191E-2</c:v>
                </c:pt>
                <c:pt idx="2">
                  <c:v>6.6807201268858057E-2</c:v>
                </c:pt>
                <c:pt idx="3">
                  <c:v>0.15865525393145699</c:v>
                </c:pt>
                <c:pt idx="4">
                  <c:v>0.30853753872598688</c:v>
                </c:pt>
                <c:pt idx="5">
                  <c:v>0.5</c:v>
                </c:pt>
                <c:pt idx="6">
                  <c:v>0.69146246127401312</c:v>
                </c:pt>
                <c:pt idx="7">
                  <c:v>0.84134474606854304</c:v>
                </c:pt>
                <c:pt idx="8">
                  <c:v>0.93319279873114191</c:v>
                </c:pt>
                <c:pt idx="9">
                  <c:v>0.97724986805182079</c:v>
                </c:pt>
                <c:pt idx="10">
                  <c:v>0.99379033467422384</c:v>
                </c:pt>
                <c:pt idx="11">
                  <c:v>0.9986501019683699</c:v>
                </c:pt>
                <c:pt idx="12">
                  <c:v>0.99976737092096446</c:v>
                </c:pt>
                <c:pt idx="13">
                  <c:v>0.99996832875816688</c:v>
                </c:pt>
                <c:pt idx="14">
                  <c:v>0.99999660232687526</c:v>
                </c:pt>
                <c:pt idx="15">
                  <c:v>0.99999971334842808</c:v>
                </c:pt>
                <c:pt idx="16">
                  <c:v>0.99999998101043752</c:v>
                </c:pt>
                <c:pt idx="17">
                  <c:v>0.9999999990134123</c:v>
                </c:pt>
                <c:pt idx="18">
                  <c:v>0.99999999995984001</c:v>
                </c:pt>
                <c:pt idx="19">
                  <c:v>0.99999999999872013</c:v>
                </c:pt>
                <c:pt idx="20">
                  <c:v>0.99999999999996814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40-434F-BA26-F5BB46D5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82826672"/>
        <c:axId val="1082828752"/>
      </c:lineChart>
      <c:catAx>
        <c:axId val="10828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828752"/>
        <c:crosses val="autoZero"/>
        <c:auto val="1"/>
        <c:lblAlgn val="ctr"/>
        <c:lblOffset val="100"/>
        <c:noMultiLvlLbl val="0"/>
      </c:catAx>
      <c:valAx>
        <c:axId val="10828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826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PDFs!$K$1</c:f>
              <c:strCache>
                <c:ptCount val="1"/>
                <c:pt idx="0">
                  <c:v>Daily Traffic Speed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PDFs!$I$2:$I$98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PDFs!$K$2:$K$98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2-4B94-B516-38871465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00048"/>
        <c:axId val="1082817936"/>
      </c:scatterChart>
      <c:valAx>
        <c:axId val="108280004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1/4 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817936"/>
        <c:crosses val="autoZero"/>
        <c:crossBetween val="midCat"/>
      </c:valAx>
      <c:valAx>
        <c:axId val="10828179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HS=1,MS=2,LS=3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2800048"/>
        <c:crosses val="autoZero"/>
        <c:crossBetween val="midCat"/>
        <c:maj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PDF Departure &amp; Arrival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PDFs!$B$1</c:f>
              <c:strCache>
                <c:ptCount val="1"/>
                <c:pt idx="0">
                  <c:v>dep pdf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Resumen!$H$2:$H$56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PDFs!$B$2:$B$49</c:f>
              <c:numCache>
                <c:formatCode>0.0000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1.4E-2</c:v>
                </c:pt>
                <c:pt idx="11">
                  <c:v>2.4E-2</c:v>
                </c:pt>
                <c:pt idx="12">
                  <c:v>0.04</c:v>
                </c:pt>
                <c:pt idx="13">
                  <c:v>6.3899999999999998E-2</c:v>
                </c:pt>
                <c:pt idx="14">
                  <c:v>9.9900000000000003E-2</c:v>
                </c:pt>
                <c:pt idx="15">
                  <c:v>0.15579999999999999</c:v>
                </c:pt>
                <c:pt idx="16">
                  <c:v>0.15479999999999999</c:v>
                </c:pt>
                <c:pt idx="17">
                  <c:v>0.11990000000000001</c:v>
                </c:pt>
                <c:pt idx="18">
                  <c:v>9.9900000000000003E-2</c:v>
                </c:pt>
                <c:pt idx="19">
                  <c:v>9.1899999999999996E-2</c:v>
                </c:pt>
                <c:pt idx="20">
                  <c:v>5.9900000000000002E-2</c:v>
                </c:pt>
                <c:pt idx="21">
                  <c:v>0.04</c:v>
                </c:pt>
                <c:pt idx="22">
                  <c:v>1.2E-2</c:v>
                </c:pt>
                <c:pt idx="23">
                  <c:v>4.0000000000000001E-3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F-4066-A9F5-B99FF2C26119}"/>
            </c:ext>
          </c:extLst>
        </c:ser>
        <c:ser>
          <c:idx val="1"/>
          <c:order val="1"/>
          <c:tx>
            <c:strRef>
              <c:f>PDFs!$D$1</c:f>
              <c:strCache>
                <c:ptCount val="1"/>
                <c:pt idx="0">
                  <c:v>arr pdf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Resumen!$H$2:$H$56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PDFs!$D$2:$D$57</c:f>
              <c:numCache>
                <c:formatCode>0.0000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1.5E-3</c:v>
                </c:pt>
                <c:pt idx="26">
                  <c:v>2E-3</c:v>
                </c:pt>
                <c:pt idx="27">
                  <c:v>3.3E-3</c:v>
                </c:pt>
                <c:pt idx="28">
                  <c:v>5.7999999999999996E-3</c:v>
                </c:pt>
                <c:pt idx="29">
                  <c:v>8.9999999999999993E-3</c:v>
                </c:pt>
                <c:pt idx="30">
                  <c:v>1.3100000000000001E-2</c:v>
                </c:pt>
                <c:pt idx="31">
                  <c:v>1.7100000000000001E-2</c:v>
                </c:pt>
                <c:pt idx="32">
                  <c:v>2.5100000000000001E-2</c:v>
                </c:pt>
                <c:pt idx="33">
                  <c:v>3.5200000000000002E-2</c:v>
                </c:pt>
                <c:pt idx="34">
                  <c:v>4.3999999999999997E-2</c:v>
                </c:pt>
                <c:pt idx="35">
                  <c:v>5.6500000000000002E-2</c:v>
                </c:pt>
                <c:pt idx="36">
                  <c:v>6.2300000000000001E-2</c:v>
                </c:pt>
                <c:pt idx="37">
                  <c:v>6.7100000000000007E-2</c:v>
                </c:pt>
                <c:pt idx="38">
                  <c:v>7.1300000000000002E-2</c:v>
                </c:pt>
                <c:pt idx="39">
                  <c:v>7.4399999999999994E-2</c:v>
                </c:pt>
                <c:pt idx="40">
                  <c:v>7.5600000000000001E-2</c:v>
                </c:pt>
                <c:pt idx="41">
                  <c:v>7.1599999999999997E-2</c:v>
                </c:pt>
                <c:pt idx="42">
                  <c:v>6.1499999999999999E-2</c:v>
                </c:pt>
                <c:pt idx="43">
                  <c:v>5.6500000000000002E-2</c:v>
                </c:pt>
                <c:pt idx="44">
                  <c:v>5.0200000000000002E-2</c:v>
                </c:pt>
                <c:pt idx="45">
                  <c:v>4.5199999999999997E-2</c:v>
                </c:pt>
                <c:pt idx="46">
                  <c:v>3.7699999999999997E-2</c:v>
                </c:pt>
                <c:pt idx="47">
                  <c:v>3.27E-2</c:v>
                </c:pt>
                <c:pt idx="48">
                  <c:v>2.5100000000000001E-2</c:v>
                </c:pt>
                <c:pt idx="49">
                  <c:v>1.8800000000000001E-2</c:v>
                </c:pt>
                <c:pt idx="50">
                  <c:v>1.38E-2</c:v>
                </c:pt>
                <c:pt idx="51">
                  <c:v>1.1299999999999999E-2</c:v>
                </c:pt>
                <c:pt idx="52">
                  <c:v>6.0000000000000001E-3</c:v>
                </c:pt>
                <c:pt idx="53">
                  <c:v>3.0000000000000001E-3</c:v>
                </c:pt>
                <c:pt idx="54">
                  <c:v>2.3E-3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F-4066-A9F5-B99FF2C2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05904"/>
        <c:axId val="510392032"/>
      </c:lineChart>
      <c:catAx>
        <c:axId val="5085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1/2 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0392032"/>
        <c:crosses val="autoZero"/>
        <c:auto val="1"/>
        <c:lblAlgn val="ctr"/>
        <c:lblOffset val="100"/>
        <c:noMultiLvlLbl val="1"/>
      </c:catAx>
      <c:valAx>
        <c:axId val="51039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Probability Density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85059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Departure</a:t>
            </a:r>
            <a:r>
              <a:rPr lang="es-PE" baseline="0"/>
              <a:t> and arrival time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Resumen!$AB$1</c:f>
              <c:strCache>
                <c:ptCount val="1"/>
                <c:pt idx="0">
                  <c:v>departure time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Resumen!$AA$2:$AA$49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Resumen!$AB$2:$AB$49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1.4E-2</c:v>
                </c:pt>
                <c:pt idx="11">
                  <c:v>2.4E-2</c:v>
                </c:pt>
                <c:pt idx="12">
                  <c:v>0.04</c:v>
                </c:pt>
                <c:pt idx="13">
                  <c:v>6.3899999999999998E-2</c:v>
                </c:pt>
                <c:pt idx="14">
                  <c:v>9.9900000000000003E-2</c:v>
                </c:pt>
                <c:pt idx="15">
                  <c:v>0.15579999999999999</c:v>
                </c:pt>
                <c:pt idx="16">
                  <c:v>0.15479999999999999</c:v>
                </c:pt>
                <c:pt idx="17">
                  <c:v>0.11990000000000001</c:v>
                </c:pt>
                <c:pt idx="18">
                  <c:v>9.9900000000000003E-2</c:v>
                </c:pt>
                <c:pt idx="19">
                  <c:v>9.1899999999999996E-2</c:v>
                </c:pt>
                <c:pt idx="20">
                  <c:v>5.9900000000000002E-2</c:v>
                </c:pt>
                <c:pt idx="21">
                  <c:v>0.04</c:v>
                </c:pt>
                <c:pt idx="22">
                  <c:v>1.2E-2</c:v>
                </c:pt>
                <c:pt idx="23">
                  <c:v>4.0000000000000001E-3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6-4608-BEE8-31EDA4CF55BE}"/>
            </c:ext>
          </c:extLst>
        </c:ser>
        <c:ser>
          <c:idx val="1"/>
          <c:order val="1"/>
          <c:tx>
            <c:strRef>
              <c:f>Resumen!$AC$1</c:f>
              <c:strCache>
                <c:ptCount val="1"/>
                <c:pt idx="0">
                  <c:v>arrival time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Resumen!$AA$2:$AA$49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Resumen!$AC$2:$AC$49</c:f>
              <c:numCache>
                <c:formatCode>General</c:formatCode>
                <c:ptCount val="48"/>
                <c:pt idx="0">
                  <c:v>2.5100000000000001E-2</c:v>
                </c:pt>
                <c:pt idx="1">
                  <c:v>1.8800000000000001E-2</c:v>
                </c:pt>
                <c:pt idx="2">
                  <c:v>1.38E-2</c:v>
                </c:pt>
                <c:pt idx="3">
                  <c:v>1.1299999999999999E-2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2.3E-3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1.5E-3</c:v>
                </c:pt>
                <c:pt idx="26">
                  <c:v>2E-3</c:v>
                </c:pt>
                <c:pt idx="27">
                  <c:v>3.3E-3</c:v>
                </c:pt>
                <c:pt idx="28">
                  <c:v>5.7999999999999996E-3</c:v>
                </c:pt>
                <c:pt idx="29">
                  <c:v>8.9999999999999993E-3</c:v>
                </c:pt>
                <c:pt idx="30">
                  <c:v>1.3100000000000001E-2</c:v>
                </c:pt>
                <c:pt idx="31">
                  <c:v>1.7100000000000001E-2</c:v>
                </c:pt>
                <c:pt idx="32">
                  <c:v>2.5100000000000001E-2</c:v>
                </c:pt>
                <c:pt idx="33">
                  <c:v>3.5200000000000002E-2</c:v>
                </c:pt>
                <c:pt idx="34">
                  <c:v>4.3999999999999997E-2</c:v>
                </c:pt>
                <c:pt idx="35">
                  <c:v>5.6500000000000002E-2</c:v>
                </c:pt>
                <c:pt idx="36">
                  <c:v>6.2300000000000001E-2</c:v>
                </c:pt>
                <c:pt idx="37">
                  <c:v>6.7100000000000007E-2</c:v>
                </c:pt>
                <c:pt idx="38">
                  <c:v>7.1300000000000002E-2</c:v>
                </c:pt>
                <c:pt idx="39">
                  <c:v>7.4399999999999994E-2</c:v>
                </c:pt>
                <c:pt idx="40">
                  <c:v>7.5600000000000001E-2</c:v>
                </c:pt>
                <c:pt idx="41">
                  <c:v>7.1599999999999997E-2</c:v>
                </c:pt>
                <c:pt idx="42">
                  <c:v>6.1499999999999999E-2</c:v>
                </c:pt>
                <c:pt idx="43">
                  <c:v>5.6500000000000002E-2</c:v>
                </c:pt>
                <c:pt idx="44">
                  <c:v>5.0200000000000002E-2</c:v>
                </c:pt>
                <c:pt idx="45">
                  <c:v>4.5199999999999997E-2</c:v>
                </c:pt>
                <c:pt idx="46">
                  <c:v>3.7699999999999997E-2</c:v>
                </c:pt>
                <c:pt idx="47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6-4608-BEE8-31EDA4CF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32096"/>
        <c:axId val="2134441248"/>
      </c:lineChart>
      <c:catAx>
        <c:axId val="21344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4441248"/>
        <c:crosses val="autoZero"/>
        <c:auto val="1"/>
        <c:lblAlgn val="ctr"/>
        <c:lblOffset val="100"/>
        <c:tickMarkSkip val="1"/>
        <c:noMultiLvlLbl val="0"/>
      </c:catAx>
      <c:valAx>
        <c:axId val="213444124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44320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33</xdr:row>
      <xdr:rowOff>23812</xdr:rowOff>
    </xdr:from>
    <xdr:to>
      <xdr:col>24</xdr:col>
      <xdr:colOff>447675</xdr:colOff>
      <xdr:row>47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AB587A-0106-4511-8E5A-7FE9E63D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7</xdr:row>
      <xdr:rowOff>104775</xdr:rowOff>
    </xdr:from>
    <xdr:to>
      <xdr:col>22</xdr:col>
      <xdr:colOff>200024</xdr:colOff>
      <xdr:row>18</xdr:row>
      <xdr:rowOff>109536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0D32C5-165C-451F-9B00-E2B47486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80</xdr:row>
      <xdr:rowOff>157162</xdr:rowOff>
    </xdr:from>
    <xdr:to>
      <xdr:col>17</xdr:col>
      <xdr:colOff>619125</xdr:colOff>
      <xdr:row>95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3F3B2A-6D17-40BE-9383-5CA5AAA1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61912</xdr:rowOff>
    </xdr:from>
    <xdr:to>
      <xdr:col>16</xdr:col>
      <xdr:colOff>38100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D884F6-6D66-45EC-AE11-65D216088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757237</xdr:colOff>
      <xdr:row>1</xdr:row>
      <xdr:rowOff>23812</xdr:rowOff>
    </xdr:from>
    <xdr:to>
      <xdr:col>35</xdr:col>
      <xdr:colOff>757237</xdr:colOff>
      <xdr:row>15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F5D4B2-4A79-4C47-B601-5FC7BCF4C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2BA4-5759-43E8-91A0-C9FCA1BAC421}">
  <dimension ref="A1:O98"/>
  <sheetViews>
    <sheetView workbookViewId="0">
      <selection activeCell="N73" sqref="N73"/>
    </sheetView>
  </sheetViews>
  <sheetFormatPr baseColWidth="10" defaultRowHeight="15" x14ac:dyDescent="0.25"/>
  <cols>
    <col min="4" max="4" width="13.5703125" bestFit="1" customWidth="1"/>
    <col min="14" max="14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15</v>
      </c>
      <c r="K1" t="s">
        <v>15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0</v>
      </c>
      <c r="B2" s="3">
        <f>Resumen!B2/SUM(Resumen!$B$2:$B$49)</f>
        <v>0</v>
      </c>
      <c r="C2">
        <f>B2</f>
        <v>0</v>
      </c>
      <c r="D2" s="3">
        <f>Resumen!D2/SUM(Resumen!$D$2:$D$57)</f>
        <v>0</v>
      </c>
      <c r="E2">
        <f>D2</f>
        <v>0</v>
      </c>
      <c r="G2">
        <f>F2</f>
        <v>0</v>
      </c>
      <c r="I2">
        <v>0</v>
      </c>
      <c r="J2" t="s">
        <v>12</v>
      </c>
      <c r="K2">
        <f>IF(J2=$M$1,1,IF(J2=$N$1,2,IF(J2=$O$1,3)))</f>
        <v>1</v>
      </c>
      <c r="L2" t="s">
        <v>8</v>
      </c>
      <c r="M2" s="2">
        <v>50</v>
      </c>
      <c r="N2" s="2">
        <v>35</v>
      </c>
      <c r="O2" s="2">
        <v>25</v>
      </c>
    </row>
    <row r="3" spans="1:15" x14ac:dyDescent="0.25">
      <c r="A3" s="1">
        <v>2.0833333333333332E-2</v>
      </c>
      <c r="B3" s="3">
        <f>Resumen!B3/SUM(Resumen!$B$2:$B$49)</f>
        <v>0</v>
      </c>
      <c r="C3">
        <f>B3+C2</f>
        <v>0</v>
      </c>
      <c r="D3" s="3">
        <f>Resumen!D3/SUM(Resumen!$D$2:$D$57)</f>
        <v>0</v>
      </c>
      <c r="E3">
        <f>D3+E2</f>
        <v>0</v>
      </c>
      <c r="G3">
        <f>F3+G2</f>
        <v>0</v>
      </c>
      <c r="I3">
        <f>+I2+1</f>
        <v>1</v>
      </c>
      <c r="J3" t="s">
        <v>12</v>
      </c>
      <c r="K3">
        <f t="shared" ref="K3:K66" si="0">IF(J3=$M$1,1,IF(J3=$N$1,2,IF(J3=$O$1,3)))</f>
        <v>1</v>
      </c>
      <c r="L3" t="s">
        <v>9</v>
      </c>
      <c r="M3" s="2">
        <v>20</v>
      </c>
      <c r="N3" s="2">
        <v>15</v>
      </c>
      <c r="O3" s="2">
        <v>10</v>
      </c>
    </row>
    <row r="4" spans="1:15" x14ac:dyDescent="0.25">
      <c r="A4" s="1">
        <v>4.1666666666666699E-2</v>
      </c>
      <c r="B4" s="3">
        <f>Resumen!B4/SUM(Resumen!$B$2:$B$49)</f>
        <v>0</v>
      </c>
      <c r="C4">
        <f>B4+C3</f>
        <v>0</v>
      </c>
      <c r="D4" s="3">
        <f>Resumen!D4/SUM(Resumen!$D$2:$D$57)</f>
        <v>0</v>
      </c>
      <c r="E4">
        <f t="shared" ref="E4:E48" si="1">D4+E3</f>
        <v>0</v>
      </c>
      <c r="G4">
        <f t="shared" ref="G4:G48" si="2">F4+G3</f>
        <v>0</v>
      </c>
      <c r="I4">
        <f t="shared" ref="I4:I49" si="3">+I3+1</f>
        <v>2</v>
      </c>
      <c r="J4" t="s">
        <v>12</v>
      </c>
      <c r="K4">
        <f t="shared" si="0"/>
        <v>1</v>
      </c>
    </row>
    <row r="5" spans="1:15" x14ac:dyDescent="0.25">
      <c r="A5" s="1">
        <v>6.25E-2</v>
      </c>
      <c r="B5" s="3">
        <f>Resumen!B5/SUM(Resumen!$B$2:$B$49)</f>
        <v>0</v>
      </c>
      <c r="C5">
        <f>B5+C4</f>
        <v>0</v>
      </c>
      <c r="D5" s="3">
        <f>Resumen!D5/SUM(Resumen!$D$2:$D$57)</f>
        <v>0</v>
      </c>
      <c r="E5">
        <f t="shared" si="1"/>
        <v>0</v>
      </c>
      <c r="G5">
        <f t="shared" si="2"/>
        <v>0</v>
      </c>
      <c r="I5">
        <f t="shared" si="3"/>
        <v>3</v>
      </c>
      <c r="J5" t="s">
        <v>12</v>
      </c>
      <c r="K5">
        <f t="shared" si="0"/>
        <v>1</v>
      </c>
      <c r="L5">
        <v>0</v>
      </c>
      <c r="M5">
        <f t="shared" ref="M5:O24" si="4">_xlfn.NORM.DIST($L5,M$2,M$3,TRUE)</f>
        <v>6.2096653257761331E-3</v>
      </c>
      <c r="N5">
        <f t="shared" si="4"/>
        <v>9.8153286286453353E-3</v>
      </c>
      <c r="O5">
        <f t="shared" si="4"/>
        <v>6.2096653257761331E-3</v>
      </c>
    </row>
    <row r="6" spans="1:15" x14ac:dyDescent="0.25">
      <c r="A6" s="1">
        <v>8.3333333333333301E-2</v>
      </c>
      <c r="B6" s="3">
        <f>Resumen!B6/SUM(Resumen!$B$2:$B$49)</f>
        <v>0</v>
      </c>
      <c r="C6">
        <f>B6+C5</f>
        <v>0</v>
      </c>
      <c r="D6" s="3">
        <f>Resumen!D6/SUM(Resumen!$D$2:$D$57)</f>
        <v>0</v>
      </c>
      <c r="E6">
        <f t="shared" si="1"/>
        <v>0</v>
      </c>
      <c r="G6">
        <f t="shared" si="2"/>
        <v>0</v>
      </c>
      <c r="I6">
        <f t="shared" si="3"/>
        <v>4</v>
      </c>
      <c r="J6" t="s">
        <v>12</v>
      </c>
      <c r="K6">
        <f t="shared" si="0"/>
        <v>1</v>
      </c>
      <c r="L6">
        <f>+L5+5</f>
        <v>5</v>
      </c>
      <c r="M6">
        <f t="shared" si="4"/>
        <v>1.2224472655044696E-2</v>
      </c>
      <c r="N6">
        <f t="shared" si="4"/>
        <v>2.2750131948179191E-2</v>
      </c>
      <c r="O6">
        <f t="shared" si="4"/>
        <v>2.2750131948179191E-2</v>
      </c>
    </row>
    <row r="7" spans="1:15" x14ac:dyDescent="0.25">
      <c r="A7" s="1">
        <v>0.104166666666667</v>
      </c>
      <c r="B7" s="3">
        <f>Resumen!B7/SUM(Resumen!$B$2:$B$49)</f>
        <v>0</v>
      </c>
      <c r="C7">
        <f t="shared" ref="C7:C48" si="5">B7+C6</f>
        <v>0</v>
      </c>
      <c r="D7" s="3">
        <f>Resumen!D7/SUM(Resumen!$D$2:$D$57)</f>
        <v>0</v>
      </c>
      <c r="E7">
        <f t="shared" si="1"/>
        <v>0</v>
      </c>
      <c r="G7">
        <f t="shared" si="2"/>
        <v>0</v>
      </c>
      <c r="I7">
        <f t="shared" si="3"/>
        <v>5</v>
      </c>
      <c r="J7" t="s">
        <v>12</v>
      </c>
      <c r="K7">
        <f t="shared" si="0"/>
        <v>1</v>
      </c>
      <c r="L7">
        <f t="shared" ref="L7:L17" si="6">+L6+5</f>
        <v>10</v>
      </c>
      <c r="M7">
        <f t="shared" si="4"/>
        <v>2.2750131948179191E-2</v>
      </c>
      <c r="N7">
        <f t="shared" si="4"/>
        <v>4.7790352272814703E-2</v>
      </c>
      <c r="O7">
        <f t="shared" si="4"/>
        <v>6.6807201268858057E-2</v>
      </c>
    </row>
    <row r="8" spans="1:15" x14ac:dyDescent="0.25">
      <c r="A8" s="1">
        <v>0.125</v>
      </c>
      <c r="B8" s="3">
        <f>Resumen!B8/SUM(Resumen!$B$2:$B$49)</f>
        <v>0</v>
      </c>
      <c r="C8">
        <f t="shared" si="5"/>
        <v>0</v>
      </c>
      <c r="D8" s="3">
        <f>Resumen!D8/SUM(Resumen!$D$2:$D$57)</f>
        <v>0</v>
      </c>
      <c r="E8">
        <f t="shared" si="1"/>
        <v>0</v>
      </c>
      <c r="G8">
        <f t="shared" si="2"/>
        <v>0</v>
      </c>
      <c r="I8">
        <f t="shared" si="3"/>
        <v>6</v>
      </c>
      <c r="J8" t="s">
        <v>12</v>
      </c>
      <c r="K8">
        <f t="shared" si="0"/>
        <v>1</v>
      </c>
      <c r="L8">
        <f t="shared" si="6"/>
        <v>15</v>
      </c>
      <c r="M8">
        <f t="shared" si="4"/>
        <v>4.00591568638171E-2</v>
      </c>
      <c r="N8">
        <f t="shared" si="4"/>
        <v>9.1211219725867876E-2</v>
      </c>
      <c r="O8">
        <f t="shared" si="4"/>
        <v>0.15865525393145699</v>
      </c>
    </row>
    <row r="9" spans="1:15" x14ac:dyDescent="0.25">
      <c r="A9" s="1">
        <v>0.14583333333333301</v>
      </c>
      <c r="B9" s="3">
        <f>Resumen!B9/SUM(Resumen!$B$2:$B$49)</f>
        <v>4.0000000000000001E-3</v>
      </c>
      <c r="C9">
        <f t="shared" si="5"/>
        <v>4.0000000000000001E-3</v>
      </c>
      <c r="D9" s="3">
        <f>Resumen!D9/SUM(Resumen!$D$2:$D$57)</f>
        <v>0</v>
      </c>
      <c r="E9">
        <f t="shared" si="1"/>
        <v>0</v>
      </c>
      <c r="G9">
        <f t="shared" si="2"/>
        <v>0</v>
      </c>
      <c r="I9">
        <f t="shared" si="3"/>
        <v>7</v>
      </c>
      <c r="J9" t="s">
        <v>12</v>
      </c>
      <c r="K9">
        <f t="shared" si="0"/>
        <v>1</v>
      </c>
      <c r="L9">
        <f t="shared" si="6"/>
        <v>20</v>
      </c>
      <c r="M9">
        <f t="shared" si="4"/>
        <v>6.6807201268858057E-2</v>
      </c>
      <c r="N9">
        <f t="shared" si="4"/>
        <v>0.15865525393145699</v>
      </c>
      <c r="O9">
        <f t="shared" si="4"/>
        <v>0.30853753872598688</v>
      </c>
    </row>
    <row r="10" spans="1:15" x14ac:dyDescent="0.25">
      <c r="A10" s="1">
        <v>0.16666666666666699</v>
      </c>
      <c r="B10" s="3">
        <f>Resumen!B10/SUM(Resumen!$B$2:$B$49)</f>
        <v>6.0000000000000001E-3</v>
      </c>
      <c r="C10">
        <f t="shared" si="5"/>
        <v>0.01</v>
      </c>
      <c r="D10" s="3">
        <f>Resumen!D10/SUM(Resumen!$D$2:$D$57)</f>
        <v>0</v>
      </c>
      <c r="E10">
        <f t="shared" si="1"/>
        <v>0</v>
      </c>
      <c r="G10">
        <f t="shared" si="2"/>
        <v>0</v>
      </c>
      <c r="I10">
        <f t="shared" si="3"/>
        <v>8</v>
      </c>
      <c r="J10" t="s">
        <v>12</v>
      </c>
      <c r="K10">
        <f t="shared" si="0"/>
        <v>1</v>
      </c>
      <c r="L10">
        <f t="shared" si="6"/>
        <v>25</v>
      </c>
      <c r="M10">
        <f t="shared" si="4"/>
        <v>0.10564977366685525</v>
      </c>
      <c r="N10">
        <f t="shared" si="4"/>
        <v>0.25249253754692291</v>
      </c>
      <c r="O10">
        <f t="shared" si="4"/>
        <v>0.5</v>
      </c>
    </row>
    <row r="11" spans="1:15" x14ac:dyDescent="0.25">
      <c r="A11" s="1">
        <v>0.1875</v>
      </c>
      <c r="B11" s="3">
        <f>Resumen!B11/SUM(Resumen!$B$2:$B$49)</f>
        <v>0.01</v>
      </c>
      <c r="C11">
        <f t="shared" si="5"/>
        <v>0.02</v>
      </c>
      <c r="D11" s="3">
        <f>Resumen!D11/SUM(Resumen!$D$2:$D$57)</f>
        <v>0</v>
      </c>
      <c r="E11">
        <f t="shared" si="1"/>
        <v>0</v>
      </c>
      <c r="G11">
        <f t="shared" si="2"/>
        <v>0</v>
      </c>
      <c r="I11">
        <f t="shared" si="3"/>
        <v>9</v>
      </c>
      <c r="J11" t="s">
        <v>12</v>
      </c>
      <c r="K11">
        <f t="shared" si="0"/>
        <v>1</v>
      </c>
      <c r="L11">
        <f t="shared" si="6"/>
        <v>30</v>
      </c>
      <c r="M11">
        <f t="shared" si="4"/>
        <v>0.15865525393145699</v>
      </c>
      <c r="N11">
        <f t="shared" si="4"/>
        <v>0.36944134018176361</v>
      </c>
      <c r="O11">
        <f t="shared" si="4"/>
        <v>0.69146246127401312</v>
      </c>
    </row>
    <row r="12" spans="1:15" x14ac:dyDescent="0.25">
      <c r="A12" s="1">
        <v>0.20833333333333301</v>
      </c>
      <c r="B12" s="3">
        <f>Resumen!B12/SUM(Resumen!$B$2:$B$49)</f>
        <v>1.4E-2</v>
      </c>
      <c r="C12">
        <f t="shared" si="5"/>
        <v>3.4000000000000002E-2</v>
      </c>
      <c r="D12" s="3">
        <f>Resumen!D12/SUM(Resumen!$D$2:$D$57)</f>
        <v>0</v>
      </c>
      <c r="E12">
        <f t="shared" si="1"/>
        <v>0</v>
      </c>
      <c r="G12">
        <f t="shared" si="2"/>
        <v>0</v>
      </c>
      <c r="I12">
        <f t="shared" si="3"/>
        <v>10</v>
      </c>
      <c r="J12" t="s">
        <v>12</v>
      </c>
      <c r="K12">
        <f t="shared" si="0"/>
        <v>1</v>
      </c>
      <c r="L12">
        <f t="shared" si="6"/>
        <v>35</v>
      </c>
      <c r="M12">
        <f t="shared" si="4"/>
        <v>0.22662735237686821</v>
      </c>
      <c r="N12">
        <f t="shared" si="4"/>
        <v>0.5</v>
      </c>
      <c r="O12">
        <f t="shared" si="4"/>
        <v>0.84134474606854304</v>
      </c>
    </row>
    <row r="13" spans="1:15" x14ac:dyDescent="0.25">
      <c r="A13" s="1">
        <v>0.22916666666666699</v>
      </c>
      <c r="B13" s="3">
        <f>Resumen!B13/SUM(Resumen!$B$2:$B$49)</f>
        <v>2.4E-2</v>
      </c>
      <c r="C13">
        <f t="shared" si="5"/>
        <v>5.8000000000000003E-2</v>
      </c>
      <c r="D13" s="3">
        <f>Resumen!D13/SUM(Resumen!$D$2:$D$57)</f>
        <v>0</v>
      </c>
      <c r="E13">
        <f t="shared" si="1"/>
        <v>0</v>
      </c>
      <c r="G13">
        <f t="shared" si="2"/>
        <v>0</v>
      </c>
      <c r="I13">
        <f t="shared" si="3"/>
        <v>11</v>
      </c>
      <c r="J13" t="s">
        <v>12</v>
      </c>
      <c r="K13">
        <f t="shared" si="0"/>
        <v>1</v>
      </c>
      <c r="L13">
        <f t="shared" si="6"/>
        <v>40</v>
      </c>
      <c r="M13">
        <f t="shared" si="4"/>
        <v>0.30853753872598688</v>
      </c>
      <c r="N13">
        <f t="shared" si="4"/>
        <v>0.63055865981823644</v>
      </c>
      <c r="O13">
        <f t="shared" si="4"/>
        <v>0.93319279873114191</v>
      </c>
    </row>
    <row r="14" spans="1:15" x14ac:dyDescent="0.25">
      <c r="A14" s="1">
        <v>0.25</v>
      </c>
      <c r="B14" s="3">
        <f>Resumen!B14/SUM(Resumen!$B$2:$B$49)</f>
        <v>0.04</v>
      </c>
      <c r="C14">
        <f t="shared" si="5"/>
        <v>9.8000000000000004E-2</v>
      </c>
      <c r="D14" s="3">
        <f>Resumen!D14/SUM(Resumen!$D$2:$D$57)</f>
        <v>0</v>
      </c>
      <c r="E14">
        <f t="shared" si="1"/>
        <v>0</v>
      </c>
      <c r="G14">
        <f t="shared" si="2"/>
        <v>0</v>
      </c>
      <c r="I14">
        <f t="shared" si="3"/>
        <v>12</v>
      </c>
      <c r="J14" t="s">
        <v>12</v>
      </c>
      <c r="K14">
        <f t="shared" si="0"/>
        <v>1</v>
      </c>
      <c r="L14">
        <f t="shared" si="6"/>
        <v>45</v>
      </c>
      <c r="M14">
        <f t="shared" si="4"/>
        <v>0.4012936743170763</v>
      </c>
      <c r="N14">
        <f t="shared" si="4"/>
        <v>0.74750746245307709</v>
      </c>
      <c r="O14">
        <f t="shared" si="4"/>
        <v>0.97724986805182079</v>
      </c>
    </row>
    <row r="15" spans="1:15" x14ac:dyDescent="0.25">
      <c r="A15" s="1">
        <v>0.27083333333333298</v>
      </c>
      <c r="B15" s="3">
        <f>Resumen!B15/SUM(Resumen!$B$2:$B$49)</f>
        <v>6.3899999999999998E-2</v>
      </c>
      <c r="C15">
        <f t="shared" si="5"/>
        <v>0.16189999999999999</v>
      </c>
      <c r="D15" s="3">
        <f>Resumen!D15/SUM(Resumen!$D$2:$D$57)</f>
        <v>0</v>
      </c>
      <c r="E15">
        <f t="shared" si="1"/>
        <v>0</v>
      </c>
      <c r="G15">
        <f t="shared" si="2"/>
        <v>0</v>
      </c>
      <c r="I15">
        <f t="shared" si="3"/>
        <v>13</v>
      </c>
      <c r="J15" t="s">
        <v>12</v>
      </c>
      <c r="K15">
        <f t="shared" si="0"/>
        <v>1</v>
      </c>
      <c r="L15">
        <f t="shared" si="6"/>
        <v>50</v>
      </c>
      <c r="M15">
        <f t="shared" si="4"/>
        <v>0.5</v>
      </c>
      <c r="N15">
        <f t="shared" si="4"/>
        <v>0.84134474606854304</v>
      </c>
      <c r="O15">
        <f t="shared" si="4"/>
        <v>0.99379033467422384</v>
      </c>
    </row>
    <row r="16" spans="1:15" x14ac:dyDescent="0.25">
      <c r="A16" s="1">
        <v>0.29166666666666702</v>
      </c>
      <c r="B16" s="3">
        <f>Resumen!B16/SUM(Resumen!$B$2:$B$49)</f>
        <v>9.9900000000000003E-2</v>
      </c>
      <c r="C16">
        <f t="shared" si="5"/>
        <v>0.26179999999999998</v>
      </c>
      <c r="D16" s="3">
        <f>Resumen!D16/SUM(Resumen!$D$2:$D$57)</f>
        <v>0</v>
      </c>
      <c r="E16">
        <f t="shared" si="1"/>
        <v>0</v>
      </c>
      <c r="G16">
        <f t="shared" si="2"/>
        <v>0</v>
      </c>
      <c r="I16">
        <f t="shared" si="3"/>
        <v>14</v>
      </c>
      <c r="J16" t="s">
        <v>12</v>
      </c>
      <c r="K16">
        <f t="shared" si="0"/>
        <v>1</v>
      </c>
      <c r="L16">
        <f t="shared" si="6"/>
        <v>55</v>
      </c>
      <c r="M16">
        <f t="shared" si="4"/>
        <v>0.5987063256829237</v>
      </c>
      <c r="N16">
        <f t="shared" si="4"/>
        <v>0.90878878027413212</v>
      </c>
      <c r="O16">
        <f t="shared" si="4"/>
        <v>0.9986501019683699</v>
      </c>
    </row>
    <row r="17" spans="1:15" x14ac:dyDescent="0.25">
      <c r="A17" s="1">
        <v>0.3125</v>
      </c>
      <c r="B17" s="3">
        <f>Resumen!B17/SUM(Resumen!$B$2:$B$49)</f>
        <v>0.15579999999999999</v>
      </c>
      <c r="C17">
        <f t="shared" si="5"/>
        <v>0.41759999999999997</v>
      </c>
      <c r="D17" s="3">
        <f>Resumen!D17/SUM(Resumen!$D$2:$D$57)</f>
        <v>0</v>
      </c>
      <c r="E17">
        <f t="shared" si="1"/>
        <v>0</v>
      </c>
      <c r="G17">
        <f t="shared" si="2"/>
        <v>0</v>
      </c>
      <c r="I17">
        <f t="shared" si="3"/>
        <v>15</v>
      </c>
      <c r="J17" t="s">
        <v>12</v>
      </c>
      <c r="K17">
        <f t="shared" si="0"/>
        <v>1</v>
      </c>
      <c r="L17">
        <f t="shared" si="6"/>
        <v>60</v>
      </c>
      <c r="M17">
        <f t="shared" si="4"/>
        <v>0.69146246127401312</v>
      </c>
      <c r="N17">
        <f t="shared" si="4"/>
        <v>0.9522096477271853</v>
      </c>
      <c r="O17">
        <f t="shared" si="4"/>
        <v>0.99976737092096446</v>
      </c>
    </row>
    <row r="18" spans="1:15" x14ac:dyDescent="0.25">
      <c r="A18" s="1">
        <v>0.33333333333333298</v>
      </c>
      <c r="B18" s="3">
        <f>Resumen!B18/SUM(Resumen!$B$2:$B$49)</f>
        <v>0.15479999999999999</v>
      </c>
      <c r="C18">
        <f t="shared" si="5"/>
        <v>0.57240000000000002</v>
      </c>
      <c r="D18" s="3">
        <f>Resumen!D18/SUM(Resumen!$D$2:$D$57)</f>
        <v>0</v>
      </c>
      <c r="E18">
        <f t="shared" si="1"/>
        <v>0</v>
      </c>
      <c r="G18">
        <f t="shared" si="2"/>
        <v>0</v>
      </c>
      <c r="I18">
        <f t="shared" si="3"/>
        <v>16</v>
      </c>
      <c r="J18" t="s">
        <v>12</v>
      </c>
      <c r="K18">
        <f t="shared" si="0"/>
        <v>1</v>
      </c>
      <c r="L18">
        <f t="shared" ref="L18:L21" si="7">+L17+5</f>
        <v>65</v>
      </c>
      <c r="M18">
        <f t="shared" si="4"/>
        <v>0.77337264762313174</v>
      </c>
      <c r="N18">
        <f t="shared" si="4"/>
        <v>0.97724986805182079</v>
      </c>
      <c r="O18">
        <f t="shared" si="4"/>
        <v>0.99996832875816688</v>
      </c>
    </row>
    <row r="19" spans="1:15" x14ac:dyDescent="0.25">
      <c r="A19" s="1">
        <v>0.35416666666666702</v>
      </c>
      <c r="B19" s="3">
        <f>Resumen!B19/SUM(Resumen!$B$2:$B$49)</f>
        <v>0.11990000000000001</v>
      </c>
      <c r="C19">
        <f t="shared" si="5"/>
        <v>0.69230000000000003</v>
      </c>
      <c r="D19" s="3">
        <f>Resumen!D19/SUM(Resumen!$D$2:$D$57)</f>
        <v>0</v>
      </c>
      <c r="E19">
        <f t="shared" si="1"/>
        <v>0</v>
      </c>
      <c r="G19">
        <f t="shared" si="2"/>
        <v>0</v>
      </c>
      <c r="I19">
        <f t="shared" si="3"/>
        <v>17</v>
      </c>
      <c r="J19" t="s">
        <v>12</v>
      </c>
      <c r="K19">
        <f t="shared" si="0"/>
        <v>1</v>
      </c>
      <c r="L19">
        <f t="shared" si="7"/>
        <v>70</v>
      </c>
      <c r="M19">
        <f t="shared" si="4"/>
        <v>0.84134474606854304</v>
      </c>
      <c r="N19">
        <f t="shared" si="4"/>
        <v>0.99018467137135469</v>
      </c>
      <c r="O19">
        <f t="shared" si="4"/>
        <v>0.99999660232687526</v>
      </c>
    </row>
    <row r="20" spans="1:15" x14ac:dyDescent="0.25">
      <c r="A20" s="1">
        <v>0.375</v>
      </c>
      <c r="B20" s="3">
        <f>Resumen!B20/SUM(Resumen!$B$2:$B$49)</f>
        <v>9.9900000000000003E-2</v>
      </c>
      <c r="C20">
        <f t="shared" si="5"/>
        <v>0.79220000000000002</v>
      </c>
      <c r="D20" s="3">
        <f>Resumen!D20/SUM(Resumen!$D$2:$D$57)</f>
        <v>0</v>
      </c>
      <c r="E20">
        <f t="shared" si="1"/>
        <v>0</v>
      </c>
      <c r="G20">
        <f t="shared" si="2"/>
        <v>0</v>
      </c>
      <c r="I20">
        <f t="shared" si="3"/>
        <v>18</v>
      </c>
      <c r="J20" t="s">
        <v>12</v>
      </c>
      <c r="K20">
        <f t="shared" si="0"/>
        <v>1</v>
      </c>
      <c r="L20">
        <f t="shared" si="7"/>
        <v>75</v>
      </c>
      <c r="M20">
        <f t="shared" si="4"/>
        <v>0.89435022633314476</v>
      </c>
      <c r="N20">
        <f t="shared" si="4"/>
        <v>0.99616961943241022</v>
      </c>
      <c r="O20">
        <f t="shared" si="4"/>
        <v>0.99999971334842808</v>
      </c>
    </row>
    <row r="21" spans="1:15" x14ac:dyDescent="0.25">
      <c r="A21" s="1">
        <v>0.39583333333333298</v>
      </c>
      <c r="B21" s="3">
        <f>Resumen!B21/SUM(Resumen!$B$2:$B$49)</f>
        <v>9.1899999999999996E-2</v>
      </c>
      <c r="C21">
        <f t="shared" si="5"/>
        <v>0.8841</v>
      </c>
      <c r="D21" s="3">
        <f>Resumen!D21/SUM(Resumen!$D$2:$D$57)</f>
        <v>0</v>
      </c>
      <c r="E21">
        <f t="shared" si="1"/>
        <v>0</v>
      </c>
      <c r="G21">
        <f t="shared" si="2"/>
        <v>0</v>
      </c>
      <c r="I21">
        <f t="shared" si="3"/>
        <v>19</v>
      </c>
      <c r="J21" t="s">
        <v>12</v>
      </c>
      <c r="K21">
        <f t="shared" si="0"/>
        <v>1</v>
      </c>
      <c r="L21">
        <f t="shared" si="7"/>
        <v>80</v>
      </c>
      <c r="M21">
        <f t="shared" si="4"/>
        <v>0.93319279873114191</v>
      </c>
      <c r="N21">
        <f t="shared" si="4"/>
        <v>0.9986501019683699</v>
      </c>
      <c r="O21">
        <f t="shared" si="4"/>
        <v>0.99999998101043752</v>
      </c>
    </row>
    <row r="22" spans="1:15" x14ac:dyDescent="0.25">
      <c r="A22" s="1">
        <v>0.41666666666666702</v>
      </c>
      <c r="B22" s="3">
        <f>Resumen!B22/SUM(Resumen!$B$2:$B$49)</f>
        <v>5.9900000000000002E-2</v>
      </c>
      <c r="C22">
        <f t="shared" si="5"/>
        <v>0.94399999999999995</v>
      </c>
      <c r="D22" s="3">
        <f>Resumen!D22/SUM(Resumen!$D$2:$D$57)</f>
        <v>0</v>
      </c>
      <c r="E22">
        <f t="shared" si="1"/>
        <v>0</v>
      </c>
      <c r="G22">
        <f t="shared" si="2"/>
        <v>0</v>
      </c>
      <c r="I22">
        <f t="shared" si="3"/>
        <v>20</v>
      </c>
      <c r="J22" t="s">
        <v>12</v>
      </c>
      <c r="K22">
        <f t="shared" si="0"/>
        <v>1</v>
      </c>
      <c r="L22">
        <f t="shared" ref="L22:L25" si="8">+L21+5</f>
        <v>85</v>
      </c>
      <c r="M22">
        <f t="shared" si="4"/>
        <v>0.95994084313618289</v>
      </c>
      <c r="N22">
        <f t="shared" si="4"/>
        <v>0.99957093966680322</v>
      </c>
      <c r="O22">
        <f t="shared" si="4"/>
        <v>0.9999999990134123</v>
      </c>
    </row>
    <row r="23" spans="1:15" x14ac:dyDescent="0.25">
      <c r="A23" s="1">
        <v>0.4375</v>
      </c>
      <c r="B23" s="3">
        <f>Resumen!B23/SUM(Resumen!$B$2:$B$49)</f>
        <v>0.04</v>
      </c>
      <c r="C23">
        <f t="shared" si="5"/>
        <v>0.98399999999999999</v>
      </c>
      <c r="D23" s="3">
        <f>Resumen!D23/SUM(Resumen!$D$2:$D$57)</f>
        <v>0</v>
      </c>
      <c r="E23">
        <f t="shared" si="1"/>
        <v>0</v>
      </c>
      <c r="G23">
        <f t="shared" si="2"/>
        <v>0</v>
      </c>
      <c r="I23">
        <f t="shared" si="3"/>
        <v>21</v>
      </c>
      <c r="J23" t="s">
        <v>12</v>
      </c>
      <c r="K23">
        <f t="shared" si="0"/>
        <v>1</v>
      </c>
      <c r="L23">
        <f t="shared" si="8"/>
        <v>90</v>
      </c>
      <c r="M23">
        <f t="shared" si="4"/>
        <v>0.97724986805182079</v>
      </c>
      <c r="N23">
        <f t="shared" si="4"/>
        <v>0.99987713361003483</v>
      </c>
      <c r="O23">
        <f t="shared" si="4"/>
        <v>0.99999999995984001</v>
      </c>
    </row>
    <row r="24" spans="1:15" x14ac:dyDescent="0.25">
      <c r="A24" s="1">
        <v>0.45833333333333298</v>
      </c>
      <c r="B24" s="3">
        <f>Resumen!B24/SUM(Resumen!$B$2:$B$49)</f>
        <v>1.2E-2</v>
      </c>
      <c r="C24">
        <f t="shared" si="5"/>
        <v>0.996</v>
      </c>
      <c r="D24" s="3">
        <f>Resumen!D24/SUM(Resumen!$D$2:$D$57)</f>
        <v>0</v>
      </c>
      <c r="E24">
        <f t="shared" si="1"/>
        <v>0</v>
      </c>
      <c r="G24">
        <f t="shared" si="2"/>
        <v>0</v>
      </c>
      <c r="I24">
        <f t="shared" si="3"/>
        <v>22</v>
      </c>
      <c r="J24" t="s">
        <v>12</v>
      </c>
      <c r="K24">
        <f t="shared" si="0"/>
        <v>1</v>
      </c>
      <c r="L24">
        <f t="shared" si="8"/>
        <v>95</v>
      </c>
      <c r="M24">
        <f t="shared" si="4"/>
        <v>0.98777552734495533</v>
      </c>
      <c r="N24">
        <f t="shared" si="4"/>
        <v>0.99996832875816688</v>
      </c>
      <c r="O24">
        <f t="shared" si="4"/>
        <v>0.99999999999872013</v>
      </c>
    </row>
    <row r="25" spans="1:15" x14ac:dyDescent="0.25">
      <c r="A25" s="1">
        <v>0.47916666666666702</v>
      </c>
      <c r="B25" s="3">
        <f>Resumen!B25/SUM(Resumen!$B$2:$B$49)</f>
        <v>4.0000000000000001E-3</v>
      </c>
      <c r="C25">
        <f t="shared" si="5"/>
        <v>1</v>
      </c>
      <c r="D25" s="3">
        <f>Resumen!D25/SUM(Resumen!$D$2:$D$57)</f>
        <v>0</v>
      </c>
      <c r="E25">
        <f t="shared" si="1"/>
        <v>0</v>
      </c>
      <c r="G25">
        <f t="shared" si="2"/>
        <v>0</v>
      </c>
      <c r="I25">
        <f t="shared" si="3"/>
        <v>23</v>
      </c>
      <c r="J25" t="s">
        <v>12</v>
      </c>
      <c r="K25">
        <f t="shared" si="0"/>
        <v>1</v>
      </c>
      <c r="L25">
        <f t="shared" si="8"/>
        <v>100</v>
      </c>
      <c r="M25">
        <f t="shared" ref="M25:O25" si="9">_xlfn.NORM.DIST($L25,M$2,M$3,TRUE)</f>
        <v>0.99379033467422384</v>
      </c>
      <c r="N25">
        <f t="shared" si="9"/>
        <v>0.9999926565761631</v>
      </c>
      <c r="O25">
        <f t="shared" si="9"/>
        <v>0.99999999999996814</v>
      </c>
    </row>
    <row r="26" spans="1:15" x14ac:dyDescent="0.25">
      <c r="A26" s="1">
        <v>0.5</v>
      </c>
      <c r="B26" s="3">
        <f>Resumen!B26/SUM(Resumen!$B$2:$B$49)</f>
        <v>0</v>
      </c>
      <c r="C26">
        <f t="shared" si="5"/>
        <v>1</v>
      </c>
      <c r="D26" s="3">
        <f>Resumen!D26/SUM(Resumen!$D$2:$D$57)</f>
        <v>1E-3</v>
      </c>
      <c r="E26">
        <f t="shared" si="1"/>
        <v>1E-3</v>
      </c>
      <c r="G26">
        <f t="shared" si="2"/>
        <v>0</v>
      </c>
      <c r="I26">
        <f t="shared" si="3"/>
        <v>24</v>
      </c>
      <c r="J26" t="s">
        <v>12</v>
      </c>
      <c r="K26">
        <f t="shared" si="0"/>
        <v>1</v>
      </c>
    </row>
    <row r="27" spans="1:15" x14ac:dyDescent="0.25">
      <c r="A27" s="1">
        <v>0.52083333333333304</v>
      </c>
      <c r="B27" s="3">
        <f>Resumen!B27/SUM(Resumen!$B$2:$B$49)</f>
        <v>0</v>
      </c>
      <c r="C27">
        <f t="shared" si="5"/>
        <v>1</v>
      </c>
      <c r="D27" s="3">
        <f>Resumen!D27/SUM(Resumen!$D$2:$D$57)</f>
        <v>1.5E-3</v>
      </c>
      <c r="E27">
        <f t="shared" si="1"/>
        <v>2.5000000000000001E-3</v>
      </c>
      <c r="G27">
        <f t="shared" si="2"/>
        <v>0</v>
      </c>
      <c r="I27">
        <f t="shared" si="3"/>
        <v>25</v>
      </c>
      <c r="J27" t="s">
        <v>12</v>
      </c>
      <c r="K27">
        <f t="shared" si="0"/>
        <v>1</v>
      </c>
    </row>
    <row r="28" spans="1:15" x14ac:dyDescent="0.25">
      <c r="A28" s="1">
        <v>0.54166666666666696</v>
      </c>
      <c r="B28" s="3">
        <f>Resumen!B28/SUM(Resumen!$B$2:$B$49)</f>
        <v>0</v>
      </c>
      <c r="C28">
        <f t="shared" si="5"/>
        <v>1</v>
      </c>
      <c r="D28" s="3">
        <f>Resumen!D28/SUM(Resumen!$D$2:$D$57)</f>
        <v>2E-3</v>
      </c>
      <c r="E28">
        <f t="shared" si="1"/>
        <v>4.5000000000000005E-3</v>
      </c>
      <c r="G28">
        <f t="shared" si="2"/>
        <v>0</v>
      </c>
      <c r="I28">
        <f t="shared" si="3"/>
        <v>26</v>
      </c>
      <c r="J28" t="s">
        <v>12</v>
      </c>
      <c r="K28">
        <f t="shared" si="0"/>
        <v>1</v>
      </c>
    </row>
    <row r="29" spans="1:15" x14ac:dyDescent="0.25">
      <c r="A29" s="1">
        <v>0.5625</v>
      </c>
      <c r="B29" s="3">
        <f>Resumen!B29/SUM(Resumen!$B$2:$B$49)</f>
        <v>0</v>
      </c>
      <c r="C29">
        <f t="shared" si="5"/>
        <v>1</v>
      </c>
      <c r="D29" s="3">
        <f>Resumen!D29/SUM(Resumen!$D$2:$D$57)</f>
        <v>3.3E-3</v>
      </c>
      <c r="E29">
        <f t="shared" si="1"/>
        <v>7.8000000000000005E-3</v>
      </c>
      <c r="G29">
        <f t="shared" si="2"/>
        <v>0</v>
      </c>
      <c r="I29">
        <f t="shared" si="3"/>
        <v>27</v>
      </c>
      <c r="J29" t="s">
        <v>12</v>
      </c>
      <c r="K29">
        <f t="shared" si="0"/>
        <v>1</v>
      </c>
    </row>
    <row r="30" spans="1:15" x14ac:dyDescent="0.25">
      <c r="A30" s="1">
        <v>0.58333333333333304</v>
      </c>
      <c r="B30" s="3">
        <f>Resumen!B30/SUM(Resumen!$B$2:$B$49)</f>
        <v>0</v>
      </c>
      <c r="C30">
        <f t="shared" si="5"/>
        <v>1</v>
      </c>
      <c r="D30" s="3">
        <f>Resumen!D30/SUM(Resumen!$D$2:$D$57)</f>
        <v>5.7999999999999996E-3</v>
      </c>
      <c r="E30">
        <f t="shared" si="1"/>
        <v>1.3600000000000001E-2</v>
      </c>
      <c r="G30">
        <f t="shared" si="2"/>
        <v>0</v>
      </c>
      <c r="I30">
        <f t="shared" si="3"/>
        <v>28</v>
      </c>
      <c r="J30" t="s">
        <v>12</v>
      </c>
      <c r="K30">
        <f t="shared" si="0"/>
        <v>1</v>
      </c>
    </row>
    <row r="31" spans="1:15" x14ac:dyDescent="0.25">
      <c r="A31" s="1">
        <v>0.60416666666666696</v>
      </c>
      <c r="B31" s="3">
        <f>Resumen!B31/SUM(Resumen!$B$2:$B$49)</f>
        <v>0</v>
      </c>
      <c r="C31">
        <f t="shared" si="5"/>
        <v>1</v>
      </c>
      <c r="D31" s="3">
        <f>Resumen!D31/SUM(Resumen!$D$2:$D$57)</f>
        <v>8.9999999999999993E-3</v>
      </c>
      <c r="E31">
        <f t="shared" si="1"/>
        <v>2.2600000000000002E-2</v>
      </c>
      <c r="G31">
        <f t="shared" si="2"/>
        <v>0</v>
      </c>
      <c r="I31">
        <f t="shared" si="3"/>
        <v>29</v>
      </c>
      <c r="J31" t="s">
        <v>12</v>
      </c>
      <c r="K31">
        <f t="shared" si="0"/>
        <v>1</v>
      </c>
    </row>
    <row r="32" spans="1:15" x14ac:dyDescent="0.25">
      <c r="A32" s="1">
        <v>0.625</v>
      </c>
      <c r="B32" s="3">
        <f>Resumen!B32/SUM(Resumen!$B$2:$B$49)</f>
        <v>0</v>
      </c>
      <c r="C32">
        <f t="shared" si="5"/>
        <v>1</v>
      </c>
      <c r="D32" s="3">
        <f>Resumen!D32/SUM(Resumen!$D$2:$D$57)</f>
        <v>1.3100000000000001E-2</v>
      </c>
      <c r="E32">
        <f t="shared" si="1"/>
        <v>3.5700000000000003E-2</v>
      </c>
      <c r="G32">
        <f t="shared" si="2"/>
        <v>0</v>
      </c>
      <c r="I32">
        <f t="shared" si="3"/>
        <v>30</v>
      </c>
      <c r="J32" t="s">
        <v>13</v>
      </c>
      <c r="K32">
        <f t="shared" si="0"/>
        <v>2</v>
      </c>
    </row>
    <row r="33" spans="1:11" x14ac:dyDescent="0.25">
      <c r="A33" s="1">
        <v>0.64583333333333304</v>
      </c>
      <c r="B33" s="3">
        <f>Resumen!B33/SUM(Resumen!$B$2:$B$49)</f>
        <v>0</v>
      </c>
      <c r="C33">
        <f t="shared" si="5"/>
        <v>1</v>
      </c>
      <c r="D33" s="3">
        <f>Resumen!D33/SUM(Resumen!$D$2:$D$57)</f>
        <v>1.7100000000000001E-2</v>
      </c>
      <c r="E33">
        <f t="shared" si="1"/>
        <v>5.28E-2</v>
      </c>
      <c r="G33">
        <f t="shared" si="2"/>
        <v>0</v>
      </c>
      <c r="I33">
        <f t="shared" si="3"/>
        <v>31</v>
      </c>
      <c r="J33" t="s">
        <v>13</v>
      </c>
      <c r="K33">
        <f t="shared" si="0"/>
        <v>2</v>
      </c>
    </row>
    <row r="34" spans="1:11" x14ac:dyDescent="0.25">
      <c r="A34" s="1">
        <v>0.66666666666666696</v>
      </c>
      <c r="B34" s="3">
        <f>Resumen!B34/SUM(Resumen!$B$2:$B$49)</f>
        <v>0</v>
      </c>
      <c r="C34">
        <f t="shared" si="5"/>
        <v>1</v>
      </c>
      <c r="D34" s="3">
        <f>Resumen!D34/SUM(Resumen!$D$2:$D$57)</f>
        <v>2.5100000000000001E-2</v>
      </c>
      <c r="E34">
        <f t="shared" si="1"/>
        <v>7.7899999999999997E-2</v>
      </c>
      <c r="G34">
        <f t="shared" si="2"/>
        <v>0</v>
      </c>
      <c r="I34">
        <f t="shared" si="3"/>
        <v>32</v>
      </c>
      <c r="J34" t="s">
        <v>13</v>
      </c>
      <c r="K34">
        <f t="shared" si="0"/>
        <v>2</v>
      </c>
    </row>
    <row r="35" spans="1:11" x14ac:dyDescent="0.25">
      <c r="A35" s="1">
        <v>0.6875</v>
      </c>
      <c r="B35" s="3">
        <f>Resumen!B35/SUM(Resumen!$B$2:$B$49)</f>
        <v>0</v>
      </c>
      <c r="C35">
        <f t="shared" si="5"/>
        <v>1</v>
      </c>
      <c r="D35" s="3">
        <f>Resumen!D35/SUM(Resumen!$D$2:$D$57)</f>
        <v>3.5200000000000002E-2</v>
      </c>
      <c r="E35">
        <f t="shared" si="1"/>
        <v>0.11310000000000001</v>
      </c>
      <c r="G35">
        <f t="shared" si="2"/>
        <v>0</v>
      </c>
      <c r="I35">
        <f t="shared" si="3"/>
        <v>33</v>
      </c>
      <c r="J35" t="s">
        <v>13</v>
      </c>
      <c r="K35">
        <f t="shared" si="0"/>
        <v>2</v>
      </c>
    </row>
    <row r="36" spans="1:11" x14ac:dyDescent="0.25">
      <c r="A36" s="1">
        <v>0.70833333333333304</v>
      </c>
      <c r="B36" s="3">
        <f>Resumen!B36/SUM(Resumen!$B$2:$B$49)</f>
        <v>0</v>
      </c>
      <c r="C36">
        <f t="shared" si="5"/>
        <v>1</v>
      </c>
      <c r="D36" s="3">
        <f>Resumen!D36/SUM(Resumen!$D$2:$D$57)</f>
        <v>4.3999999999999997E-2</v>
      </c>
      <c r="E36">
        <f t="shared" si="1"/>
        <v>0.15710000000000002</v>
      </c>
      <c r="G36">
        <f t="shared" si="2"/>
        <v>0</v>
      </c>
      <c r="I36">
        <f t="shared" si="3"/>
        <v>34</v>
      </c>
      <c r="J36" t="s">
        <v>14</v>
      </c>
      <c r="K36">
        <f t="shared" si="0"/>
        <v>3</v>
      </c>
    </row>
    <row r="37" spans="1:11" x14ac:dyDescent="0.25">
      <c r="A37" s="1">
        <v>0.72916666666666696</v>
      </c>
      <c r="B37" s="3">
        <f>Resumen!B37/SUM(Resumen!$B$2:$B$49)</f>
        <v>0</v>
      </c>
      <c r="C37">
        <f t="shared" si="5"/>
        <v>1</v>
      </c>
      <c r="D37" s="3">
        <f>Resumen!D37/SUM(Resumen!$D$2:$D$57)</f>
        <v>5.6500000000000002E-2</v>
      </c>
      <c r="E37">
        <f t="shared" si="1"/>
        <v>0.21360000000000001</v>
      </c>
      <c r="G37">
        <f t="shared" si="2"/>
        <v>0</v>
      </c>
      <c r="I37">
        <f t="shared" si="3"/>
        <v>35</v>
      </c>
      <c r="J37" t="s">
        <v>14</v>
      </c>
      <c r="K37">
        <f t="shared" si="0"/>
        <v>3</v>
      </c>
    </row>
    <row r="38" spans="1:11" x14ac:dyDescent="0.25">
      <c r="A38" s="1">
        <v>0.75</v>
      </c>
      <c r="B38" s="3">
        <f>Resumen!B38/SUM(Resumen!$B$2:$B$49)</f>
        <v>0</v>
      </c>
      <c r="C38">
        <f t="shared" si="5"/>
        <v>1</v>
      </c>
      <c r="D38" s="3">
        <f>Resumen!D38/SUM(Resumen!$D$2:$D$57)</f>
        <v>6.2300000000000001E-2</v>
      </c>
      <c r="E38">
        <f t="shared" si="1"/>
        <v>0.27590000000000003</v>
      </c>
      <c r="G38">
        <f t="shared" si="2"/>
        <v>0</v>
      </c>
      <c r="I38">
        <f t="shared" si="3"/>
        <v>36</v>
      </c>
      <c r="J38" t="s">
        <v>14</v>
      </c>
      <c r="K38">
        <f t="shared" si="0"/>
        <v>3</v>
      </c>
    </row>
    <row r="39" spans="1:11" x14ac:dyDescent="0.25">
      <c r="A39" s="1">
        <v>0.77083333333333304</v>
      </c>
      <c r="B39" s="3">
        <f>Resumen!B39/SUM(Resumen!$B$2:$B$49)</f>
        <v>0</v>
      </c>
      <c r="C39">
        <f t="shared" si="5"/>
        <v>1</v>
      </c>
      <c r="D39" s="3">
        <f>Resumen!D39/SUM(Resumen!$D$2:$D$57)</f>
        <v>6.7100000000000007E-2</v>
      </c>
      <c r="E39">
        <f t="shared" si="1"/>
        <v>0.34300000000000003</v>
      </c>
      <c r="G39">
        <f t="shared" si="2"/>
        <v>0</v>
      </c>
      <c r="I39">
        <f t="shared" si="3"/>
        <v>37</v>
      </c>
      <c r="J39" t="s">
        <v>14</v>
      </c>
      <c r="K39">
        <f t="shared" si="0"/>
        <v>3</v>
      </c>
    </row>
    <row r="40" spans="1:11" x14ac:dyDescent="0.25">
      <c r="A40" s="1">
        <v>0.79166666666666696</v>
      </c>
      <c r="B40" s="3">
        <f>Resumen!B40/SUM(Resumen!$B$2:$B$49)</f>
        <v>0</v>
      </c>
      <c r="C40">
        <f t="shared" si="5"/>
        <v>1</v>
      </c>
      <c r="D40" s="3">
        <f>Resumen!D40/SUM(Resumen!$D$2:$D$57)</f>
        <v>7.1300000000000002E-2</v>
      </c>
      <c r="E40">
        <f t="shared" si="1"/>
        <v>0.4143</v>
      </c>
      <c r="G40">
        <f t="shared" si="2"/>
        <v>0</v>
      </c>
      <c r="I40">
        <f t="shared" si="3"/>
        <v>38</v>
      </c>
      <c r="J40" t="s">
        <v>14</v>
      </c>
      <c r="K40">
        <f t="shared" si="0"/>
        <v>3</v>
      </c>
    </row>
    <row r="41" spans="1:11" x14ac:dyDescent="0.25">
      <c r="A41" s="1">
        <v>0.8125</v>
      </c>
      <c r="B41" s="3">
        <f>Resumen!B41/SUM(Resumen!$B$2:$B$49)</f>
        <v>0</v>
      </c>
      <c r="C41">
        <f t="shared" si="5"/>
        <v>1</v>
      </c>
      <c r="D41" s="3">
        <f>Resumen!D41/SUM(Resumen!$D$2:$D$57)</f>
        <v>7.4399999999999994E-2</v>
      </c>
      <c r="E41">
        <f t="shared" si="1"/>
        <v>0.48870000000000002</v>
      </c>
      <c r="G41">
        <f t="shared" si="2"/>
        <v>0</v>
      </c>
      <c r="I41">
        <f t="shared" si="3"/>
        <v>39</v>
      </c>
      <c r="J41" t="s">
        <v>14</v>
      </c>
      <c r="K41">
        <f t="shared" si="0"/>
        <v>3</v>
      </c>
    </row>
    <row r="42" spans="1:11" x14ac:dyDescent="0.25">
      <c r="A42" s="1">
        <v>0.83333333333333304</v>
      </c>
      <c r="B42" s="3">
        <f>Resumen!B42/SUM(Resumen!$B$2:$B$49)</f>
        <v>0</v>
      </c>
      <c r="C42">
        <f t="shared" si="5"/>
        <v>1</v>
      </c>
      <c r="D42" s="3">
        <f>Resumen!D42/SUM(Resumen!$D$2:$D$57)</f>
        <v>7.5600000000000001E-2</v>
      </c>
      <c r="E42">
        <f t="shared" si="1"/>
        <v>0.56430000000000002</v>
      </c>
      <c r="G42">
        <f t="shared" si="2"/>
        <v>0</v>
      </c>
      <c r="I42">
        <f t="shared" si="3"/>
        <v>40</v>
      </c>
      <c r="J42" t="s">
        <v>14</v>
      </c>
      <c r="K42">
        <f t="shared" si="0"/>
        <v>3</v>
      </c>
    </row>
    <row r="43" spans="1:11" x14ac:dyDescent="0.25">
      <c r="A43" s="1">
        <v>0.85416666666666696</v>
      </c>
      <c r="B43" s="3">
        <f>Resumen!B43/SUM(Resumen!$B$2:$B$49)</f>
        <v>0</v>
      </c>
      <c r="C43">
        <f t="shared" si="5"/>
        <v>1</v>
      </c>
      <c r="D43" s="3">
        <f>Resumen!D43/SUM(Resumen!$D$2:$D$57)</f>
        <v>7.1599999999999997E-2</v>
      </c>
      <c r="E43">
        <f t="shared" si="1"/>
        <v>0.63590000000000002</v>
      </c>
      <c r="G43">
        <f t="shared" si="2"/>
        <v>0</v>
      </c>
      <c r="I43">
        <f t="shared" si="3"/>
        <v>41</v>
      </c>
      <c r="J43" t="s">
        <v>14</v>
      </c>
      <c r="K43">
        <f t="shared" si="0"/>
        <v>3</v>
      </c>
    </row>
    <row r="44" spans="1:11" x14ac:dyDescent="0.25">
      <c r="A44" s="1">
        <v>0.875</v>
      </c>
      <c r="B44" s="3">
        <f>Resumen!B44/SUM(Resumen!$B$2:$B$49)</f>
        <v>0</v>
      </c>
      <c r="C44">
        <f t="shared" si="5"/>
        <v>1</v>
      </c>
      <c r="D44" s="3">
        <f>Resumen!D44/SUM(Resumen!$D$2:$D$57)</f>
        <v>6.1499999999999999E-2</v>
      </c>
      <c r="E44">
        <f t="shared" si="1"/>
        <v>0.69740000000000002</v>
      </c>
      <c r="G44">
        <f t="shared" si="2"/>
        <v>0</v>
      </c>
      <c r="I44">
        <f t="shared" si="3"/>
        <v>42</v>
      </c>
      <c r="J44" t="s">
        <v>14</v>
      </c>
      <c r="K44">
        <f t="shared" si="0"/>
        <v>3</v>
      </c>
    </row>
    <row r="45" spans="1:11" x14ac:dyDescent="0.25">
      <c r="A45" s="1">
        <v>0.89583333333333304</v>
      </c>
      <c r="B45" s="3">
        <f>Resumen!B45/SUM(Resumen!$B$2:$B$49)</f>
        <v>0</v>
      </c>
      <c r="C45">
        <f t="shared" si="5"/>
        <v>1</v>
      </c>
      <c r="D45" s="3">
        <f>Resumen!D45/SUM(Resumen!$D$2:$D$57)</f>
        <v>5.6500000000000002E-2</v>
      </c>
      <c r="E45">
        <f t="shared" si="1"/>
        <v>0.75390000000000001</v>
      </c>
      <c r="G45">
        <f t="shared" si="2"/>
        <v>0</v>
      </c>
      <c r="I45">
        <f t="shared" si="3"/>
        <v>43</v>
      </c>
      <c r="J45" t="s">
        <v>14</v>
      </c>
      <c r="K45">
        <f t="shared" si="0"/>
        <v>3</v>
      </c>
    </row>
    <row r="46" spans="1:11" x14ac:dyDescent="0.25">
      <c r="A46" s="1">
        <v>0.91666666666666696</v>
      </c>
      <c r="B46" s="3">
        <f>Resumen!B46/SUM(Resumen!$B$2:$B$49)</f>
        <v>0</v>
      </c>
      <c r="C46">
        <f t="shared" si="5"/>
        <v>1</v>
      </c>
      <c r="D46" s="3">
        <f>Resumen!D46/SUM(Resumen!$D$2:$D$57)</f>
        <v>5.0200000000000002E-2</v>
      </c>
      <c r="E46">
        <f t="shared" si="1"/>
        <v>0.80410000000000004</v>
      </c>
      <c r="G46">
        <f t="shared" si="2"/>
        <v>0</v>
      </c>
      <c r="I46">
        <f t="shared" si="3"/>
        <v>44</v>
      </c>
      <c r="J46" t="s">
        <v>13</v>
      </c>
      <c r="K46">
        <f t="shared" si="0"/>
        <v>2</v>
      </c>
    </row>
    <row r="47" spans="1:11" x14ac:dyDescent="0.25">
      <c r="A47" s="1">
        <v>0.9375</v>
      </c>
      <c r="B47" s="3">
        <f>Resumen!B47/SUM(Resumen!$B$2:$B$49)</f>
        <v>0</v>
      </c>
      <c r="C47">
        <f t="shared" si="5"/>
        <v>1</v>
      </c>
      <c r="D47" s="3">
        <f>Resumen!D47/SUM(Resumen!$D$2:$D$57)</f>
        <v>4.5199999999999997E-2</v>
      </c>
      <c r="E47">
        <f t="shared" si="1"/>
        <v>0.84930000000000005</v>
      </c>
      <c r="G47">
        <f t="shared" si="2"/>
        <v>0</v>
      </c>
      <c r="I47">
        <f t="shared" si="3"/>
        <v>45</v>
      </c>
      <c r="J47" t="s">
        <v>13</v>
      </c>
      <c r="K47">
        <f t="shared" si="0"/>
        <v>2</v>
      </c>
    </row>
    <row r="48" spans="1:11" x14ac:dyDescent="0.25">
      <c r="A48" s="1">
        <v>0.95833333333333304</v>
      </c>
      <c r="B48" s="3">
        <f>Resumen!B48/SUM(Resumen!$B$2:$B$49)</f>
        <v>0</v>
      </c>
      <c r="C48">
        <f t="shared" si="5"/>
        <v>1</v>
      </c>
      <c r="D48" s="3">
        <f>Resumen!D48/SUM(Resumen!$D$2:$D$57)</f>
        <v>3.7699999999999997E-2</v>
      </c>
      <c r="E48">
        <f t="shared" si="1"/>
        <v>0.88700000000000001</v>
      </c>
      <c r="G48">
        <f t="shared" si="2"/>
        <v>0</v>
      </c>
      <c r="I48">
        <f t="shared" si="3"/>
        <v>46</v>
      </c>
      <c r="J48" t="s">
        <v>13</v>
      </c>
      <c r="K48">
        <f t="shared" si="0"/>
        <v>2</v>
      </c>
    </row>
    <row r="49" spans="1:11" x14ac:dyDescent="0.25">
      <c r="A49" s="1">
        <v>0.97916666666666696</v>
      </c>
      <c r="B49" s="3">
        <f>Resumen!B49/SUM(Resumen!$B$2:$B$49)</f>
        <v>0</v>
      </c>
      <c r="C49">
        <f>B49+C48</f>
        <v>1</v>
      </c>
      <c r="D49" s="3">
        <f>Resumen!D49/SUM(Resumen!$D$2:$D$57)</f>
        <v>3.27E-2</v>
      </c>
      <c r="E49">
        <f>D49+E48</f>
        <v>0.91969999999999996</v>
      </c>
      <c r="G49">
        <f>F49+G48</f>
        <v>0</v>
      </c>
      <c r="I49">
        <f t="shared" si="3"/>
        <v>47</v>
      </c>
      <c r="J49" t="s">
        <v>13</v>
      </c>
      <c r="K49">
        <f t="shared" si="0"/>
        <v>2</v>
      </c>
    </row>
    <row r="50" spans="1:11" x14ac:dyDescent="0.25">
      <c r="D50" s="3">
        <f>Resumen!D50/SUM(Resumen!$D$2:$D$57)</f>
        <v>2.5100000000000001E-2</v>
      </c>
      <c r="E50">
        <f t="shared" ref="E50:E57" si="10">D50+E49</f>
        <v>0.94479999999999997</v>
      </c>
      <c r="I50">
        <f t="shared" ref="I50:I98" si="11">+I49+1</f>
        <v>48</v>
      </c>
      <c r="J50" t="s">
        <v>13</v>
      </c>
      <c r="K50">
        <f t="shared" si="0"/>
        <v>2</v>
      </c>
    </row>
    <row r="51" spans="1:11" x14ac:dyDescent="0.25">
      <c r="D51" s="3">
        <f>Resumen!D51/SUM(Resumen!$D$2:$D$57)</f>
        <v>1.8800000000000001E-2</v>
      </c>
      <c r="E51">
        <f t="shared" si="10"/>
        <v>0.96360000000000001</v>
      </c>
      <c r="I51">
        <f t="shared" si="11"/>
        <v>49</v>
      </c>
      <c r="J51" t="s">
        <v>13</v>
      </c>
      <c r="K51">
        <f t="shared" si="0"/>
        <v>2</v>
      </c>
    </row>
    <row r="52" spans="1:11" x14ac:dyDescent="0.25">
      <c r="D52" s="3">
        <f>Resumen!D52/SUM(Resumen!$D$2:$D$57)</f>
        <v>1.38E-2</v>
      </c>
      <c r="E52">
        <f t="shared" si="10"/>
        <v>0.97740000000000005</v>
      </c>
      <c r="I52">
        <f t="shared" si="11"/>
        <v>50</v>
      </c>
      <c r="J52" t="s">
        <v>13</v>
      </c>
      <c r="K52">
        <f t="shared" si="0"/>
        <v>2</v>
      </c>
    </row>
    <row r="53" spans="1:11" x14ac:dyDescent="0.25">
      <c r="D53" s="3">
        <f>Resumen!D53/SUM(Resumen!$D$2:$D$57)</f>
        <v>1.1299999999999999E-2</v>
      </c>
      <c r="E53">
        <f t="shared" si="10"/>
        <v>0.98870000000000002</v>
      </c>
      <c r="I53">
        <f t="shared" si="11"/>
        <v>51</v>
      </c>
      <c r="J53" t="s">
        <v>13</v>
      </c>
      <c r="K53">
        <f t="shared" si="0"/>
        <v>2</v>
      </c>
    </row>
    <row r="54" spans="1:11" x14ac:dyDescent="0.25">
      <c r="D54" s="3">
        <f>Resumen!D54/SUM(Resumen!$D$2:$D$57)</f>
        <v>6.0000000000000001E-3</v>
      </c>
      <c r="E54">
        <f t="shared" si="10"/>
        <v>0.99470000000000003</v>
      </c>
      <c r="I54">
        <f t="shared" si="11"/>
        <v>52</v>
      </c>
      <c r="J54" t="s">
        <v>13</v>
      </c>
      <c r="K54">
        <f t="shared" si="0"/>
        <v>2</v>
      </c>
    </row>
    <row r="55" spans="1:11" x14ac:dyDescent="0.25">
      <c r="D55" s="3">
        <f>Resumen!D55/SUM(Resumen!$D$2:$D$57)</f>
        <v>3.0000000000000001E-3</v>
      </c>
      <c r="E55">
        <f t="shared" si="10"/>
        <v>0.99770000000000003</v>
      </c>
      <c r="I55">
        <f t="shared" si="11"/>
        <v>53</v>
      </c>
      <c r="J55" t="s">
        <v>14</v>
      </c>
      <c r="K55">
        <f t="shared" si="0"/>
        <v>3</v>
      </c>
    </row>
    <row r="56" spans="1:11" x14ac:dyDescent="0.25">
      <c r="D56" s="3">
        <f>Resumen!D56/SUM(Resumen!$D$2:$D$57)</f>
        <v>2.3E-3</v>
      </c>
      <c r="E56">
        <f t="shared" si="10"/>
        <v>1</v>
      </c>
      <c r="I56">
        <f t="shared" si="11"/>
        <v>54</v>
      </c>
      <c r="J56" t="s">
        <v>14</v>
      </c>
      <c r="K56">
        <f t="shared" si="0"/>
        <v>3</v>
      </c>
    </row>
    <row r="57" spans="1:11" x14ac:dyDescent="0.25">
      <c r="D57" s="3">
        <f>Resumen!D57/SUM(Resumen!$D$2:$D$57)</f>
        <v>0</v>
      </c>
      <c r="E57">
        <f t="shared" si="10"/>
        <v>1</v>
      </c>
      <c r="I57">
        <f t="shared" si="11"/>
        <v>55</v>
      </c>
      <c r="J57" t="s">
        <v>13</v>
      </c>
      <c r="K57">
        <f t="shared" si="0"/>
        <v>2</v>
      </c>
    </row>
    <row r="58" spans="1:11" x14ac:dyDescent="0.25">
      <c r="D58" s="3"/>
      <c r="I58">
        <f t="shared" si="11"/>
        <v>56</v>
      </c>
      <c r="J58" t="s">
        <v>13</v>
      </c>
      <c r="K58">
        <f t="shared" si="0"/>
        <v>2</v>
      </c>
    </row>
    <row r="59" spans="1:11" x14ac:dyDescent="0.25">
      <c r="I59">
        <f t="shared" si="11"/>
        <v>57</v>
      </c>
      <c r="J59" t="s">
        <v>13</v>
      </c>
      <c r="K59">
        <f t="shared" si="0"/>
        <v>2</v>
      </c>
    </row>
    <row r="60" spans="1:11" x14ac:dyDescent="0.25">
      <c r="I60">
        <f t="shared" si="11"/>
        <v>58</v>
      </c>
      <c r="J60" t="s">
        <v>13</v>
      </c>
      <c r="K60">
        <f t="shared" si="0"/>
        <v>2</v>
      </c>
    </row>
    <row r="61" spans="1:11" x14ac:dyDescent="0.25">
      <c r="I61">
        <f t="shared" si="11"/>
        <v>59</v>
      </c>
      <c r="J61" t="s">
        <v>13</v>
      </c>
      <c r="K61">
        <f t="shared" si="0"/>
        <v>2</v>
      </c>
    </row>
    <row r="62" spans="1:11" x14ac:dyDescent="0.25">
      <c r="I62">
        <f t="shared" si="11"/>
        <v>60</v>
      </c>
      <c r="J62" t="s">
        <v>13</v>
      </c>
      <c r="K62">
        <f t="shared" si="0"/>
        <v>2</v>
      </c>
    </row>
    <row r="63" spans="1:11" x14ac:dyDescent="0.25">
      <c r="I63">
        <f t="shared" si="11"/>
        <v>61</v>
      </c>
      <c r="J63" t="s">
        <v>13</v>
      </c>
      <c r="K63">
        <f t="shared" si="0"/>
        <v>2</v>
      </c>
    </row>
    <row r="64" spans="1:11" x14ac:dyDescent="0.25">
      <c r="I64">
        <f t="shared" si="11"/>
        <v>62</v>
      </c>
      <c r="J64" t="s">
        <v>13</v>
      </c>
      <c r="K64">
        <f t="shared" si="0"/>
        <v>2</v>
      </c>
    </row>
    <row r="65" spans="9:11" x14ac:dyDescent="0.25">
      <c r="I65">
        <f t="shared" si="11"/>
        <v>63</v>
      </c>
      <c r="J65" t="s">
        <v>13</v>
      </c>
      <c r="K65">
        <f t="shared" si="0"/>
        <v>2</v>
      </c>
    </row>
    <row r="66" spans="9:11" x14ac:dyDescent="0.25">
      <c r="I66">
        <f t="shared" si="11"/>
        <v>64</v>
      </c>
      <c r="J66" t="s">
        <v>13</v>
      </c>
      <c r="K66">
        <f t="shared" si="0"/>
        <v>2</v>
      </c>
    </row>
    <row r="67" spans="9:11" x14ac:dyDescent="0.25">
      <c r="I67">
        <f t="shared" si="11"/>
        <v>65</v>
      </c>
      <c r="J67" t="s">
        <v>14</v>
      </c>
      <c r="K67">
        <f t="shared" ref="K67:K98" si="12">IF(J67=$M$1,1,IF(J67=$N$1,2,IF(J67=$O$1,3)))</f>
        <v>3</v>
      </c>
    </row>
    <row r="68" spans="9:11" x14ac:dyDescent="0.25">
      <c r="I68">
        <f t="shared" si="11"/>
        <v>66</v>
      </c>
      <c r="J68" t="s">
        <v>14</v>
      </c>
      <c r="K68">
        <f t="shared" si="12"/>
        <v>3</v>
      </c>
    </row>
    <row r="69" spans="9:11" x14ac:dyDescent="0.25">
      <c r="I69">
        <f t="shared" si="11"/>
        <v>67</v>
      </c>
      <c r="J69" t="s">
        <v>14</v>
      </c>
      <c r="K69">
        <f t="shared" si="12"/>
        <v>3</v>
      </c>
    </row>
    <row r="70" spans="9:11" x14ac:dyDescent="0.25">
      <c r="I70">
        <f t="shared" si="11"/>
        <v>68</v>
      </c>
      <c r="J70" t="s">
        <v>14</v>
      </c>
      <c r="K70">
        <f t="shared" si="12"/>
        <v>3</v>
      </c>
    </row>
    <row r="71" spans="9:11" x14ac:dyDescent="0.25">
      <c r="I71">
        <f t="shared" si="11"/>
        <v>69</v>
      </c>
      <c r="J71" t="s">
        <v>14</v>
      </c>
      <c r="K71">
        <f t="shared" si="12"/>
        <v>3</v>
      </c>
    </row>
    <row r="72" spans="9:11" x14ac:dyDescent="0.25">
      <c r="I72">
        <f t="shared" si="11"/>
        <v>70</v>
      </c>
      <c r="J72" t="s">
        <v>14</v>
      </c>
      <c r="K72">
        <f t="shared" si="12"/>
        <v>3</v>
      </c>
    </row>
    <row r="73" spans="9:11" x14ac:dyDescent="0.25">
      <c r="I73">
        <f t="shared" si="11"/>
        <v>71</v>
      </c>
      <c r="J73" t="s">
        <v>14</v>
      </c>
      <c r="K73">
        <f t="shared" si="12"/>
        <v>3</v>
      </c>
    </row>
    <row r="74" spans="9:11" x14ac:dyDescent="0.25">
      <c r="I74">
        <f t="shared" si="11"/>
        <v>72</v>
      </c>
      <c r="J74" t="s">
        <v>14</v>
      </c>
      <c r="K74">
        <f t="shared" si="12"/>
        <v>3</v>
      </c>
    </row>
    <row r="75" spans="9:11" x14ac:dyDescent="0.25">
      <c r="I75">
        <f t="shared" si="11"/>
        <v>73</v>
      </c>
      <c r="J75" t="s">
        <v>14</v>
      </c>
      <c r="K75">
        <f t="shared" si="12"/>
        <v>3</v>
      </c>
    </row>
    <row r="76" spans="9:11" x14ac:dyDescent="0.25">
      <c r="I76">
        <f t="shared" si="11"/>
        <v>74</v>
      </c>
      <c r="J76" t="s">
        <v>14</v>
      </c>
      <c r="K76">
        <f t="shared" si="12"/>
        <v>3</v>
      </c>
    </row>
    <row r="77" spans="9:11" x14ac:dyDescent="0.25">
      <c r="I77">
        <f t="shared" si="11"/>
        <v>75</v>
      </c>
      <c r="J77" t="s">
        <v>14</v>
      </c>
      <c r="K77">
        <f t="shared" si="12"/>
        <v>3</v>
      </c>
    </row>
    <row r="78" spans="9:11" x14ac:dyDescent="0.25">
      <c r="I78">
        <f t="shared" si="11"/>
        <v>76</v>
      </c>
      <c r="J78" t="s">
        <v>14</v>
      </c>
      <c r="K78">
        <f t="shared" si="12"/>
        <v>3</v>
      </c>
    </row>
    <row r="79" spans="9:11" x14ac:dyDescent="0.25">
      <c r="I79">
        <f t="shared" si="11"/>
        <v>77</v>
      </c>
      <c r="J79" t="s">
        <v>14</v>
      </c>
      <c r="K79">
        <f t="shared" si="12"/>
        <v>3</v>
      </c>
    </row>
    <row r="80" spans="9:11" x14ac:dyDescent="0.25">
      <c r="I80">
        <f t="shared" si="11"/>
        <v>78</v>
      </c>
      <c r="J80" t="s">
        <v>14</v>
      </c>
      <c r="K80">
        <f t="shared" si="12"/>
        <v>3</v>
      </c>
    </row>
    <row r="81" spans="9:11" x14ac:dyDescent="0.25">
      <c r="I81">
        <f t="shared" si="11"/>
        <v>79</v>
      </c>
      <c r="J81" t="s">
        <v>14</v>
      </c>
      <c r="K81">
        <f t="shared" si="12"/>
        <v>3</v>
      </c>
    </row>
    <row r="82" spans="9:11" x14ac:dyDescent="0.25">
      <c r="I82">
        <f t="shared" si="11"/>
        <v>80</v>
      </c>
      <c r="J82" t="s">
        <v>14</v>
      </c>
      <c r="K82">
        <f t="shared" si="12"/>
        <v>3</v>
      </c>
    </row>
    <row r="83" spans="9:11" x14ac:dyDescent="0.25">
      <c r="I83">
        <f t="shared" si="11"/>
        <v>81</v>
      </c>
      <c r="J83" t="s">
        <v>13</v>
      </c>
      <c r="K83">
        <f t="shared" si="12"/>
        <v>2</v>
      </c>
    </row>
    <row r="84" spans="9:11" x14ac:dyDescent="0.25">
      <c r="I84">
        <f t="shared" si="11"/>
        <v>82</v>
      </c>
      <c r="J84" t="s">
        <v>13</v>
      </c>
      <c r="K84">
        <f t="shared" si="12"/>
        <v>2</v>
      </c>
    </row>
    <row r="85" spans="9:11" x14ac:dyDescent="0.25">
      <c r="I85">
        <f t="shared" si="11"/>
        <v>83</v>
      </c>
      <c r="J85" t="s">
        <v>13</v>
      </c>
      <c r="K85">
        <f t="shared" si="12"/>
        <v>2</v>
      </c>
    </row>
    <row r="86" spans="9:11" x14ac:dyDescent="0.25">
      <c r="I86">
        <f t="shared" si="11"/>
        <v>84</v>
      </c>
      <c r="J86" t="s">
        <v>12</v>
      </c>
      <c r="K86">
        <f t="shared" si="12"/>
        <v>1</v>
      </c>
    </row>
    <row r="87" spans="9:11" x14ac:dyDescent="0.25">
      <c r="I87">
        <f t="shared" si="11"/>
        <v>85</v>
      </c>
      <c r="J87" t="s">
        <v>12</v>
      </c>
      <c r="K87">
        <f t="shared" si="12"/>
        <v>1</v>
      </c>
    </row>
    <row r="88" spans="9:11" x14ac:dyDescent="0.25">
      <c r="I88">
        <f t="shared" si="11"/>
        <v>86</v>
      </c>
      <c r="J88" t="s">
        <v>12</v>
      </c>
      <c r="K88">
        <f t="shared" si="12"/>
        <v>1</v>
      </c>
    </row>
    <row r="89" spans="9:11" x14ac:dyDescent="0.25">
      <c r="I89">
        <f t="shared" si="11"/>
        <v>87</v>
      </c>
      <c r="J89" t="s">
        <v>12</v>
      </c>
      <c r="K89">
        <f t="shared" si="12"/>
        <v>1</v>
      </c>
    </row>
    <row r="90" spans="9:11" x14ac:dyDescent="0.25">
      <c r="I90">
        <f t="shared" si="11"/>
        <v>88</v>
      </c>
      <c r="J90" t="s">
        <v>12</v>
      </c>
      <c r="K90">
        <f t="shared" si="12"/>
        <v>1</v>
      </c>
    </row>
    <row r="91" spans="9:11" x14ac:dyDescent="0.25">
      <c r="I91">
        <f t="shared" si="11"/>
        <v>89</v>
      </c>
      <c r="J91" t="s">
        <v>12</v>
      </c>
      <c r="K91">
        <f t="shared" si="12"/>
        <v>1</v>
      </c>
    </row>
    <row r="92" spans="9:11" x14ac:dyDescent="0.25">
      <c r="I92">
        <f t="shared" si="11"/>
        <v>90</v>
      </c>
      <c r="J92" t="s">
        <v>12</v>
      </c>
      <c r="K92">
        <f t="shared" si="12"/>
        <v>1</v>
      </c>
    </row>
    <row r="93" spans="9:11" x14ac:dyDescent="0.25">
      <c r="I93">
        <f t="shared" si="11"/>
        <v>91</v>
      </c>
      <c r="J93" t="s">
        <v>12</v>
      </c>
      <c r="K93">
        <f t="shared" si="12"/>
        <v>1</v>
      </c>
    </row>
    <row r="94" spans="9:11" x14ac:dyDescent="0.25">
      <c r="I94">
        <f t="shared" si="11"/>
        <v>92</v>
      </c>
      <c r="J94" t="s">
        <v>12</v>
      </c>
      <c r="K94">
        <f t="shared" si="12"/>
        <v>1</v>
      </c>
    </row>
    <row r="95" spans="9:11" x14ac:dyDescent="0.25">
      <c r="I95">
        <f t="shared" si="11"/>
        <v>93</v>
      </c>
      <c r="J95" t="s">
        <v>12</v>
      </c>
      <c r="K95">
        <f t="shared" si="12"/>
        <v>1</v>
      </c>
    </row>
    <row r="96" spans="9:11" x14ac:dyDescent="0.25">
      <c r="I96">
        <f t="shared" si="11"/>
        <v>94</v>
      </c>
      <c r="J96" t="s">
        <v>12</v>
      </c>
      <c r="K96">
        <f t="shared" si="12"/>
        <v>1</v>
      </c>
    </row>
    <row r="97" spans="9:11" x14ac:dyDescent="0.25">
      <c r="I97">
        <f t="shared" si="11"/>
        <v>95</v>
      </c>
      <c r="J97" t="s">
        <v>12</v>
      </c>
      <c r="K97">
        <f t="shared" si="12"/>
        <v>1</v>
      </c>
    </row>
    <row r="98" spans="9:11" x14ac:dyDescent="0.25">
      <c r="I98">
        <f t="shared" si="11"/>
        <v>96</v>
      </c>
      <c r="J98" t="s">
        <v>12</v>
      </c>
      <c r="K98">
        <f t="shared" si="1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3C2-78ED-4C49-AB5B-D92925348DC5}">
  <dimension ref="A1:AC58"/>
  <sheetViews>
    <sheetView tabSelected="1" topLeftCell="Z1" workbookViewId="0">
      <selection activeCell="AL13" sqref="AL13"/>
    </sheetView>
  </sheetViews>
  <sheetFormatPr baseColWidth="10"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10</v>
      </c>
      <c r="AB1" t="s">
        <v>16</v>
      </c>
      <c r="AC1" t="s">
        <v>17</v>
      </c>
    </row>
    <row r="2" spans="1:29" x14ac:dyDescent="0.25">
      <c r="A2" s="1">
        <v>0</v>
      </c>
      <c r="B2">
        <f>ROUND(S2/SUM($S$2:$S$57)*10000,0)</f>
        <v>0</v>
      </c>
      <c r="C2">
        <f>B2</f>
        <v>0</v>
      </c>
      <c r="D2">
        <f>ROUND(U2/SUM($U$2:$U$57)*10000,0)</f>
        <v>0</v>
      </c>
      <c r="E2">
        <f>D2</f>
        <v>0</v>
      </c>
      <c r="F2" t="s">
        <v>7</v>
      </c>
      <c r="H2">
        <v>1</v>
      </c>
      <c r="I2">
        <f>H2*2</f>
        <v>2</v>
      </c>
      <c r="R2" s="1">
        <v>0</v>
      </c>
      <c r="S2">
        <v>0</v>
      </c>
      <c r="T2">
        <f>S2</f>
        <v>0</v>
      </c>
      <c r="U2">
        <v>0</v>
      </c>
      <c r="V2">
        <f>U2</f>
        <v>0</v>
      </c>
      <c r="W2" t="s">
        <v>7</v>
      </c>
      <c r="Y2">
        <v>1</v>
      </c>
      <c r="AA2" s="1">
        <v>0</v>
      </c>
      <c r="AB2">
        <f>PDFs!B2</f>
        <v>0</v>
      </c>
      <c r="AC2">
        <f>PDFs!D50</f>
        <v>2.5100000000000001E-2</v>
      </c>
    </row>
    <row r="3" spans="1:29" x14ac:dyDescent="0.25">
      <c r="A3" s="1">
        <v>2.0833333333333332E-2</v>
      </c>
      <c r="B3">
        <f t="shared" ref="B3:B57" si="0">ROUND(S3/SUM($S$2:$S$57)*10000,0)</f>
        <v>0</v>
      </c>
      <c r="C3">
        <f>B3+C2</f>
        <v>0</v>
      </c>
      <c r="D3">
        <f t="shared" ref="D3:D52" si="1">ROUND(U3/SUM($U$2:$U$57)*10000,0)</f>
        <v>0</v>
      </c>
      <c r="E3">
        <f>D3+E2</f>
        <v>0</v>
      </c>
      <c r="F3" t="s">
        <v>8</v>
      </c>
      <c r="G3">
        <v>0.5</v>
      </c>
      <c r="H3">
        <v>2</v>
      </c>
      <c r="I3">
        <f t="shared" ref="I3:I57" si="2">H3*2</f>
        <v>4</v>
      </c>
      <c r="R3" s="1">
        <v>2.0833333333333332E-2</v>
      </c>
      <c r="S3">
        <v>0</v>
      </c>
      <c r="T3">
        <f>S3+T2</f>
        <v>0</v>
      </c>
      <c r="U3">
        <v>0</v>
      </c>
      <c r="V3">
        <f>U3+V2</f>
        <v>0</v>
      </c>
      <c r="W3" t="s">
        <v>8</v>
      </c>
      <c r="X3">
        <v>0.5</v>
      </c>
      <c r="Y3">
        <v>2</v>
      </c>
      <c r="AA3" s="1">
        <v>2.0833333333333332E-2</v>
      </c>
      <c r="AB3">
        <f>PDFs!B3</f>
        <v>0</v>
      </c>
      <c r="AC3">
        <f>PDFs!D51</f>
        <v>1.8800000000000001E-2</v>
      </c>
    </row>
    <row r="4" spans="1:29" x14ac:dyDescent="0.25">
      <c r="A4" s="1">
        <v>4.1666666666666699E-2</v>
      </c>
      <c r="B4">
        <f t="shared" si="0"/>
        <v>0</v>
      </c>
      <c r="C4">
        <f>B4+C3</f>
        <v>0</v>
      </c>
      <c r="D4">
        <f t="shared" si="1"/>
        <v>0</v>
      </c>
      <c r="E4">
        <f t="shared" ref="E4:E48" si="3">D4+E3</f>
        <v>0</v>
      </c>
      <c r="F4" t="s">
        <v>9</v>
      </c>
      <c r="G4">
        <v>1</v>
      </c>
      <c r="H4">
        <v>3</v>
      </c>
      <c r="I4">
        <f t="shared" si="2"/>
        <v>6</v>
      </c>
      <c r="R4" s="1">
        <v>4.1666666666666699E-2</v>
      </c>
      <c r="S4">
        <v>0</v>
      </c>
      <c r="T4">
        <f>S4+T3</f>
        <v>0</v>
      </c>
      <c r="U4">
        <v>0</v>
      </c>
      <c r="V4">
        <f t="shared" ref="V4:V48" si="4">U4+V3</f>
        <v>0</v>
      </c>
      <c r="W4" t="s">
        <v>9</v>
      </c>
      <c r="X4">
        <v>1</v>
      </c>
      <c r="Y4">
        <v>3</v>
      </c>
      <c r="AA4" s="1">
        <v>4.1666666666666699E-2</v>
      </c>
      <c r="AB4">
        <f>PDFs!B4</f>
        <v>0</v>
      </c>
      <c r="AC4">
        <f>PDFs!D52</f>
        <v>1.38E-2</v>
      </c>
    </row>
    <row r="5" spans="1:29" x14ac:dyDescent="0.25">
      <c r="A5" s="1">
        <v>6.25E-2</v>
      </c>
      <c r="B5">
        <f t="shared" si="0"/>
        <v>0</v>
      </c>
      <c r="C5">
        <f>B5+C4</f>
        <v>0</v>
      </c>
      <c r="D5">
        <f t="shared" si="1"/>
        <v>0</v>
      </c>
      <c r="E5">
        <f t="shared" si="3"/>
        <v>0</v>
      </c>
      <c r="H5">
        <v>4</v>
      </c>
      <c r="I5">
        <f t="shared" si="2"/>
        <v>8</v>
      </c>
      <c r="R5" s="1">
        <v>6.25E-2</v>
      </c>
      <c r="S5">
        <v>0</v>
      </c>
      <c r="T5">
        <f>S5+T4</f>
        <v>0</v>
      </c>
      <c r="U5">
        <v>0</v>
      </c>
      <c r="V5">
        <f t="shared" si="4"/>
        <v>0</v>
      </c>
      <c r="Y5">
        <v>4</v>
      </c>
      <c r="AA5" s="1">
        <v>6.25E-2</v>
      </c>
      <c r="AB5">
        <f>PDFs!B5</f>
        <v>0</v>
      </c>
      <c r="AC5">
        <f>PDFs!D53</f>
        <v>1.1299999999999999E-2</v>
      </c>
    </row>
    <row r="6" spans="1:29" x14ac:dyDescent="0.25">
      <c r="A6" s="1">
        <v>8.3333333333333301E-2</v>
      </c>
      <c r="B6">
        <f t="shared" si="0"/>
        <v>0</v>
      </c>
      <c r="C6">
        <f>B6+C5</f>
        <v>0</v>
      </c>
      <c r="D6">
        <f t="shared" si="1"/>
        <v>0</v>
      </c>
      <c r="E6">
        <f t="shared" si="3"/>
        <v>0</v>
      </c>
      <c r="H6">
        <v>5</v>
      </c>
      <c r="I6">
        <f t="shared" si="2"/>
        <v>10</v>
      </c>
      <c r="R6" s="1">
        <v>8.3333333333333301E-2</v>
      </c>
      <c r="S6">
        <v>0</v>
      </c>
      <c r="T6">
        <f>S6+T5</f>
        <v>0</v>
      </c>
      <c r="U6">
        <v>0</v>
      </c>
      <c r="V6">
        <f t="shared" si="4"/>
        <v>0</v>
      </c>
      <c r="Y6">
        <v>5</v>
      </c>
      <c r="AA6" s="1">
        <v>8.3333333333333301E-2</v>
      </c>
      <c r="AB6">
        <f>PDFs!B6</f>
        <v>0</v>
      </c>
      <c r="AC6">
        <f>PDFs!D54</f>
        <v>6.0000000000000001E-3</v>
      </c>
    </row>
    <row r="7" spans="1:29" x14ac:dyDescent="0.25">
      <c r="A7" s="1">
        <v>0.104166666666667</v>
      </c>
      <c r="B7">
        <f t="shared" si="0"/>
        <v>0</v>
      </c>
      <c r="C7">
        <f t="shared" ref="C7:C48" si="5">B7+C6</f>
        <v>0</v>
      </c>
      <c r="D7">
        <f t="shared" si="1"/>
        <v>0</v>
      </c>
      <c r="E7">
        <f t="shared" si="3"/>
        <v>0</v>
      </c>
      <c r="H7">
        <v>6</v>
      </c>
      <c r="I7">
        <f t="shared" si="2"/>
        <v>12</v>
      </c>
      <c r="R7" s="1">
        <v>0.104166666666667</v>
      </c>
      <c r="S7">
        <v>0</v>
      </c>
      <c r="T7">
        <f t="shared" ref="T7:T48" si="6">S7+T6</f>
        <v>0</v>
      </c>
      <c r="U7">
        <v>0</v>
      </c>
      <c r="V7">
        <f t="shared" si="4"/>
        <v>0</v>
      </c>
      <c r="Y7">
        <v>6</v>
      </c>
      <c r="AA7" s="1">
        <v>0.104166666666667</v>
      </c>
      <c r="AB7">
        <f>PDFs!B7</f>
        <v>0</v>
      </c>
      <c r="AC7">
        <f>PDFs!D55</f>
        <v>3.0000000000000001E-3</v>
      </c>
    </row>
    <row r="8" spans="1:29" x14ac:dyDescent="0.25">
      <c r="A8" s="1">
        <v>0.125</v>
      </c>
      <c r="B8">
        <f t="shared" si="0"/>
        <v>0</v>
      </c>
      <c r="C8">
        <f t="shared" si="5"/>
        <v>0</v>
      </c>
      <c r="D8">
        <f t="shared" si="1"/>
        <v>0</v>
      </c>
      <c r="E8">
        <f t="shared" si="3"/>
        <v>0</v>
      </c>
      <c r="H8">
        <v>7</v>
      </c>
      <c r="I8">
        <f t="shared" si="2"/>
        <v>14</v>
      </c>
      <c r="R8" s="1">
        <v>0.125</v>
      </c>
      <c r="S8">
        <v>0</v>
      </c>
      <c r="T8">
        <f t="shared" si="6"/>
        <v>0</v>
      </c>
      <c r="U8">
        <v>0</v>
      </c>
      <c r="V8">
        <f t="shared" si="4"/>
        <v>0</v>
      </c>
      <c r="Y8">
        <v>7</v>
      </c>
      <c r="AA8" s="1">
        <v>0.125</v>
      </c>
      <c r="AB8">
        <f>PDFs!B8</f>
        <v>0</v>
      </c>
      <c r="AC8">
        <f>PDFs!D56</f>
        <v>2.3E-3</v>
      </c>
    </row>
    <row r="9" spans="1:29" x14ac:dyDescent="0.25">
      <c r="A9" s="1">
        <v>0.14583333333333301</v>
      </c>
      <c r="B9">
        <f t="shared" si="0"/>
        <v>40</v>
      </c>
      <c r="C9">
        <f t="shared" si="5"/>
        <v>40</v>
      </c>
      <c r="D9">
        <f t="shared" si="1"/>
        <v>0</v>
      </c>
      <c r="E9">
        <f t="shared" si="3"/>
        <v>0</v>
      </c>
      <c r="H9">
        <v>8</v>
      </c>
      <c r="I9">
        <f t="shared" si="2"/>
        <v>16</v>
      </c>
      <c r="R9" s="1">
        <v>0.14583333333333301</v>
      </c>
      <c r="S9">
        <v>20</v>
      </c>
      <c r="T9">
        <f t="shared" si="6"/>
        <v>20</v>
      </c>
      <c r="U9">
        <v>0</v>
      </c>
      <c r="V9">
        <f t="shared" si="4"/>
        <v>0</v>
      </c>
      <c r="Y9">
        <v>8</v>
      </c>
      <c r="AA9" s="1">
        <v>0.14583333333333301</v>
      </c>
      <c r="AB9">
        <f>PDFs!B9</f>
        <v>4.0000000000000001E-3</v>
      </c>
      <c r="AC9">
        <f>PDFs!D9</f>
        <v>0</v>
      </c>
    </row>
    <row r="10" spans="1:29" x14ac:dyDescent="0.25">
      <c r="A10" s="1">
        <v>0.16666666666666699</v>
      </c>
      <c r="B10">
        <f t="shared" si="0"/>
        <v>60</v>
      </c>
      <c r="C10">
        <f t="shared" si="5"/>
        <v>100</v>
      </c>
      <c r="D10">
        <f t="shared" si="1"/>
        <v>0</v>
      </c>
      <c r="E10">
        <f t="shared" si="3"/>
        <v>0</v>
      </c>
      <c r="H10">
        <v>9</v>
      </c>
      <c r="I10">
        <f t="shared" si="2"/>
        <v>18</v>
      </c>
      <c r="R10" s="1">
        <v>0.16666666666666699</v>
      </c>
      <c r="S10">
        <v>30</v>
      </c>
      <c r="T10">
        <f t="shared" si="6"/>
        <v>50</v>
      </c>
      <c r="U10">
        <v>0</v>
      </c>
      <c r="V10">
        <f t="shared" si="4"/>
        <v>0</v>
      </c>
      <c r="Y10">
        <v>9</v>
      </c>
      <c r="AA10" s="1">
        <v>0.16666666666666699</v>
      </c>
      <c r="AB10">
        <f>PDFs!B10</f>
        <v>6.0000000000000001E-3</v>
      </c>
      <c r="AC10">
        <f>PDFs!D10</f>
        <v>0</v>
      </c>
    </row>
    <row r="11" spans="1:29" x14ac:dyDescent="0.25">
      <c r="A11" s="1">
        <v>0.1875</v>
      </c>
      <c r="B11">
        <f t="shared" si="0"/>
        <v>100</v>
      </c>
      <c r="C11">
        <f t="shared" si="5"/>
        <v>200</v>
      </c>
      <c r="D11">
        <f t="shared" si="1"/>
        <v>0</v>
      </c>
      <c r="E11">
        <f t="shared" si="3"/>
        <v>0</v>
      </c>
      <c r="H11">
        <v>10</v>
      </c>
      <c r="I11">
        <f t="shared" si="2"/>
        <v>20</v>
      </c>
      <c r="R11" s="1">
        <v>0.1875</v>
      </c>
      <c r="S11">
        <v>50</v>
      </c>
      <c r="T11">
        <f t="shared" si="6"/>
        <v>100</v>
      </c>
      <c r="U11">
        <v>0</v>
      </c>
      <c r="V11">
        <f t="shared" si="4"/>
        <v>0</v>
      </c>
      <c r="Y11">
        <v>10</v>
      </c>
      <c r="AA11" s="1">
        <v>0.1875</v>
      </c>
      <c r="AB11">
        <f>PDFs!B11</f>
        <v>0.01</v>
      </c>
      <c r="AC11">
        <f>PDFs!D11</f>
        <v>0</v>
      </c>
    </row>
    <row r="12" spans="1:29" x14ac:dyDescent="0.25">
      <c r="A12" s="1">
        <v>0.20833333333333301</v>
      </c>
      <c r="B12">
        <f t="shared" si="0"/>
        <v>140</v>
      </c>
      <c r="C12">
        <f t="shared" si="5"/>
        <v>340</v>
      </c>
      <c r="D12">
        <f t="shared" si="1"/>
        <v>0</v>
      </c>
      <c r="E12">
        <f t="shared" si="3"/>
        <v>0</v>
      </c>
      <c r="H12">
        <v>11</v>
      </c>
      <c r="I12">
        <f t="shared" si="2"/>
        <v>22</v>
      </c>
      <c r="R12" s="1">
        <v>0.20833333333333301</v>
      </c>
      <c r="S12">
        <v>70</v>
      </c>
      <c r="T12">
        <f t="shared" si="6"/>
        <v>170</v>
      </c>
      <c r="U12">
        <v>0</v>
      </c>
      <c r="V12">
        <f t="shared" si="4"/>
        <v>0</v>
      </c>
      <c r="Y12">
        <v>11</v>
      </c>
      <c r="AA12" s="1">
        <v>0.20833333333333301</v>
      </c>
      <c r="AB12">
        <f>PDFs!B12</f>
        <v>1.4E-2</v>
      </c>
      <c r="AC12">
        <f>PDFs!D12</f>
        <v>0</v>
      </c>
    </row>
    <row r="13" spans="1:29" x14ac:dyDescent="0.25">
      <c r="A13" s="1">
        <v>0.22916666666666699</v>
      </c>
      <c r="B13">
        <f t="shared" si="0"/>
        <v>240</v>
      </c>
      <c r="C13">
        <f t="shared" si="5"/>
        <v>580</v>
      </c>
      <c r="D13">
        <f t="shared" si="1"/>
        <v>0</v>
      </c>
      <c r="E13">
        <f t="shared" si="3"/>
        <v>0</v>
      </c>
      <c r="H13">
        <v>12</v>
      </c>
      <c r="I13">
        <f t="shared" si="2"/>
        <v>24</v>
      </c>
      <c r="R13" s="1">
        <v>0.22916666666666699</v>
      </c>
      <c r="S13">
        <v>120</v>
      </c>
      <c r="T13">
        <f t="shared" si="6"/>
        <v>290</v>
      </c>
      <c r="U13">
        <v>0</v>
      </c>
      <c r="V13">
        <f t="shared" si="4"/>
        <v>0</v>
      </c>
      <c r="Y13">
        <v>12</v>
      </c>
      <c r="AA13" s="1">
        <v>0.22916666666666699</v>
      </c>
      <c r="AB13">
        <f>PDFs!B13</f>
        <v>2.4E-2</v>
      </c>
      <c r="AC13">
        <f>PDFs!D13</f>
        <v>0</v>
      </c>
    </row>
    <row r="14" spans="1:29" x14ac:dyDescent="0.25">
      <c r="A14" s="1">
        <v>0.25</v>
      </c>
      <c r="B14">
        <f t="shared" si="0"/>
        <v>400</v>
      </c>
      <c r="C14">
        <f t="shared" si="5"/>
        <v>980</v>
      </c>
      <c r="D14">
        <f t="shared" si="1"/>
        <v>0</v>
      </c>
      <c r="E14">
        <f t="shared" si="3"/>
        <v>0</v>
      </c>
      <c r="H14">
        <v>13</v>
      </c>
      <c r="I14">
        <f t="shared" si="2"/>
        <v>26</v>
      </c>
      <c r="R14" s="1">
        <v>0.25</v>
      </c>
      <c r="S14">
        <v>200</v>
      </c>
      <c r="T14">
        <f t="shared" si="6"/>
        <v>490</v>
      </c>
      <c r="U14">
        <v>0</v>
      </c>
      <c r="V14">
        <f t="shared" si="4"/>
        <v>0</v>
      </c>
      <c r="Y14">
        <v>13</v>
      </c>
      <c r="AA14" s="1">
        <v>0.25</v>
      </c>
      <c r="AB14">
        <f>PDFs!B14</f>
        <v>0.04</v>
      </c>
      <c r="AC14">
        <f>PDFs!D14</f>
        <v>0</v>
      </c>
    </row>
    <row r="15" spans="1:29" x14ac:dyDescent="0.25">
      <c r="A15" s="1">
        <v>0.27083333333333298</v>
      </c>
      <c r="B15">
        <f t="shared" si="0"/>
        <v>639</v>
      </c>
      <c r="C15">
        <f t="shared" si="5"/>
        <v>1619</v>
      </c>
      <c r="D15">
        <f t="shared" si="1"/>
        <v>0</v>
      </c>
      <c r="E15">
        <f t="shared" si="3"/>
        <v>0</v>
      </c>
      <c r="H15">
        <v>14</v>
      </c>
      <c r="I15">
        <f t="shared" si="2"/>
        <v>28</v>
      </c>
      <c r="R15" s="1">
        <v>0.27083333333333298</v>
      </c>
      <c r="S15">
        <v>320</v>
      </c>
      <c r="T15">
        <f t="shared" si="6"/>
        <v>810</v>
      </c>
      <c r="U15">
        <v>0</v>
      </c>
      <c r="V15">
        <f t="shared" si="4"/>
        <v>0</v>
      </c>
      <c r="Y15">
        <v>14</v>
      </c>
      <c r="AA15" s="1">
        <v>0.27083333333333298</v>
      </c>
      <c r="AB15">
        <f>PDFs!B15</f>
        <v>6.3899999999999998E-2</v>
      </c>
      <c r="AC15">
        <f>PDFs!D15</f>
        <v>0</v>
      </c>
    </row>
    <row r="16" spans="1:29" x14ac:dyDescent="0.25">
      <c r="A16" s="1">
        <v>0.29166666666666702</v>
      </c>
      <c r="B16">
        <f t="shared" si="0"/>
        <v>999</v>
      </c>
      <c r="C16">
        <f t="shared" si="5"/>
        <v>2618</v>
      </c>
      <c r="D16">
        <f t="shared" si="1"/>
        <v>0</v>
      </c>
      <c r="E16">
        <f t="shared" si="3"/>
        <v>0</v>
      </c>
      <c r="H16">
        <v>15</v>
      </c>
      <c r="I16">
        <f t="shared" si="2"/>
        <v>30</v>
      </c>
      <c r="R16" s="1">
        <v>0.29166666666666702</v>
      </c>
      <c r="S16">
        <v>500</v>
      </c>
      <c r="T16">
        <f t="shared" si="6"/>
        <v>1310</v>
      </c>
      <c r="U16">
        <v>0</v>
      </c>
      <c r="V16">
        <f t="shared" si="4"/>
        <v>0</v>
      </c>
      <c r="Y16">
        <v>15</v>
      </c>
      <c r="AA16" s="1">
        <v>0.29166666666666702</v>
      </c>
      <c r="AB16">
        <f>PDFs!B16</f>
        <v>9.9900000000000003E-2</v>
      </c>
      <c r="AC16">
        <f>PDFs!D16</f>
        <v>0</v>
      </c>
    </row>
    <row r="17" spans="1:29" x14ac:dyDescent="0.25">
      <c r="A17" s="1">
        <v>0.3125</v>
      </c>
      <c r="B17">
        <f t="shared" si="0"/>
        <v>1558</v>
      </c>
      <c r="C17">
        <f t="shared" si="5"/>
        <v>4176</v>
      </c>
      <c r="D17">
        <f t="shared" si="1"/>
        <v>0</v>
      </c>
      <c r="E17">
        <f t="shared" si="3"/>
        <v>0</v>
      </c>
      <c r="H17">
        <v>16</v>
      </c>
      <c r="I17">
        <f t="shared" si="2"/>
        <v>32</v>
      </c>
      <c r="R17" s="1">
        <v>0.3125</v>
      </c>
      <c r="S17">
        <v>780</v>
      </c>
      <c r="T17">
        <f t="shared" si="6"/>
        <v>2090</v>
      </c>
      <c r="U17">
        <v>0</v>
      </c>
      <c r="V17">
        <f t="shared" si="4"/>
        <v>0</v>
      </c>
      <c r="Y17">
        <v>16</v>
      </c>
      <c r="AA17" s="1">
        <v>0.3125</v>
      </c>
      <c r="AB17">
        <f>PDFs!B17</f>
        <v>0.15579999999999999</v>
      </c>
      <c r="AC17">
        <f>PDFs!D17</f>
        <v>0</v>
      </c>
    </row>
    <row r="18" spans="1:29" x14ac:dyDescent="0.25">
      <c r="A18" s="1">
        <v>0.33333333333333298</v>
      </c>
      <c r="B18">
        <f t="shared" si="0"/>
        <v>1548</v>
      </c>
      <c r="C18">
        <f t="shared" si="5"/>
        <v>5724</v>
      </c>
      <c r="D18">
        <f t="shared" si="1"/>
        <v>0</v>
      </c>
      <c r="E18">
        <f t="shared" si="3"/>
        <v>0</v>
      </c>
      <c r="H18">
        <v>17</v>
      </c>
      <c r="I18">
        <f t="shared" si="2"/>
        <v>34</v>
      </c>
      <c r="R18" s="1">
        <v>0.33333333333333298</v>
      </c>
      <c r="S18">
        <v>775</v>
      </c>
      <c r="T18">
        <f t="shared" si="6"/>
        <v>2865</v>
      </c>
      <c r="U18">
        <v>0</v>
      </c>
      <c r="V18">
        <f t="shared" si="4"/>
        <v>0</v>
      </c>
      <c r="Y18">
        <v>17</v>
      </c>
      <c r="AA18" s="1">
        <v>0.33333333333333298</v>
      </c>
      <c r="AB18">
        <f>PDFs!B18</f>
        <v>0.15479999999999999</v>
      </c>
      <c r="AC18">
        <f>PDFs!D18</f>
        <v>0</v>
      </c>
    </row>
    <row r="19" spans="1:29" x14ac:dyDescent="0.25">
      <c r="A19" s="1">
        <v>0.35416666666666702</v>
      </c>
      <c r="B19">
        <f t="shared" si="0"/>
        <v>1199</v>
      </c>
      <c r="C19">
        <f t="shared" si="5"/>
        <v>6923</v>
      </c>
      <c r="D19">
        <f t="shared" si="1"/>
        <v>0</v>
      </c>
      <c r="E19">
        <f t="shared" si="3"/>
        <v>0</v>
      </c>
      <c r="H19">
        <v>18</v>
      </c>
      <c r="I19">
        <f t="shared" si="2"/>
        <v>36</v>
      </c>
      <c r="R19" s="1">
        <v>0.35416666666666702</v>
      </c>
      <c r="S19">
        <v>600</v>
      </c>
      <c r="T19">
        <f t="shared" si="6"/>
        <v>3465</v>
      </c>
      <c r="U19">
        <v>0</v>
      </c>
      <c r="V19">
        <f t="shared" si="4"/>
        <v>0</v>
      </c>
      <c r="Y19">
        <v>18</v>
      </c>
      <c r="AA19" s="1">
        <v>0.35416666666666702</v>
      </c>
      <c r="AB19">
        <f>PDFs!B19</f>
        <v>0.11990000000000001</v>
      </c>
      <c r="AC19">
        <f>PDFs!D19</f>
        <v>0</v>
      </c>
    </row>
    <row r="20" spans="1:29" x14ac:dyDescent="0.25">
      <c r="A20" s="1">
        <v>0.375</v>
      </c>
      <c r="B20">
        <f t="shared" si="0"/>
        <v>999</v>
      </c>
      <c r="C20">
        <f t="shared" si="5"/>
        <v>7922</v>
      </c>
      <c r="D20">
        <f t="shared" si="1"/>
        <v>0</v>
      </c>
      <c r="E20">
        <f t="shared" si="3"/>
        <v>0</v>
      </c>
      <c r="H20">
        <v>19</v>
      </c>
      <c r="I20">
        <f t="shared" si="2"/>
        <v>38</v>
      </c>
      <c r="R20" s="1">
        <v>0.375</v>
      </c>
      <c r="S20">
        <v>500</v>
      </c>
      <c r="T20">
        <f t="shared" si="6"/>
        <v>3965</v>
      </c>
      <c r="U20">
        <v>0</v>
      </c>
      <c r="V20">
        <f t="shared" si="4"/>
        <v>0</v>
      </c>
      <c r="Y20">
        <v>19</v>
      </c>
      <c r="AA20" s="1">
        <v>0.375</v>
      </c>
      <c r="AB20">
        <f>PDFs!B20</f>
        <v>9.9900000000000003E-2</v>
      </c>
      <c r="AC20">
        <f>PDFs!D20</f>
        <v>0</v>
      </c>
    </row>
    <row r="21" spans="1:29" x14ac:dyDescent="0.25">
      <c r="A21" s="1">
        <v>0.39583333333333298</v>
      </c>
      <c r="B21">
        <f t="shared" si="0"/>
        <v>919</v>
      </c>
      <c r="C21">
        <f t="shared" si="5"/>
        <v>8841</v>
      </c>
      <c r="D21">
        <f t="shared" si="1"/>
        <v>0</v>
      </c>
      <c r="E21">
        <f t="shared" si="3"/>
        <v>0</v>
      </c>
      <c r="H21">
        <v>20</v>
      </c>
      <c r="I21">
        <f t="shared" si="2"/>
        <v>40</v>
      </c>
      <c r="R21" s="1">
        <v>0.39583333333333298</v>
      </c>
      <c r="S21">
        <v>460</v>
      </c>
      <c r="T21">
        <f t="shared" si="6"/>
        <v>4425</v>
      </c>
      <c r="U21">
        <v>0</v>
      </c>
      <c r="V21">
        <f t="shared" si="4"/>
        <v>0</v>
      </c>
      <c r="Y21">
        <v>20</v>
      </c>
      <c r="AA21" s="1">
        <v>0.39583333333333298</v>
      </c>
      <c r="AB21">
        <f>PDFs!B21</f>
        <v>9.1899999999999996E-2</v>
      </c>
      <c r="AC21">
        <f>PDFs!D21</f>
        <v>0</v>
      </c>
    </row>
    <row r="22" spans="1:29" x14ac:dyDescent="0.25">
      <c r="A22" s="1">
        <v>0.41666666666666702</v>
      </c>
      <c r="B22">
        <f t="shared" si="0"/>
        <v>599</v>
      </c>
      <c r="C22">
        <f t="shared" si="5"/>
        <v>9440</v>
      </c>
      <c r="D22">
        <f t="shared" si="1"/>
        <v>0</v>
      </c>
      <c r="E22">
        <f t="shared" si="3"/>
        <v>0</v>
      </c>
      <c r="H22">
        <v>21</v>
      </c>
      <c r="I22">
        <f t="shared" si="2"/>
        <v>42</v>
      </c>
      <c r="R22" s="1">
        <v>0.41666666666666702</v>
      </c>
      <c r="S22">
        <v>300</v>
      </c>
      <c r="T22">
        <f t="shared" si="6"/>
        <v>4725</v>
      </c>
      <c r="U22">
        <v>0</v>
      </c>
      <c r="V22">
        <f t="shared" si="4"/>
        <v>0</v>
      </c>
      <c r="Y22">
        <v>21</v>
      </c>
      <c r="AA22" s="1">
        <v>0.41666666666666702</v>
      </c>
      <c r="AB22">
        <f>PDFs!B22</f>
        <v>5.9900000000000002E-2</v>
      </c>
      <c r="AC22">
        <f>PDFs!D22</f>
        <v>0</v>
      </c>
    </row>
    <row r="23" spans="1:29" x14ac:dyDescent="0.25">
      <c r="A23" s="1">
        <v>0.4375</v>
      </c>
      <c r="B23">
        <f t="shared" si="0"/>
        <v>400</v>
      </c>
      <c r="C23">
        <f t="shared" si="5"/>
        <v>9840</v>
      </c>
      <c r="D23">
        <f t="shared" si="1"/>
        <v>0</v>
      </c>
      <c r="E23">
        <f t="shared" si="3"/>
        <v>0</v>
      </c>
      <c r="H23">
        <v>22</v>
      </c>
      <c r="I23">
        <f t="shared" si="2"/>
        <v>44</v>
      </c>
      <c r="R23" s="1">
        <v>0.4375</v>
      </c>
      <c r="S23">
        <v>200</v>
      </c>
      <c r="T23">
        <f t="shared" si="6"/>
        <v>4925</v>
      </c>
      <c r="U23">
        <v>0</v>
      </c>
      <c r="V23">
        <f t="shared" si="4"/>
        <v>0</v>
      </c>
      <c r="Y23">
        <v>22</v>
      </c>
      <c r="AA23" s="1">
        <v>0.4375</v>
      </c>
      <c r="AB23">
        <f>PDFs!B23</f>
        <v>0.04</v>
      </c>
      <c r="AC23">
        <f>PDFs!D23</f>
        <v>0</v>
      </c>
    </row>
    <row r="24" spans="1:29" x14ac:dyDescent="0.25">
      <c r="A24" s="1">
        <v>0.45833333333333298</v>
      </c>
      <c r="B24">
        <f t="shared" si="0"/>
        <v>120</v>
      </c>
      <c r="C24">
        <f t="shared" si="5"/>
        <v>9960</v>
      </c>
      <c r="D24">
        <f t="shared" si="1"/>
        <v>0</v>
      </c>
      <c r="E24">
        <f t="shared" si="3"/>
        <v>0</v>
      </c>
      <c r="H24">
        <v>23</v>
      </c>
      <c r="I24">
        <f t="shared" si="2"/>
        <v>46</v>
      </c>
      <c r="R24" s="1">
        <v>0.45833333333333298</v>
      </c>
      <c r="S24">
        <v>60</v>
      </c>
      <c r="T24">
        <f t="shared" si="6"/>
        <v>4985</v>
      </c>
      <c r="U24">
        <v>0</v>
      </c>
      <c r="V24">
        <f t="shared" si="4"/>
        <v>0</v>
      </c>
      <c r="Y24">
        <v>23</v>
      </c>
      <c r="AA24" s="1">
        <v>0.45833333333333298</v>
      </c>
      <c r="AB24">
        <f>PDFs!B24</f>
        <v>1.2E-2</v>
      </c>
      <c r="AC24">
        <f>PDFs!D24</f>
        <v>0</v>
      </c>
    </row>
    <row r="25" spans="1:29" x14ac:dyDescent="0.25">
      <c r="A25" s="1">
        <v>0.47916666666666702</v>
      </c>
      <c r="B25">
        <f t="shared" si="0"/>
        <v>40</v>
      </c>
      <c r="C25">
        <f t="shared" si="5"/>
        <v>10000</v>
      </c>
      <c r="D25">
        <f t="shared" si="1"/>
        <v>0</v>
      </c>
      <c r="E25">
        <f t="shared" si="3"/>
        <v>0</v>
      </c>
      <c r="H25">
        <v>24</v>
      </c>
      <c r="I25">
        <f t="shared" si="2"/>
        <v>48</v>
      </c>
      <c r="R25" s="1">
        <v>0.47916666666666702</v>
      </c>
      <c r="S25">
        <v>20</v>
      </c>
      <c r="T25">
        <f t="shared" si="6"/>
        <v>5005</v>
      </c>
      <c r="U25">
        <v>0</v>
      </c>
      <c r="V25">
        <f t="shared" si="4"/>
        <v>0</v>
      </c>
      <c r="Y25">
        <v>24</v>
      </c>
      <c r="AA25" s="1">
        <v>0.47916666666666702</v>
      </c>
      <c r="AB25">
        <f>PDFs!B25</f>
        <v>4.0000000000000001E-3</v>
      </c>
      <c r="AC25">
        <f>PDFs!D25</f>
        <v>0</v>
      </c>
    </row>
    <row r="26" spans="1:29" x14ac:dyDescent="0.25">
      <c r="A26" s="1">
        <v>0.5</v>
      </c>
      <c r="B26">
        <f t="shared" si="0"/>
        <v>0</v>
      </c>
      <c r="C26">
        <f t="shared" si="5"/>
        <v>10000</v>
      </c>
      <c r="D26">
        <f t="shared" si="1"/>
        <v>10</v>
      </c>
      <c r="E26">
        <f t="shared" si="3"/>
        <v>10</v>
      </c>
      <c r="H26">
        <v>25</v>
      </c>
      <c r="I26">
        <f t="shared" si="2"/>
        <v>50</v>
      </c>
      <c r="R26" s="1">
        <v>0.5</v>
      </c>
      <c r="S26">
        <v>0</v>
      </c>
      <c r="T26">
        <f t="shared" si="6"/>
        <v>5005</v>
      </c>
      <c r="U26">
        <v>4</v>
      </c>
      <c r="V26">
        <f t="shared" si="4"/>
        <v>4</v>
      </c>
      <c r="Y26">
        <v>25</v>
      </c>
      <c r="AA26" s="1">
        <v>0.5</v>
      </c>
      <c r="AB26">
        <f>PDFs!B26</f>
        <v>0</v>
      </c>
      <c r="AC26">
        <f>PDFs!D26</f>
        <v>1E-3</v>
      </c>
    </row>
    <row r="27" spans="1:29" x14ac:dyDescent="0.25">
      <c r="A27" s="1">
        <v>0.52083333333333304</v>
      </c>
      <c r="B27">
        <f t="shared" si="0"/>
        <v>0</v>
      </c>
      <c r="C27">
        <f t="shared" si="5"/>
        <v>10000</v>
      </c>
      <c r="D27">
        <f t="shared" si="1"/>
        <v>15</v>
      </c>
      <c r="E27">
        <f t="shared" si="3"/>
        <v>25</v>
      </c>
      <c r="H27">
        <v>26</v>
      </c>
      <c r="I27">
        <f t="shared" si="2"/>
        <v>52</v>
      </c>
      <c r="R27" s="1">
        <v>0.52083333333333304</v>
      </c>
      <c r="S27">
        <v>0</v>
      </c>
      <c r="T27">
        <f t="shared" si="6"/>
        <v>5005</v>
      </c>
      <c r="U27">
        <v>6</v>
      </c>
      <c r="V27">
        <f t="shared" si="4"/>
        <v>10</v>
      </c>
      <c r="Y27">
        <v>26</v>
      </c>
      <c r="AA27" s="1">
        <v>0.52083333333333304</v>
      </c>
      <c r="AB27">
        <f>PDFs!B27</f>
        <v>0</v>
      </c>
      <c r="AC27">
        <f>PDFs!D27</f>
        <v>1.5E-3</v>
      </c>
    </row>
    <row r="28" spans="1:29" x14ac:dyDescent="0.25">
      <c r="A28" s="1">
        <v>0.54166666666666696</v>
      </c>
      <c r="B28">
        <f t="shared" si="0"/>
        <v>0</v>
      </c>
      <c r="C28">
        <f t="shared" si="5"/>
        <v>10000</v>
      </c>
      <c r="D28">
        <f t="shared" si="1"/>
        <v>20</v>
      </c>
      <c r="E28">
        <f t="shared" si="3"/>
        <v>45</v>
      </c>
      <c r="H28">
        <v>27</v>
      </c>
      <c r="I28">
        <f t="shared" si="2"/>
        <v>54</v>
      </c>
      <c r="R28" s="1">
        <v>0.54166666666666696</v>
      </c>
      <c r="S28">
        <v>0</v>
      </c>
      <c r="T28">
        <f t="shared" si="6"/>
        <v>5005</v>
      </c>
      <c r="U28">
        <v>8</v>
      </c>
      <c r="V28">
        <f t="shared" si="4"/>
        <v>18</v>
      </c>
      <c r="Y28">
        <v>27</v>
      </c>
      <c r="AA28" s="1">
        <v>0.54166666666666696</v>
      </c>
      <c r="AB28">
        <f>PDFs!B28</f>
        <v>0</v>
      </c>
      <c r="AC28">
        <f>PDFs!D28</f>
        <v>2E-3</v>
      </c>
    </row>
    <row r="29" spans="1:29" x14ac:dyDescent="0.25">
      <c r="A29" s="1">
        <v>0.5625</v>
      </c>
      <c r="B29">
        <f t="shared" si="0"/>
        <v>0</v>
      </c>
      <c r="C29">
        <f t="shared" si="5"/>
        <v>10000</v>
      </c>
      <c r="D29">
        <f t="shared" si="1"/>
        <v>33</v>
      </c>
      <c r="E29">
        <f t="shared" si="3"/>
        <v>78</v>
      </c>
      <c r="H29">
        <v>28</v>
      </c>
      <c r="I29">
        <f t="shared" si="2"/>
        <v>56</v>
      </c>
      <c r="R29" s="1">
        <v>0.5625</v>
      </c>
      <c r="S29">
        <v>0</v>
      </c>
      <c r="T29">
        <f t="shared" si="6"/>
        <v>5005</v>
      </c>
      <c r="U29">
        <v>13</v>
      </c>
      <c r="V29">
        <f t="shared" si="4"/>
        <v>31</v>
      </c>
      <c r="Y29">
        <v>28</v>
      </c>
      <c r="AA29" s="1">
        <v>0.5625</v>
      </c>
      <c r="AB29">
        <f>PDFs!B29</f>
        <v>0</v>
      </c>
      <c r="AC29">
        <f>PDFs!D29</f>
        <v>3.3E-3</v>
      </c>
    </row>
    <row r="30" spans="1:29" x14ac:dyDescent="0.25">
      <c r="A30" s="1">
        <v>0.58333333333333304</v>
      </c>
      <c r="B30">
        <f t="shared" si="0"/>
        <v>0</v>
      </c>
      <c r="C30">
        <f t="shared" si="5"/>
        <v>10000</v>
      </c>
      <c r="D30">
        <f t="shared" si="1"/>
        <v>58</v>
      </c>
      <c r="E30">
        <f t="shared" si="3"/>
        <v>136</v>
      </c>
      <c r="H30">
        <v>29</v>
      </c>
      <c r="I30">
        <f t="shared" si="2"/>
        <v>58</v>
      </c>
      <c r="R30" s="1">
        <v>0.58333333333333304</v>
      </c>
      <c r="S30">
        <v>0</v>
      </c>
      <c r="T30">
        <f t="shared" si="6"/>
        <v>5005</v>
      </c>
      <c r="U30">
        <v>23</v>
      </c>
      <c r="V30">
        <f t="shared" si="4"/>
        <v>54</v>
      </c>
      <c r="Y30">
        <v>29</v>
      </c>
      <c r="AA30" s="1">
        <v>0.58333333333333304</v>
      </c>
      <c r="AB30">
        <f>PDFs!B30</f>
        <v>0</v>
      </c>
      <c r="AC30">
        <f>PDFs!D30</f>
        <v>5.7999999999999996E-3</v>
      </c>
    </row>
    <row r="31" spans="1:29" x14ac:dyDescent="0.25">
      <c r="A31" s="1">
        <v>0.60416666666666696</v>
      </c>
      <c r="B31">
        <f t="shared" si="0"/>
        <v>0</v>
      </c>
      <c r="C31">
        <f t="shared" si="5"/>
        <v>10000</v>
      </c>
      <c r="D31">
        <f t="shared" si="1"/>
        <v>90</v>
      </c>
      <c r="E31">
        <f t="shared" si="3"/>
        <v>226</v>
      </c>
      <c r="H31">
        <v>30</v>
      </c>
      <c r="I31">
        <f t="shared" si="2"/>
        <v>60</v>
      </c>
      <c r="R31" s="1">
        <v>0.60416666666666696</v>
      </c>
      <c r="S31">
        <v>0</v>
      </c>
      <c r="T31">
        <f t="shared" si="6"/>
        <v>5005</v>
      </c>
      <c r="U31">
        <v>36</v>
      </c>
      <c r="V31">
        <f t="shared" si="4"/>
        <v>90</v>
      </c>
      <c r="Y31">
        <v>30</v>
      </c>
      <c r="AA31" s="1">
        <v>0.60416666666666696</v>
      </c>
      <c r="AB31">
        <f>PDFs!B31</f>
        <v>0</v>
      </c>
      <c r="AC31">
        <f>PDFs!D31</f>
        <v>8.9999999999999993E-3</v>
      </c>
    </row>
    <row r="32" spans="1:29" x14ac:dyDescent="0.25">
      <c r="A32" s="1">
        <v>0.625</v>
      </c>
      <c r="B32">
        <f t="shared" si="0"/>
        <v>0</v>
      </c>
      <c r="C32">
        <f t="shared" si="5"/>
        <v>10000</v>
      </c>
      <c r="D32">
        <f t="shared" si="1"/>
        <v>131</v>
      </c>
      <c r="E32">
        <f t="shared" si="3"/>
        <v>357</v>
      </c>
      <c r="H32">
        <v>31</v>
      </c>
      <c r="I32">
        <f t="shared" si="2"/>
        <v>62</v>
      </c>
      <c r="R32" s="1">
        <v>0.625</v>
      </c>
      <c r="S32">
        <v>0</v>
      </c>
      <c r="T32">
        <f t="shared" si="6"/>
        <v>5005</v>
      </c>
      <c r="U32">
        <v>52</v>
      </c>
      <c r="V32">
        <f t="shared" si="4"/>
        <v>142</v>
      </c>
      <c r="Y32">
        <v>31</v>
      </c>
      <c r="AA32" s="1">
        <v>0.625</v>
      </c>
      <c r="AB32">
        <f>PDFs!B32</f>
        <v>0</v>
      </c>
      <c r="AC32">
        <f>PDFs!D32</f>
        <v>1.3100000000000001E-2</v>
      </c>
    </row>
    <row r="33" spans="1:29" x14ac:dyDescent="0.25">
      <c r="A33" s="1">
        <v>0.64583333333333304</v>
      </c>
      <c r="B33">
        <f t="shared" si="0"/>
        <v>0</v>
      </c>
      <c r="C33">
        <f t="shared" si="5"/>
        <v>10000</v>
      </c>
      <c r="D33">
        <f t="shared" si="1"/>
        <v>171</v>
      </c>
      <c r="E33">
        <f t="shared" si="3"/>
        <v>528</v>
      </c>
      <c r="H33">
        <v>32</v>
      </c>
      <c r="I33">
        <f t="shared" si="2"/>
        <v>64</v>
      </c>
      <c r="R33" s="1">
        <v>0.64583333333333304</v>
      </c>
      <c r="S33">
        <v>0</v>
      </c>
      <c r="T33">
        <f t="shared" si="6"/>
        <v>5005</v>
      </c>
      <c r="U33">
        <v>68</v>
      </c>
      <c r="V33">
        <f t="shared" si="4"/>
        <v>210</v>
      </c>
      <c r="Y33">
        <v>32</v>
      </c>
      <c r="AA33" s="1">
        <v>0.64583333333333304</v>
      </c>
      <c r="AB33">
        <f>PDFs!B33</f>
        <v>0</v>
      </c>
      <c r="AC33">
        <f>PDFs!D33</f>
        <v>1.7100000000000001E-2</v>
      </c>
    </row>
    <row r="34" spans="1:29" x14ac:dyDescent="0.25">
      <c r="A34" s="1">
        <v>0.66666666666666696</v>
      </c>
      <c r="B34">
        <f t="shared" si="0"/>
        <v>0</v>
      </c>
      <c r="C34">
        <f t="shared" si="5"/>
        <v>10000</v>
      </c>
      <c r="D34">
        <f t="shared" si="1"/>
        <v>251</v>
      </c>
      <c r="E34">
        <f t="shared" si="3"/>
        <v>779</v>
      </c>
      <c r="H34">
        <v>33</v>
      </c>
      <c r="I34">
        <f t="shared" si="2"/>
        <v>66</v>
      </c>
      <c r="R34" s="1">
        <v>0.66666666666666696</v>
      </c>
      <c r="S34">
        <v>0</v>
      </c>
      <c r="T34">
        <f t="shared" si="6"/>
        <v>5005</v>
      </c>
      <c r="U34">
        <v>100</v>
      </c>
      <c r="V34">
        <f t="shared" si="4"/>
        <v>310</v>
      </c>
      <c r="Y34">
        <v>33</v>
      </c>
      <c r="AA34" s="1">
        <v>0.66666666666666696</v>
      </c>
      <c r="AB34">
        <f>PDFs!B34</f>
        <v>0</v>
      </c>
      <c r="AC34">
        <f>PDFs!D34</f>
        <v>2.5100000000000001E-2</v>
      </c>
    </row>
    <row r="35" spans="1:29" x14ac:dyDescent="0.25">
      <c r="A35" s="1">
        <v>0.6875</v>
      </c>
      <c r="B35">
        <f t="shared" si="0"/>
        <v>0</v>
      </c>
      <c r="C35">
        <f t="shared" si="5"/>
        <v>10000</v>
      </c>
      <c r="D35">
        <f t="shared" si="1"/>
        <v>352</v>
      </c>
      <c r="E35">
        <f t="shared" si="3"/>
        <v>1131</v>
      </c>
      <c r="H35">
        <v>34</v>
      </c>
      <c r="I35">
        <f t="shared" si="2"/>
        <v>68</v>
      </c>
      <c r="R35" s="1">
        <v>0.6875</v>
      </c>
      <c r="S35">
        <v>0</v>
      </c>
      <c r="T35">
        <f t="shared" si="6"/>
        <v>5005</v>
      </c>
      <c r="U35">
        <v>140</v>
      </c>
      <c r="V35">
        <f t="shared" si="4"/>
        <v>450</v>
      </c>
      <c r="Y35">
        <v>34</v>
      </c>
      <c r="AA35" s="1">
        <v>0.6875</v>
      </c>
      <c r="AB35">
        <f>PDFs!B35</f>
        <v>0</v>
      </c>
      <c r="AC35">
        <f>PDFs!D35</f>
        <v>3.5200000000000002E-2</v>
      </c>
    </row>
    <row r="36" spans="1:29" x14ac:dyDescent="0.25">
      <c r="A36" s="1">
        <v>0.70833333333333304</v>
      </c>
      <c r="B36">
        <f t="shared" si="0"/>
        <v>0</v>
      </c>
      <c r="C36">
        <f t="shared" si="5"/>
        <v>10000</v>
      </c>
      <c r="D36">
        <f t="shared" si="1"/>
        <v>440</v>
      </c>
      <c r="E36">
        <f t="shared" si="3"/>
        <v>1571</v>
      </c>
      <c r="H36">
        <v>35</v>
      </c>
      <c r="I36">
        <f t="shared" si="2"/>
        <v>70</v>
      </c>
      <c r="R36" s="1">
        <v>0.70833333333333304</v>
      </c>
      <c r="S36">
        <v>0</v>
      </c>
      <c r="T36">
        <f t="shared" si="6"/>
        <v>5005</v>
      </c>
      <c r="U36">
        <v>175</v>
      </c>
      <c r="V36">
        <f t="shared" si="4"/>
        <v>625</v>
      </c>
      <c r="Y36">
        <v>35</v>
      </c>
      <c r="AA36" s="1">
        <v>0.70833333333333304</v>
      </c>
      <c r="AB36">
        <f>PDFs!B36</f>
        <v>0</v>
      </c>
      <c r="AC36">
        <f>PDFs!D36</f>
        <v>4.3999999999999997E-2</v>
      </c>
    </row>
    <row r="37" spans="1:29" x14ac:dyDescent="0.25">
      <c r="A37" s="1">
        <v>0.72916666666666696</v>
      </c>
      <c r="B37">
        <f t="shared" si="0"/>
        <v>0</v>
      </c>
      <c r="C37">
        <f t="shared" si="5"/>
        <v>10000</v>
      </c>
      <c r="D37">
        <f t="shared" si="1"/>
        <v>565</v>
      </c>
      <c r="E37">
        <f t="shared" si="3"/>
        <v>2136</v>
      </c>
      <c r="H37">
        <v>36</v>
      </c>
      <c r="I37">
        <f t="shared" si="2"/>
        <v>72</v>
      </c>
      <c r="R37" s="1">
        <v>0.72916666666666696</v>
      </c>
      <c r="S37">
        <v>0</v>
      </c>
      <c r="T37">
        <f t="shared" si="6"/>
        <v>5005</v>
      </c>
      <c r="U37">
        <v>225</v>
      </c>
      <c r="V37">
        <f t="shared" si="4"/>
        <v>850</v>
      </c>
      <c r="Y37">
        <v>36</v>
      </c>
      <c r="AA37" s="1">
        <v>0.72916666666666696</v>
      </c>
      <c r="AB37">
        <f>PDFs!B37</f>
        <v>0</v>
      </c>
      <c r="AC37">
        <f>PDFs!D37</f>
        <v>5.6500000000000002E-2</v>
      </c>
    </row>
    <row r="38" spans="1:29" x14ac:dyDescent="0.25">
      <c r="A38" s="1">
        <v>0.75</v>
      </c>
      <c r="B38">
        <f t="shared" si="0"/>
        <v>0</v>
      </c>
      <c r="C38">
        <f t="shared" si="5"/>
        <v>10000</v>
      </c>
      <c r="D38">
        <f t="shared" si="1"/>
        <v>623</v>
      </c>
      <c r="E38">
        <f t="shared" si="3"/>
        <v>2759</v>
      </c>
      <c r="H38">
        <v>37</v>
      </c>
      <c r="I38">
        <f t="shared" si="2"/>
        <v>74</v>
      </c>
      <c r="R38" s="1">
        <v>0.75</v>
      </c>
      <c r="S38">
        <v>0</v>
      </c>
      <c r="T38">
        <f t="shared" si="6"/>
        <v>5005</v>
      </c>
      <c r="U38">
        <v>248</v>
      </c>
      <c r="V38">
        <f t="shared" si="4"/>
        <v>1098</v>
      </c>
      <c r="Y38">
        <v>37</v>
      </c>
      <c r="AA38" s="1">
        <v>0.75</v>
      </c>
      <c r="AB38">
        <f>PDFs!B38</f>
        <v>0</v>
      </c>
      <c r="AC38">
        <f>PDFs!D38</f>
        <v>6.2300000000000001E-2</v>
      </c>
    </row>
    <row r="39" spans="1:29" x14ac:dyDescent="0.25">
      <c r="A39" s="1">
        <v>0.77083333333333304</v>
      </c>
      <c r="B39">
        <f t="shared" si="0"/>
        <v>0</v>
      </c>
      <c r="C39">
        <f t="shared" si="5"/>
        <v>10000</v>
      </c>
      <c r="D39">
        <f t="shared" si="1"/>
        <v>671</v>
      </c>
      <c r="E39">
        <f t="shared" si="3"/>
        <v>3430</v>
      </c>
      <c r="H39">
        <v>38</v>
      </c>
      <c r="I39">
        <f t="shared" si="2"/>
        <v>76</v>
      </c>
      <c r="R39" s="1">
        <v>0.77083333333333304</v>
      </c>
      <c r="S39">
        <v>0</v>
      </c>
      <c r="T39">
        <f t="shared" si="6"/>
        <v>5005</v>
      </c>
      <c r="U39">
        <v>267</v>
      </c>
      <c r="V39">
        <f t="shared" si="4"/>
        <v>1365</v>
      </c>
      <c r="Y39">
        <v>38</v>
      </c>
      <c r="AA39" s="1">
        <v>0.77083333333333304</v>
      </c>
      <c r="AB39">
        <f>PDFs!B39</f>
        <v>0</v>
      </c>
      <c r="AC39">
        <f>PDFs!D39</f>
        <v>6.7100000000000007E-2</v>
      </c>
    </row>
    <row r="40" spans="1:29" x14ac:dyDescent="0.25">
      <c r="A40" s="1">
        <v>0.79166666666666696</v>
      </c>
      <c r="B40">
        <f t="shared" si="0"/>
        <v>0</v>
      </c>
      <c r="C40">
        <f t="shared" si="5"/>
        <v>10000</v>
      </c>
      <c r="D40">
        <f t="shared" si="1"/>
        <v>713</v>
      </c>
      <c r="E40">
        <f t="shared" si="3"/>
        <v>4143</v>
      </c>
      <c r="H40">
        <v>39</v>
      </c>
      <c r="I40">
        <f t="shared" si="2"/>
        <v>78</v>
      </c>
      <c r="R40" s="1">
        <v>0.79166666666666696</v>
      </c>
      <c r="S40">
        <v>0</v>
      </c>
      <c r="T40">
        <f t="shared" si="6"/>
        <v>5005</v>
      </c>
      <c r="U40">
        <v>284</v>
      </c>
      <c r="V40">
        <f t="shared" si="4"/>
        <v>1649</v>
      </c>
      <c r="Y40">
        <v>39</v>
      </c>
      <c r="AA40" s="1">
        <v>0.79166666666666696</v>
      </c>
      <c r="AB40">
        <f>PDFs!B40</f>
        <v>0</v>
      </c>
      <c r="AC40">
        <f>PDFs!D40</f>
        <v>7.1300000000000002E-2</v>
      </c>
    </row>
    <row r="41" spans="1:29" x14ac:dyDescent="0.25">
      <c r="A41" s="1">
        <v>0.8125</v>
      </c>
      <c r="B41">
        <f t="shared" si="0"/>
        <v>0</v>
      </c>
      <c r="C41">
        <f t="shared" si="5"/>
        <v>10000</v>
      </c>
      <c r="D41">
        <f t="shared" si="1"/>
        <v>744</v>
      </c>
      <c r="E41">
        <f t="shared" si="3"/>
        <v>4887</v>
      </c>
      <c r="H41">
        <v>40</v>
      </c>
      <c r="I41">
        <f t="shared" si="2"/>
        <v>80</v>
      </c>
      <c r="R41" s="1">
        <v>0.8125</v>
      </c>
      <c r="S41">
        <v>0</v>
      </c>
      <c r="T41">
        <f t="shared" si="6"/>
        <v>5005</v>
      </c>
      <c r="U41">
        <v>296</v>
      </c>
      <c r="V41">
        <f t="shared" si="4"/>
        <v>1945</v>
      </c>
      <c r="Y41">
        <v>40</v>
      </c>
      <c r="AA41" s="1">
        <v>0.8125</v>
      </c>
      <c r="AB41">
        <f>PDFs!B41</f>
        <v>0</v>
      </c>
      <c r="AC41">
        <f>PDFs!D41</f>
        <v>7.4399999999999994E-2</v>
      </c>
    </row>
    <row r="42" spans="1:29" x14ac:dyDescent="0.25">
      <c r="A42" s="1">
        <v>0.83333333333333304</v>
      </c>
      <c r="B42">
        <f t="shared" si="0"/>
        <v>0</v>
      </c>
      <c r="C42">
        <f t="shared" si="5"/>
        <v>10000</v>
      </c>
      <c r="D42">
        <f t="shared" si="1"/>
        <v>756</v>
      </c>
      <c r="E42">
        <f t="shared" si="3"/>
        <v>5643</v>
      </c>
      <c r="H42">
        <v>41</v>
      </c>
      <c r="I42">
        <f t="shared" si="2"/>
        <v>82</v>
      </c>
      <c r="R42" s="1">
        <v>0.83333333333333304</v>
      </c>
      <c r="S42">
        <v>0</v>
      </c>
      <c r="T42">
        <f t="shared" si="6"/>
        <v>5005</v>
      </c>
      <c r="U42">
        <v>301</v>
      </c>
      <c r="V42">
        <f t="shared" si="4"/>
        <v>2246</v>
      </c>
      <c r="Y42">
        <v>41</v>
      </c>
      <c r="AA42" s="1">
        <v>0.83333333333333304</v>
      </c>
      <c r="AB42">
        <f>PDFs!B42</f>
        <v>0</v>
      </c>
      <c r="AC42">
        <f>PDFs!D42</f>
        <v>7.5600000000000001E-2</v>
      </c>
    </row>
    <row r="43" spans="1:29" x14ac:dyDescent="0.25">
      <c r="A43" s="1">
        <v>0.85416666666666696</v>
      </c>
      <c r="B43">
        <f t="shared" si="0"/>
        <v>0</v>
      </c>
      <c r="C43">
        <f t="shared" si="5"/>
        <v>10000</v>
      </c>
      <c r="D43">
        <f t="shared" si="1"/>
        <v>716</v>
      </c>
      <c r="E43">
        <f t="shared" si="3"/>
        <v>6359</v>
      </c>
      <c r="H43">
        <v>42</v>
      </c>
      <c r="I43">
        <f t="shared" si="2"/>
        <v>84</v>
      </c>
      <c r="R43" s="1">
        <v>0.85416666666666696</v>
      </c>
      <c r="S43">
        <v>0</v>
      </c>
      <c r="T43">
        <f t="shared" si="6"/>
        <v>5005</v>
      </c>
      <c r="U43">
        <v>285</v>
      </c>
      <c r="V43">
        <f t="shared" si="4"/>
        <v>2531</v>
      </c>
      <c r="Y43">
        <v>42</v>
      </c>
      <c r="AA43" s="1">
        <v>0.85416666666666696</v>
      </c>
      <c r="AB43">
        <f>PDFs!B43</f>
        <v>0</v>
      </c>
      <c r="AC43">
        <f>PDFs!D43</f>
        <v>7.1599999999999997E-2</v>
      </c>
    </row>
    <row r="44" spans="1:29" x14ac:dyDescent="0.25">
      <c r="A44" s="1">
        <v>0.875</v>
      </c>
      <c r="B44">
        <f t="shared" si="0"/>
        <v>0</v>
      </c>
      <c r="C44">
        <f t="shared" si="5"/>
        <v>10000</v>
      </c>
      <c r="D44">
        <f t="shared" si="1"/>
        <v>615</v>
      </c>
      <c r="E44">
        <f t="shared" si="3"/>
        <v>6974</v>
      </c>
      <c r="H44">
        <v>43</v>
      </c>
      <c r="I44">
        <f t="shared" si="2"/>
        <v>86</v>
      </c>
      <c r="R44" s="1">
        <v>0.875</v>
      </c>
      <c r="S44">
        <v>0</v>
      </c>
      <c r="T44">
        <f t="shared" si="6"/>
        <v>5005</v>
      </c>
      <c r="U44">
        <v>245</v>
      </c>
      <c r="V44">
        <f t="shared" si="4"/>
        <v>2776</v>
      </c>
      <c r="Y44">
        <v>43</v>
      </c>
      <c r="AA44" s="1">
        <v>0.875</v>
      </c>
      <c r="AB44">
        <f>PDFs!B44</f>
        <v>0</v>
      </c>
      <c r="AC44">
        <f>PDFs!D44</f>
        <v>6.1499999999999999E-2</v>
      </c>
    </row>
    <row r="45" spans="1:29" x14ac:dyDescent="0.25">
      <c r="A45" s="1">
        <v>0.89583333333333304</v>
      </c>
      <c r="B45">
        <f t="shared" si="0"/>
        <v>0</v>
      </c>
      <c r="C45">
        <f t="shared" si="5"/>
        <v>10000</v>
      </c>
      <c r="D45">
        <f t="shared" si="1"/>
        <v>565</v>
      </c>
      <c r="E45">
        <f t="shared" si="3"/>
        <v>7539</v>
      </c>
      <c r="H45">
        <v>44</v>
      </c>
      <c r="I45">
        <f t="shared" si="2"/>
        <v>88</v>
      </c>
      <c r="R45" s="1">
        <v>0.89583333333333304</v>
      </c>
      <c r="S45">
        <v>0</v>
      </c>
      <c r="T45">
        <f t="shared" si="6"/>
        <v>5005</v>
      </c>
      <c r="U45">
        <v>225</v>
      </c>
      <c r="V45">
        <f t="shared" si="4"/>
        <v>3001</v>
      </c>
      <c r="Y45">
        <v>44</v>
      </c>
      <c r="AA45" s="1">
        <v>0.89583333333333304</v>
      </c>
      <c r="AB45">
        <f>PDFs!B45</f>
        <v>0</v>
      </c>
      <c r="AC45">
        <f>PDFs!D45</f>
        <v>5.6500000000000002E-2</v>
      </c>
    </row>
    <row r="46" spans="1:29" x14ac:dyDescent="0.25">
      <c r="A46" s="1">
        <v>0.91666666666666696</v>
      </c>
      <c r="B46">
        <f t="shared" si="0"/>
        <v>0</v>
      </c>
      <c r="C46">
        <f t="shared" si="5"/>
        <v>10000</v>
      </c>
      <c r="D46">
        <f t="shared" si="1"/>
        <v>502</v>
      </c>
      <c r="E46">
        <f t="shared" si="3"/>
        <v>8041</v>
      </c>
      <c r="H46">
        <v>45</v>
      </c>
      <c r="I46">
        <f t="shared" si="2"/>
        <v>90</v>
      </c>
      <c r="R46" s="1">
        <v>0.91666666666666696</v>
      </c>
      <c r="S46">
        <v>0</v>
      </c>
      <c r="T46">
        <f t="shared" si="6"/>
        <v>5005</v>
      </c>
      <c r="U46">
        <v>200</v>
      </c>
      <c r="V46">
        <f t="shared" si="4"/>
        <v>3201</v>
      </c>
      <c r="Y46">
        <v>45</v>
      </c>
      <c r="AA46" s="1">
        <v>0.91666666666666696</v>
      </c>
      <c r="AB46">
        <f>PDFs!B46</f>
        <v>0</v>
      </c>
      <c r="AC46">
        <f>PDFs!D46</f>
        <v>5.0200000000000002E-2</v>
      </c>
    </row>
    <row r="47" spans="1:29" x14ac:dyDescent="0.25">
      <c r="A47" s="1">
        <v>0.9375</v>
      </c>
      <c r="B47">
        <f t="shared" si="0"/>
        <v>0</v>
      </c>
      <c r="C47">
        <f t="shared" si="5"/>
        <v>10000</v>
      </c>
      <c r="D47">
        <f t="shared" si="1"/>
        <v>452</v>
      </c>
      <c r="E47">
        <f t="shared" si="3"/>
        <v>8493</v>
      </c>
      <c r="H47">
        <v>46</v>
      </c>
      <c r="I47">
        <f t="shared" si="2"/>
        <v>92</v>
      </c>
      <c r="R47" s="1">
        <v>0.9375</v>
      </c>
      <c r="S47">
        <v>0</v>
      </c>
      <c r="T47">
        <f t="shared" si="6"/>
        <v>5005</v>
      </c>
      <c r="U47">
        <v>180</v>
      </c>
      <c r="V47">
        <f t="shared" si="4"/>
        <v>3381</v>
      </c>
      <c r="Y47">
        <v>46</v>
      </c>
      <c r="AA47" s="1">
        <v>0.9375</v>
      </c>
      <c r="AB47">
        <f>PDFs!B47</f>
        <v>0</v>
      </c>
      <c r="AC47">
        <f>PDFs!D47</f>
        <v>4.5199999999999997E-2</v>
      </c>
    </row>
    <row r="48" spans="1:29" x14ac:dyDescent="0.25">
      <c r="A48" s="1">
        <v>0.95833333333333304</v>
      </c>
      <c r="B48">
        <f t="shared" si="0"/>
        <v>0</v>
      </c>
      <c r="C48">
        <f t="shared" si="5"/>
        <v>10000</v>
      </c>
      <c r="D48">
        <f t="shared" si="1"/>
        <v>377</v>
      </c>
      <c r="E48">
        <f t="shared" si="3"/>
        <v>8870</v>
      </c>
      <c r="H48">
        <v>47</v>
      </c>
      <c r="I48">
        <f t="shared" si="2"/>
        <v>94</v>
      </c>
      <c r="R48" s="1">
        <v>0.95833333333333304</v>
      </c>
      <c r="S48">
        <v>0</v>
      </c>
      <c r="T48">
        <f t="shared" si="6"/>
        <v>5005</v>
      </c>
      <c r="U48">
        <v>150</v>
      </c>
      <c r="V48">
        <f t="shared" si="4"/>
        <v>3531</v>
      </c>
      <c r="Y48">
        <v>47</v>
      </c>
      <c r="AA48" s="1">
        <v>0.95833333333333304</v>
      </c>
      <c r="AB48">
        <f>PDFs!B48</f>
        <v>0</v>
      </c>
      <c r="AC48">
        <f>PDFs!D48</f>
        <v>3.7699999999999997E-2</v>
      </c>
    </row>
    <row r="49" spans="1:29" x14ac:dyDescent="0.25">
      <c r="A49" s="1">
        <v>0.97916666666666696</v>
      </c>
      <c r="B49">
        <f t="shared" si="0"/>
        <v>0</v>
      </c>
      <c r="C49">
        <f>B49+C48</f>
        <v>10000</v>
      </c>
      <c r="D49">
        <f t="shared" si="1"/>
        <v>327</v>
      </c>
      <c r="E49">
        <f>D49+E48</f>
        <v>9197</v>
      </c>
      <c r="H49">
        <v>48</v>
      </c>
      <c r="I49">
        <f t="shared" si="2"/>
        <v>96</v>
      </c>
      <c r="R49" s="1">
        <v>0.97916666666666696</v>
      </c>
      <c r="S49">
        <v>0</v>
      </c>
      <c r="T49">
        <f>S49+T48</f>
        <v>5005</v>
      </c>
      <c r="U49">
        <v>130</v>
      </c>
      <c r="V49">
        <f>U49+V48</f>
        <v>3661</v>
      </c>
      <c r="Y49">
        <v>48</v>
      </c>
      <c r="AA49" s="1">
        <v>0.97916666666666696</v>
      </c>
      <c r="AB49">
        <f>PDFs!B49</f>
        <v>0</v>
      </c>
      <c r="AC49">
        <f>PDFs!D49</f>
        <v>3.27E-2</v>
      </c>
    </row>
    <row r="50" spans="1:29" x14ac:dyDescent="0.25">
      <c r="A50" s="1">
        <v>0.999999999999998</v>
      </c>
      <c r="B50">
        <f t="shared" si="0"/>
        <v>0</v>
      </c>
      <c r="C50">
        <f t="shared" ref="C50:C57" si="7">B50+C49</f>
        <v>10000</v>
      </c>
      <c r="D50">
        <f t="shared" si="1"/>
        <v>251</v>
      </c>
      <c r="E50">
        <f t="shared" ref="E50:E52" si="8">D50+E49</f>
        <v>9448</v>
      </c>
      <c r="H50">
        <f>+H49+1</f>
        <v>49</v>
      </c>
      <c r="I50">
        <f t="shared" si="2"/>
        <v>98</v>
      </c>
      <c r="R50" s="1">
        <v>0.999999999999998</v>
      </c>
      <c r="S50">
        <v>0</v>
      </c>
      <c r="T50">
        <f t="shared" ref="T50:T57" si="9">S50+T49</f>
        <v>5005</v>
      </c>
      <c r="U50">
        <v>100</v>
      </c>
      <c r="V50">
        <f t="shared" ref="V50:V57" si="10">U50+V49</f>
        <v>3761</v>
      </c>
      <c r="Y50">
        <f>+Y49+1</f>
        <v>49</v>
      </c>
    </row>
    <row r="51" spans="1:29" x14ac:dyDescent="0.25">
      <c r="A51" s="1">
        <v>1.0208333333333299</v>
      </c>
      <c r="B51">
        <f t="shared" si="0"/>
        <v>0</v>
      </c>
      <c r="C51">
        <f t="shared" si="7"/>
        <v>10000</v>
      </c>
      <c r="D51">
        <f t="shared" si="1"/>
        <v>188</v>
      </c>
      <c r="E51">
        <f t="shared" si="8"/>
        <v>9636</v>
      </c>
      <c r="H51">
        <f t="shared" ref="H51:H57" si="11">+H50+1</f>
        <v>50</v>
      </c>
      <c r="I51">
        <f t="shared" si="2"/>
        <v>100</v>
      </c>
      <c r="R51" s="1">
        <v>1.0208333333333299</v>
      </c>
      <c r="S51">
        <v>0</v>
      </c>
      <c r="T51">
        <f t="shared" si="9"/>
        <v>5005</v>
      </c>
      <c r="U51">
        <v>75</v>
      </c>
      <c r="V51">
        <f t="shared" si="10"/>
        <v>3836</v>
      </c>
      <c r="Y51">
        <f t="shared" ref="Y51:Y57" si="12">+Y50+1</f>
        <v>50</v>
      </c>
    </row>
    <row r="52" spans="1:29" x14ac:dyDescent="0.25">
      <c r="A52" s="1">
        <v>1.0416666666666601</v>
      </c>
      <c r="B52">
        <f t="shared" si="0"/>
        <v>0</v>
      </c>
      <c r="C52">
        <f t="shared" si="7"/>
        <v>10000</v>
      </c>
      <c r="D52">
        <f t="shared" si="1"/>
        <v>138</v>
      </c>
      <c r="E52">
        <f t="shared" si="8"/>
        <v>9774</v>
      </c>
      <c r="H52">
        <f t="shared" si="11"/>
        <v>51</v>
      </c>
      <c r="I52">
        <f t="shared" si="2"/>
        <v>102</v>
      </c>
      <c r="R52" s="1">
        <v>1.0416666666666601</v>
      </c>
      <c r="S52">
        <v>0</v>
      </c>
      <c r="T52">
        <f t="shared" si="9"/>
        <v>5005</v>
      </c>
      <c r="U52">
        <v>55</v>
      </c>
      <c r="V52">
        <f t="shared" si="10"/>
        <v>3891</v>
      </c>
      <c r="Y52">
        <f t="shared" si="12"/>
        <v>51</v>
      </c>
    </row>
    <row r="53" spans="1:29" x14ac:dyDescent="0.25">
      <c r="A53" s="1">
        <v>1.06249999999999</v>
      </c>
      <c r="B53">
        <f t="shared" si="0"/>
        <v>0</v>
      </c>
      <c r="C53">
        <f t="shared" si="7"/>
        <v>10000</v>
      </c>
      <c r="D53">
        <f t="shared" ref="D53:D55" si="13">ROUND(U53/SUM($U$2:$U$57)*10000,0)</f>
        <v>113</v>
      </c>
      <c r="E53">
        <f t="shared" ref="E53:E55" si="14">D53+E52</f>
        <v>9887</v>
      </c>
      <c r="H53">
        <f t="shared" si="11"/>
        <v>52</v>
      </c>
      <c r="I53">
        <f t="shared" si="2"/>
        <v>104</v>
      </c>
      <c r="R53" s="1">
        <v>1.0625</v>
      </c>
      <c r="S53">
        <v>0</v>
      </c>
      <c r="T53">
        <f t="shared" si="9"/>
        <v>5005</v>
      </c>
      <c r="U53">
        <v>45</v>
      </c>
      <c r="V53">
        <f t="shared" si="10"/>
        <v>3936</v>
      </c>
      <c r="Y53">
        <f t="shared" si="12"/>
        <v>52</v>
      </c>
    </row>
    <row r="54" spans="1:29" x14ac:dyDescent="0.25">
      <c r="A54" s="1">
        <v>1.0833333333333199</v>
      </c>
      <c r="B54">
        <f t="shared" si="0"/>
        <v>0</v>
      </c>
      <c r="C54">
        <f t="shared" si="7"/>
        <v>10000</v>
      </c>
      <c r="D54">
        <f t="shared" si="13"/>
        <v>60</v>
      </c>
      <c r="E54">
        <f t="shared" si="14"/>
        <v>9947</v>
      </c>
      <c r="H54">
        <f t="shared" si="11"/>
        <v>53</v>
      </c>
      <c r="I54">
        <f t="shared" si="2"/>
        <v>106</v>
      </c>
      <c r="R54" s="1">
        <v>1.0833333333333299</v>
      </c>
      <c r="S54">
        <v>0</v>
      </c>
      <c r="T54">
        <f t="shared" si="9"/>
        <v>5005</v>
      </c>
      <c r="U54">
        <v>24</v>
      </c>
      <c r="V54">
        <f t="shared" si="10"/>
        <v>3960</v>
      </c>
      <c r="Y54">
        <f t="shared" si="12"/>
        <v>53</v>
      </c>
    </row>
    <row r="55" spans="1:29" x14ac:dyDescent="0.25">
      <c r="A55" s="1">
        <v>1.1041666666666501</v>
      </c>
      <c r="B55">
        <f t="shared" si="0"/>
        <v>0</v>
      </c>
      <c r="C55">
        <f t="shared" si="7"/>
        <v>10000</v>
      </c>
      <c r="D55">
        <f t="shared" si="13"/>
        <v>30</v>
      </c>
      <c r="E55">
        <f t="shared" si="14"/>
        <v>9977</v>
      </c>
      <c r="H55">
        <f t="shared" si="11"/>
        <v>54</v>
      </c>
      <c r="I55">
        <f t="shared" si="2"/>
        <v>108</v>
      </c>
      <c r="R55" s="1">
        <v>1.1041666666666601</v>
      </c>
      <c r="S55">
        <v>0</v>
      </c>
      <c r="T55">
        <f t="shared" si="9"/>
        <v>5005</v>
      </c>
      <c r="U55">
        <v>12</v>
      </c>
      <c r="V55">
        <f t="shared" si="10"/>
        <v>3972</v>
      </c>
      <c r="Y55">
        <f t="shared" si="12"/>
        <v>54</v>
      </c>
    </row>
    <row r="56" spans="1:29" x14ac:dyDescent="0.25">
      <c r="A56" s="1">
        <v>1.12499999999998</v>
      </c>
      <c r="B56">
        <f t="shared" si="0"/>
        <v>0</v>
      </c>
      <c r="C56">
        <f t="shared" si="7"/>
        <v>10000</v>
      </c>
      <c r="D56">
        <f t="shared" ref="D56:D57" si="15">ROUND(U56/SUM($U$2:$U$57)*10000,0)</f>
        <v>23</v>
      </c>
      <c r="E56">
        <f t="shared" ref="E56:E57" si="16">D56+E55</f>
        <v>10000</v>
      </c>
      <c r="H56">
        <f t="shared" si="11"/>
        <v>55</v>
      </c>
      <c r="I56">
        <f t="shared" si="2"/>
        <v>110</v>
      </c>
      <c r="R56" s="1">
        <v>1.125</v>
      </c>
      <c r="S56">
        <v>0</v>
      </c>
      <c r="T56">
        <f t="shared" si="9"/>
        <v>5005</v>
      </c>
      <c r="U56">
        <v>9</v>
      </c>
      <c r="V56">
        <f t="shared" si="10"/>
        <v>3981</v>
      </c>
      <c r="Y56">
        <f t="shared" si="12"/>
        <v>55</v>
      </c>
    </row>
    <row r="57" spans="1:29" x14ac:dyDescent="0.25">
      <c r="A57" s="1">
        <v>1.1458333333333099</v>
      </c>
      <c r="B57">
        <f t="shared" si="0"/>
        <v>0</v>
      </c>
      <c r="C57">
        <f t="shared" si="7"/>
        <v>10000</v>
      </c>
      <c r="D57">
        <f t="shared" si="15"/>
        <v>0</v>
      </c>
      <c r="E57">
        <f t="shared" si="16"/>
        <v>10000</v>
      </c>
      <c r="H57">
        <f t="shared" si="11"/>
        <v>56</v>
      </c>
      <c r="I57">
        <f t="shared" si="2"/>
        <v>112</v>
      </c>
      <c r="R57" s="1">
        <v>1.1458333333333299</v>
      </c>
      <c r="S57">
        <v>0</v>
      </c>
      <c r="T57">
        <f t="shared" si="9"/>
        <v>5005</v>
      </c>
      <c r="V57">
        <f t="shared" si="10"/>
        <v>3981</v>
      </c>
      <c r="Y57">
        <f t="shared" si="12"/>
        <v>56</v>
      </c>
    </row>
    <row r="58" spans="1:29" x14ac:dyDescent="0.25">
      <c r="A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PDFs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2019-05-30T15:35:15Z</dcterms:created>
  <dcterms:modified xsi:type="dcterms:W3CDTF">2021-09-02T00:05:55Z</dcterms:modified>
</cp:coreProperties>
</file>