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chartsheets/sheet1.xml" ContentType="application/vnd.openxmlformats-officedocument.spreadsheetml.chart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pivotTables/pivotTable1.xml" ContentType="application/vnd.openxmlformats-officedocument.spreadsheetml.pivotTable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pivotCache/pivotCacheDefinition1.xml" ContentType="application/vnd.openxmlformats-officedocument.spreadsheetml.pivotCacheDefinition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600" yWindow="75" windowWidth="19395" windowHeight="7830"/>
  </bookViews>
  <sheets>
    <sheet name="SYS_SUMM" sheetId="21" r:id="rId1"/>
    <sheet name="AAA" sheetId="3" r:id="rId2"/>
    <sheet name="PIVOTCHART" sheetId="24" r:id="rId3"/>
    <sheet name="BBBP" sheetId="4" r:id="rId4"/>
    <sheet name="DISK_SUMM" sheetId="12" r:id="rId5"/>
    <sheet name="CPU_ALL" sheetId="6" r:id="rId6"/>
    <sheet name="CPU_SUMM" sheetId="22" r:id="rId7"/>
    <sheet name="DISKBSIZE" sheetId="7" r:id="rId8"/>
    <sheet name="DISKBUSY" sheetId="8" r:id="rId9"/>
    <sheet name="DISKREAD" sheetId="9" r:id="rId10"/>
    <sheet name="DISKWRITE" sheetId="10" r:id="rId11"/>
    <sheet name="DISKXFER" sheetId="11" r:id="rId12"/>
    <sheet name="JFSFILE" sheetId="13" r:id="rId13"/>
    <sheet name="MEM" sheetId="14" r:id="rId14"/>
    <sheet name="NET" sheetId="15" r:id="rId15"/>
    <sheet name="NETPACKET" sheetId="16" r:id="rId16"/>
    <sheet name="PROC" sheetId="17" r:id="rId17"/>
    <sheet name="Sheet23" sheetId="23" r:id="rId18"/>
    <sheet name="TOP" sheetId="18" r:id="rId19"/>
    <sheet name="VM" sheetId="19" r:id="rId20"/>
    <sheet name="ZZZZ" sheetId="20" r:id="rId21"/>
    <sheet name="CPU001" sheetId="5" r:id="rId22"/>
  </sheets>
  <definedNames>
    <definedName name="command">AAA!$B$3</definedName>
    <definedName name="cpus">AAA!$B$4</definedName>
    <definedName name="date">AAA!$B$5</definedName>
    <definedName name="disks">AAA!$B$6</definedName>
    <definedName name="disks_per_line">AAA!$B$7</definedName>
    <definedName name="host">AAA!$B$8</definedName>
    <definedName name="interval">AAA!$B$9</definedName>
    <definedName name="max_disks">AAA!$B$10</definedName>
    <definedName name="OS">AAA!$B$2</definedName>
    <definedName name="proc_stat_variables">AAA!$B$11</definedName>
    <definedName name="progname">AAA!$B$1</definedName>
    <definedName name="runname">AAA!$B$12</definedName>
    <definedName name="snapshots">AAA!$B$13</definedName>
    <definedName name="user">AAA!$B$15</definedName>
    <definedName name="version">AAA!$B$16</definedName>
    <definedName name="x86_20">AAA!$B$17</definedName>
    <definedName name="x86_21">AAA!$B$18</definedName>
    <definedName name="x86_22">AAA!$B$19</definedName>
    <definedName name="x86_23">AAA!$B$20</definedName>
    <definedName name="x86_24">AAA!$B$21</definedName>
    <definedName name="x86_25">AAA!$B$22</definedName>
    <definedName name="x86_26">AAA!$B$23</definedName>
    <definedName name="x86_27">AAA!$B$24</definedName>
  </definedNames>
  <calcPr calcId="125725"/>
  <pivotCaches>
    <pivotCache cacheId="3" r:id="rId23"/>
  </pivotCaches>
</workbook>
</file>

<file path=xl/calcChain.xml><?xml version="1.0" encoding="utf-8"?>
<calcChain xmlns="http://schemas.openxmlformats.org/spreadsheetml/2006/main">
  <c r="K48" i="18"/>
  <c r="L48" s="1"/>
  <c r="J48"/>
  <c r="C48"/>
  <c r="D48" s="1"/>
  <c r="G48"/>
  <c r="H48" s="1"/>
  <c r="J47"/>
  <c r="K47" s="1"/>
  <c r="L47" s="1"/>
  <c r="C47"/>
  <c r="D47" s="1"/>
  <c r="K46"/>
  <c r="J46"/>
  <c r="L46" s="1"/>
  <c r="C46"/>
  <c r="D46" s="1"/>
  <c r="K45"/>
  <c r="J45"/>
  <c r="G45"/>
  <c r="H45" s="1"/>
  <c r="C45"/>
  <c r="D45" s="1"/>
  <c r="J44"/>
  <c r="K44" s="1"/>
  <c r="C44"/>
  <c r="G44"/>
  <c r="J43"/>
  <c r="K43" s="1"/>
  <c r="L43" s="1"/>
  <c r="D43"/>
  <c r="C43"/>
  <c r="H44"/>
  <c r="K42"/>
  <c r="L42" s="1"/>
  <c r="J42"/>
  <c r="C42"/>
  <c r="J41"/>
  <c r="C41"/>
  <c r="D42"/>
  <c r="G41"/>
  <c r="K40"/>
  <c r="J40"/>
  <c r="G40"/>
  <c r="C40"/>
  <c r="D40" s="1"/>
  <c r="E40" s="1"/>
  <c r="H41"/>
  <c r="K39"/>
  <c r="J39"/>
  <c r="L39" s="1"/>
  <c r="C39"/>
  <c r="D39" s="1"/>
  <c r="H40"/>
  <c r="I40" s="1"/>
  <c r="K38"/>
  <c r="L38" s="1"/>
  <c r="J38"/>
  <c r="H38"/>
  <c r="G38"/>
  <c r="C38"/>
  <c r="D38" s="1"/>
  <c r="J37"/>
  <c r="K37" s="1"/>
  <c r="L37" s="1"/>
  <c r="C37"/>
  <c r="D37" s="1"/>
  <c r="E37" s="1"/>
  <c r="J36"/>
  <c r="G36"/>
  <c r="C36"/>
  <c r="D36" s="1"/>
  <c r="B13" i="16"/>
  <c r="B14" s="1"/>
  <c r="B17" s="1"/>
  <c r="D13"/>
  <c r="D14" s="1"/>
  <c r="D17" s="1"/>
  <c r="C13"/>
  <c r="C14" s="1"/>
  <c r="C17" s="1"/>
  <c r="B15"/>
  <c r="D15"/>
  <c r="C15"/>
  <c r="B16"/>
  <c r="D16"/>
  <c r="C16"/>
  <c r="E16"/>
  <c r="E15"/>
  <c r="E14"/>
  <c r="E17" s="1"/>
  <c r="E13"/>
  <c r="C13" i="15"/>
  <c r="C14" s="1"/>
  <c r="C17" s="1"/>
  <c r="D13"/>
  <c r="E13"/>
  <c r="E14" s="1"/>
  <c r="E17" s="1"/>
  <c r="D14"/>
  <c r="D17" s="1"/>
  <c r="C15"/>
  <c r="D15"/>
  <c r="E15"/>
  <c r="C16"/>
  <c r="D16"/>
  <c r="E16"/>
  <c r="B17"/>
  <c r="B16"/>
  <c r="B15"/>
  <c r="B14"/>
  <c r="B13"/>
  <c r="AA13" i="13"/>
  <c r="Z13"/>
  <c r="AB13"/>
  <c r="B13"/>
  <c r="C13"/>
  <c r="D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AD13"/>
  <c r="E13"/>
  <c r="AA14"/>
  <c r="Z14"/>
  <c r="AB14"/>
  <c r="B14"/>
  <c r="C14"/>
  <c r="D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AD14"/>
  <c r="E14"/>
  <c r="AA15"/>
  <c r="Z15"/>
  <c r="AB15"/>
  <c r="B15"/>
  <c r="C15"/>
  <c r="D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AD15"/>
  <c r="E15"/>
  <c r="AA16"/>
  <c r="Z16"/>
  <c r="AB16"/>
  <c r="B16"/>
  <c r="C16"/>
  <c r="D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AD16"/>
  <c r="E16"/>
  <c r="AA17"/>
  <c r="Z17"/>
  <c r="AB17"/>
  <c r="B17"/>
  <c r="C17"/>
  <c r="D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AD17"/>
  <c r="E17"/>
  <c r="AC16"/>
  <c r="AC15"/>
  <c r="AC13"/>
  <c r="AC14" s="1"/>
  <c r="E11"/>
  <c r="D11"/>
  <c r="C11"/>
  <c r="B11"/>
  <c r="E10"/>
  <c r="D10"/>
  <c r="C10"/>
  <c r="B10"/>
  <c r="E9"/>
  <c r="D9"/>
  <c r="C9"/>
  <c r="B9"/>
  <c r="E8"/>
  <c r="D8"/>
  <c r="C8"/>
  <c r="B8"/>
  <c r="E7"/>
  <c r="D7"/>
  <c r="C7"/>
  <c r="B7"/>
  <c r="E6"/>
  <c r="D6"/>
  <c r="C6"/>
  <c r="B6"/>
  <c r="E5"/>
  <c r="D5"/>
  <c r="C5"/>
  <c r="B5"/>
  <c r="E4"/>
  <c r="D4"/>
  <c r="C4"/>
  <c r="B4"/>
  <c r="E3"/>
  <c r="D3"/>
  <c r="C3"/>
  <c r="B3"/>
  <c r="E2"/>
  <c r="D2"/>
  <c r="C2"/>
  <c r="B2"/>
  <c r="C13" i="12"/>
  <c r="C14" s="1"/>
  <c r="C17" s="1"/>
  <c r="D13"/>
  <c r="D14" s="1"/>
  <c r="D17" s="1"/>
  <c r="C15"/>
  <c r="D15"/>
  <c r="C16"/>
  <c r="D16"/>
  <c r="B17"/>
  <c r="B16"/>
  <c r="B15"/>
  <c r="B14"/>
  <c r="B13"/>
  <c r="E13" i="11"/>
  <c r="F13"/>
  <c r="F14" s="1"/>
  <c r="F17" s="1"/>
  <c r="G13"/>
  <c r="H13"/>
  <c r="H14" s="1"/>
  <c r="H17" s="1"/>
  <c r="I13"/>
  <c r="J13"/>
  <c r="J14" s="1"/>
  <c r="J17" s="1"/>
  <c r="K13"/>
  <c r="B13"/>
  <c r="C13"/>
  <c r="L13"/>
  <c r="L14" s="1"/>
  <c r="L17" s="1"/>
  <c r="M13"/>
  <c r="N13"/>
  <c r="N14" s="1"/>
  <c r="N17" s="1"/>
  <c r="O13"/>
  <c r="P13"/>
  <c r="P14" s="1"/>
  <c r="P17" s="1"/>
  <c r="Q13"/>
  <c r="R13"/>
  <c r="R14" s="1"/>
  <c r="R17" s="1"/>
  <c r="S13"/>
  <c r="S14" s="1"/>
  <c r="S17" s="1"/>
  <c r="T13"/>
  <c r="T14" s="1"/>
  <c r="T17" s="1"/>
  <c r="U13"/>
  <c r="V13"/>
  <c r="V14" s="1"/>
  <c r="V17" s="1"/>
  <c r="W13"/>
  <c r="X13"/>
  <c r="X14" s="1"/>
  <c r="X17" s="1"/>
  <c r="E14"/>
  <c r="G14"/>
  <c r="I14"/>
  <c r="I17" s="1"/>
  <c r="K14"/>
  <c r="B14"/>
  <c r="B17" s="1"/>
  <c r="C14"/>
  <c r="C17" s="1"/>
  <c r="M14"/>
  <c r="M17" s="1"/>
  <c r="O14"/>
  <c r="O17" s="1"/>
  <c r="Q14"/>
  <c r="U14"/>
  <c r="U17" s="1"/>
  <c r="W14"/>
  <c r="W17" s="1"/>
  <c r="E15"/>
  <c r="F15"/>
  <c r="G15"/>
  <c r="H15"/>
  <c r="I15"/>
  <c r="J15"/>
  <c r="K15"/>
  <c r="B15"/>
  <c r="C15"/>
  <c r="L15"/>
  <c r="M15"/>
  <c r="N15"/>
  <c r="O15"/>
  <c r="P15"/>
  <c r="Q15"/>
  <c r="R15"/>
  <c r="S15"/>
  <c r="T15"/>
  <c r="U15"/>
  <c r="V15"/>
  <c r="W15"/>
  <c r="X15"/>
  <c r="E16"/>
  <c r="F16"/>
  <c r="G16"/>
  <c r="H16"/>
  <c r="I16"/>
  <c r="J16"/>
  <c r="K16"/>
  <c r="B16"/>
  <c r="C16"/>
  <c r="L16"/>
  <c r="M16"/>
  <c r="N16"/>
  <c r="O16"/>
  <c r="P16"/>
  <c r="Q16"/>
  <c r="R16"/>
  <c r="S16"/>
  <c r="T16"/>
  <c r="U16"/>
  <c r="V16"/>
  <c r="W16"/>
  <c r="X16"/>
  <c r="E17"/>
  <c r="G17"/>
  <c r="K17"/>
  <c r="Q17"/>
  <c r="D16"/>
  <c r="D15"/>
  <c r="D13"/>
  <c r="E13" i="10"/>
  <c r="E14" s="1"/>
  <c r="E17" s="1"/>
  <c r="F13"/>
  <c r="F14" s="1"/>
  <c r="F17" s="1"/>
  <c r="G13"/>
  <c r="H13"/>
  <c r="I13"/>
  <c r="I14" s="1"/>
  <c r="I17" s="1"/>
  <c r="J13"/>
  <c r="J14" s="1"/>
  <c r="J17" s="1"/>
  <c r="K13"/>
  <c r="K14" s="1"/>
  <c r="K17" s="1"/>
  <c r="B13"/>
  <c r="C13"/>
  <c r="C14" s="1"/>
  <c r="C17" s="1"/>
  <c r="L13"/>
  <c r="L14" s="1"/>
  <c r="L17" s="1"/>
  <c r="M13"/>
  <c r="N13"/>
  <c r="O13"/>
  <c r="O14" s="1"/>
  <c r="O17" s="1"/>
  <c r="P13"/>
  <c r="P14" s="1"/>
  <c r="P17" s="1"/>
  <c r="Q13"/>
  <c r="Q14" s="1"/>
  <c r="Q17" s="1"/>
  <c r="R13"/>
  <c r="S13"/>
  <c r="S14" s="1"/>
  <c r="S17" s="1"/>
  <c r="T13"/>
  <c r="T14" s="1"/>
  <c r="T17" s="1"/>
  <c r="U13"/>
  <c r="V13"/>
  <c r="W13"/>
  <c r="W14" s="1"/>
  <c r="W17" s="1"/>
  <c r="X13"/>
  <c r="X14" s="1"/>
  <c r="X17" s="1"/>
  <c r="G14"/>
  <c r="G17" s="1"/>
  <c r="H14"/>
  <c r="H17" s="1"/>
  <c r="B14"/>
  <c r="B17" s="1"/>
  <c r="M14"/>
  <c r="M17" s="1"/>
  <c r="N14"/>
  <c r="N17" s="1"/>
  <c r="R14"/>
  <c r="R17" s="1"/>
  <c r="U14"/>
  <c r="U17" s="1"/>
  <c r="V14"/>
  <c r="V17" s="1"/>
  <c r="E15"/>
  <c r="F15"/>
  <c r="G15"/>
  <c r="H15"/>
  <c r="I15"/>
  <c r="J15"/>
  <c r="K15"/>
  <c r="B15"/>
  <c r="C15"/>
  <c r="L15"/>
  <c r="M15"/>
  <c r="N15"/>
  <c r="O15"/>
  <c r="P15"/>
  <c r="Q15"/>
  <c r="R15"/>
  <c r="S15"/>
  <c r="T15"/>
  <c r="U15"/>
  <c r="V15"/>
  <c r="W15"/>
  <c r="X15"/>
  <c r="E16"/>
  <c r="F16"/>
  <c r="G16"/>
  <c r="H16"/>
  <c r="I16"/>
  <c r="J16"/>
  <c r="K16"/>
  <c r="B16"/>
  <c r="C16"/>
  <c r="L16"/>
  <c r="M16"/>
  <c r="N16"/>
  <c r="O16"/>
  <c r="P16"/>
  <c r="Q16"/>
  <c r="R16"/>
  <c r="S16"/>
  <c r="T16"/>
  <c r="U16"/>
  <c r="V16"/>
  <c r="W16"/>
  <c r="X16"/>
  <c r="D16"/>
  <c r="D15"/>
  <c r="D14"/>
  <c r="D13"/>
  <c r="D17" s="1"/>
  <c r="E13" i="9"/>
  <c r="E14" s="1"/>
  <c r="E17" s="1"/>
  <c r="F13"/>
  <c r="F14" s="1"/>
  <c r="F17" s="1"/>
  <c r="G13"/>
  <c r="G14" s="1"/>
  <c r="G17" s="1"/>
  <c r="H13"/>
  <c r="H14" s="1"/>
  <c r="H17" s="1"/>
  <c r="I13"/>
  <c r="I14" s="1"/>
  <c r="I17" s="1"/>
  <c r="J13"/>
  <c r="J14" s="1"/>
  <c r="J17" s="1"/>
  <c r="K13"/>
  <c r="B13"/>
  <c r="B14" s="1"/>
  <c r="B17" s="1"/>
  <c r="C13"/>
  <c r="C14" s="1"/>
  <c r="C17" s="1"/>
  <c r="L13"/>
  <c r="L14" s="1"/>
  <c r="L17" s="1"/>
  <c r="M13"/>
  <c r="M14" s="1"/>
  <c r="M17" s="1"/>
  <c r="N13"/>
  <c r="N14" s="1"/>
  <c r="N17" s="1"/>
  <c r="O13"/>
  <c r="O14" s="1"/>
  <c r="O17" s="1"/>
  <c r="P13"/>
  <c r="P14" s="1"/>
  <c r="P17" s="1"/>
  <c r="Q13"/>
  <c r="R13"/>
  <c r="R14" s="1"/>
  <c r="R17" s="1"/>
  <c r="S13"/>
  <c r="S14" s="1"/>
  <c r="S17" s="1"/>
  <c r="T13"/>
  <c r="T14" s="1"/>
  <c r="T17" s="1"/>
  <c r="U13"/>
  <c r="U14" s="1"/>
  <c r="U17" s="1"/>
  <c r="V13"/>
  <c r="V14" s="1"/>
  <c r="V17" s="1"/>
  <c r="W13"/>
  <c r="W14" s="1"/>
  <c r="W17" s="1"/>
  <c r="X13"/>
  <c r="X14" s="1"/>
  <c r="X17" s="1"/>
  <c r="K14"/>
  <c r="K17" s="1"/>
  <c r="Q14"/>
  <c r="Q17" s="1"/>
  <c r="E15"/>
  <c r="F15"/>
  <c r="G15"/>
  <c r="H15"/>
  <c r="I15"/>
  <c r="J15"/>
  <c r="K15"/>
  <c r="B15"/>
  <c r="C15"/>
  <c r="L15"/>
  <c r="M15"/>
  <c r="N15"/>
  <c r="O15"/>
  <c r="P15"/>
  <c r="Q15"/>
  <c r="R15"/>
  <c r="S15"/>
  <c r="T15"/>
  <c r="U15"/>
  <c r="V15"/>
  <c r="W15"/>
  <c r="X15"/>
  <c r="E16"/>
  <c r="F16"/>
  <c r="G16"/>
  <c r="H16"/>
  <c r="I16"/>
  <c r="J16"/>
  <c r="K16"/>
  <c r="B16"/>
  <c r="C16"/>
  <c r="L16"/>
  <c r="M16"/>
  <c r="N16"/>
  <c r="O16"/>
  <c r="P16"/>
  <c r="Q16"/>
  <c r="R16"/>
  <c r="S16"/>
  <c r="T16"/>
  <c r="U16"/>
  <c r="V16"/>
  <c r="W16"/>
  <c r="X16"/>
  <c r="D16"/>
  <c r="D15"/>
  <c r="D13"/>
  <c r="D14" s="1"/>
  <c r="E13" i="8"/>
  <c r="E14" s="1"/>
  <c r="E17" s="1"/>
  <c r="F13"/>
  <c r="F14" s="1"/>
  <c r="F17" s="1"/>
  <c r="G13"/>
  <c r="H13"/>
  <c r="I13"/>
  <c r="I14" s="1"/>
  <c r="I17" s="1"/>
  <c r="J13"/>
  <c r="J14" s="1"/>
  <c r="J17" s="1"/>
  <c r="K13"/>
  <c r="K14" s="1"/>
  <c r="K17" s="1"/>
  <c r="B13"/>
  <c r="C13"/>
  <c r="C14" s="1"/>
  <c r="C17" s="1"/>
  <c r="L13"/>
  <c r="L14" s="1"/>
  <c r="L17" s="1"/>
  <c r="M13"/>
  <c r="M14" s="1"/>
  <c r="M17" s="1"/>
  <c r="N13"/>
  <c r="O13"/>
  <c r="O14" s="1"/>
  <c r="O17" s="1"/>
  <c r="P13"/>
  <c r="P14" s="1"/>
  <c r="P17" s="1"/>
  <c r="Q13"/>
  <c r="Q14" s="1"/>
  <c r="Q17" s="1"/>
  <c r="R13"/>
  <c r="S13"/>
  <c r="S14" s="1"/>
  <c r="S17" s="1"/>
  <c r="T13"/>
  <c r="T14" s="1"/>
  <c r="T17" s="1"/>
  <c r="U13"/>
  <c r="V13"/>
  <c r="W13"/>
  <c r="W14" s="1"/>
  <c r="W17" s="1"/>
  <c r="X13"/>
  <c r="X14" s="1"/>
  <c r="X17" s="1"/>
  <c r="G14"/>
  <c r="G17" s="1"/>
  <c r="H14"/>
  <c r="H17" s="1"/>
  <c r="B14"/>
  <c r="B17" s="1"/>
  <c r="N14"/>
  <c r="N17" s="1"/>
  <c r="R14"/>
  <c r="R17" s="1"/>
  <c r="U14"/>
  <c r="U17" s="1"/>
  <c r="V14"/>
  <c r="V17" s="1"/>
  <c r="E15"/>
  <c r="F15"/>
  <c r="G15"/>
  <c r="H15"/>
  <c r="I15"/>
  <c r="J15"/>
  <c r="K15"/>
  <c r="B15"/>
  <c r="C15"/>
  <c r="L15"/>
  <c r="M15"/>
  <c r="N15"/>
  <c r="O15"/>
  <c r="P15"/>
  <c r="Q15"/>
  <c r="R15"/>
  <c r="S15"/>
  <c r="T15"/>
  <c r="U15"/>
  <c r="V15"/>
  <c r="W15"/>
  <c r="X15"/>
  <c r="E16"/>
  <c r="F16"/>
  <c r="G16"/>
  <c r="H16"/>
  <c r="I16"/>
  <c r="J16"/>
  <c r="K16"/>
  <c r="B16"/>
  <c r="C16"/>
  <c r="L16"/>
  <c r="M16"/>
  <c r="N16"/>
  <c r="O16"/>
  <c r="P16"/>
  <c r="Q16"/>
  <c r="R16"/>
  <c r="S16"/>
  <c r="T16"/>
  <c r="U16"/>
  <c r="V16"/>
  <c r="W16"/>
  <c r="X16"/>
  <c r="D16"/>
  <c r="D15"/>
  <c r="D14"/>
  <c r="D13"/>
  <c r="D17" s="1"/>
  <c r="E13" i="7"/>
  <c r="E14" s="1"/>
  <c r="E17" s="1"/>
  <c r="F13"/>
  <c r="F14" s="1"/>
  <c r="F17" s="1"/>
  <c r="G13"/>
  <c r="H13"/>
  <c r="I13"/>
  <c r="I14" s="1"/>
  <c r="I17" s="1"/>
  <c r="J13"/>
  <c r="J14" s="1"/>
  <c r="J17" s="1"/>
  <c r="K13"/>
  <c r="B13"/>
  <c r="C13"/>
  <c r="C14" s="1"/>
  <c r="C17" s="1"/>
  <c r="L13"/>
  <c r="L14" s="1"/>
  <c r="L17" s="1"/>
  <c r="M13"/>
  <c r="N13"/>
  <c r="O13"/>
  <c r="O14" s="1"/>
  <c r="O17" s="1"/>
  <c r="P13"/>
  <c r="P14" s="1"/>
  <c r="P17" s="1"/>
  <c r="Q13"/>
  <c r="R13"/>
  <c r="S13"/>
  <c r="S14" s="1"/>
  <c r="S17" s="1"/>
  <c r="T13"/>
  <c r="T14" s="1"/>
  <c r="T17" s="1"/>
  <c r="U13"/>
  <c r="V13"/>
  <c r="W13"/>
  <c r="W14" s="1"/>
  <c r="W17" s="1"/>
  <c r="X13"/>
  <c r="X14" s="1"/>
  <c r="X17" s="1"/>
  <c r="G14"/>
  <c r="G17" s="1"/>
  <c r="H14"/>
  <c r="H17" s="1"/>
  <c r="K14"/>
  <c r="K17" s="1"/>
  <c r="B14"/>
  <c r="B17" s="1"/>
  <c r="M14"/>
  <c r="M17" s="1"/>
  <c r="N14"/>
  <c r="N17" s="1"/>
  <c r="Q14"/>
  <c r="Q17" s="1"/>
  <c r="R14"/>
  <c r="R17" s="1"/>
  <c r="U14"/>
  <c r="U17" s="1"/>
  <c r="V14"/>
  <c r="V17" s="1"/>
  <c r="E15"/>
  <c r="F15"/>
  <c r="G15"/>
  <c r="H15"/>
  <c r="I15"/>
  <c r="J15"/>
  <c r="K15"/>
  <c r="B15"/>
  <c r="C15"/>
  <c r="L15"/>
  <c r="M15"/>
  <c r="N15"/>
  <c r="O15"/>
  <c r="P15"/>
  <c r="Q15"/>
  <c r="R15"/>
  <c r="S15"/>
  <c r="T15"/>
  <c r="U15"/>
  <c r="V15"/>
  <c r="W15"/>
  <c r="X15"/>
  <c r="E16"/>
  <c r="F16"/>
  <c r="G16"/>
  <c r="H16"/>
  <c r="I16"/>
  <c r="J16"/>
  <c r="K16"/>
  <c r="B16"/>
  <c r="C16"/>
  <c r="L16"/>
  <c r="M16"/>
  <c r="N16"/>
  <c r="O16"/>
  <c r="P16"/>
  <c r="Q16"/>
  <c r="R16"/>
  <c r="S16"/>
  <c r="T16"/>
  <c r="U16"/>
  <c r="V16"/>
  <c r="W16"/>
  <c r="X16"/>
  <c r="D16"/>
  <c r="D15"/>
  <c r="D13"/>
  <c r="D14" s="1"/>
  <c r="L36" i="18" l="1"/>
  <c r="K36"/>
  <c r="L40"/>
  <c r="E47"/>
  <c r="I38"/>
  <c r="K41"/>
  <c r="L41" s="1"/>
  <c r="L45"/>
  <c r="E43"/>
  <c r="H36"/>
  <c r="I36" s="1"/>
  <c r="E39"/>
  <c r="I44"/>
  <c r="H47"/>
  <c r="I48"/>
  <c r="H46"/>
  <c r="G42"/>
  <c r="D44"/>
  <c r="E44" s="1"/>
  <c r="E45"/>
  <c r="E36"/>
  <c r="G37"/>
  <c r="H37" s="1"/>
  <c r="I37" s="1"/>
  <c r="E38"/>
  <c r="G39"/>
  <c r="H39" s="1"/>
  <c r="D41"/>
  <c r="E41" s="1"/>
  <c r="I41"/>
  <c r="E42"/>
  <c r="G43"/>
  <c r="H43" s="1"/>
  <c r="L44"/>
  <c r="I45"/>
  <c r="E46"/>
  <c r="G47"/>
  <c r="E48"/>
  <c r="H42"/>
  <c r="G46"/>
  <c r="AC17" i="13"/>
  <c r="D17" i="11"/>
  <c r="D14"/>
  <c r="D17" i="9"/>
  <c r="D17" i="7"/>
  <c r="I42" i="18" l="1"/>
  <c r="I47"/>
  <c r="I46"/>
  <c r="I43"/>
  <c r="I39"/>
</calcChain>
</file>

<file path=xl/sharedStrings.xml><?xml version="1.0" encoding="utf-8"?>
<sst xmlns="http://schemas.openxmlformats.org/spreadsheetml/2006/main" count="1279" uniqueCount="682">
  <si>
    <t>progname</t>
  </si>
  <si>
    <t>nmon</t>
  </si>
  <si>
    <t>OS</t>
  </si>
  <si>
    <t>Linux</t>
  </si>
  <si>
    <t>4.15.0-29-generic</t>
  </si>
  <si>
    <t>#31-Ubuntu SMP Tue Jul 17 15:39:52 UTC 2018</t>
  </si>
  <si>
    <t>x86_64</t>
  </si>
  <si>
    <t>command</t>
  </si>
  <si>
    <t xml:space="preserve">nmon -f -F demo.nmon -s 1 -c 10 -t </t>
  </si>
  <si>
    <t>cpus</t>
  </si>
  <si>
    <t>date</t>
  </si>
  <si>
    <t>disks</t>
  </si>
  <si>
    <t>disks_per_line</t>
  </si>
  <si>
    <t>host</t>
  </si>
  <si>
    <t>wynne-virtual-machine</t>
  </si>
  <si>
    <t>interval</t>
  </si>
  <si>
    <t>max_disks</t>
  </si>
  <si>
    <t>set by -d option</t>
  </si>
  <si>
    <t>proc_stat_variables</t>
  </si>
  <si>
    <t>runname</t>
  </si>
  <si>
    <t>snapshots</t>
  </si>
  <si>
    <t>time</t>
  </si>
  <si>
    <t>user</t>
  </si>
  <si>
    <t>wynne</t>
  </si>
  <si>
    <t>version</t>
  </si>
  <si>
    <t>14i</t>
  </si>
  <si>
    <t>Cores</t>
  </si>
  <si>
    <t>MHz</t>
  </si>
  <si>
    <t>ModelName</t>
  </si>
  <si>
    <t>Intel(R) Core(TM) i5-6200U CPU @ 2.30GHz</t>
  </si>
  <si>
    <t>ProcessorChips</t>
  </si>
  <si>
    <t>VendorId</t>
  </si>
  <si>
    <t>GenuineIntel</t>
  </si>
  <si>
    <t>VirtualCPUs</t>
  </si>
  <si>
    <t>bogomips</t>
  </si>
  <si>
    <t>hyperthreads</t>
  </si>
  <si>
    <t>/etc/release</t>
  </si>
  <si>
    <t>DISTRIB_ID=Ubuntu</t>
  </si>
  <si>
    <t>DISTRIB_RELEASE=18.04</t>
  </si>
  <si>
    <t>DISTRIB_CODENAME=bionic</t>
  </si>
  <si>
    <t>DISTRIB_DESCRIPTION=Ubuntu 18.04.1 LTS""</t>
  </si>
  <si>
    <t>NAME=Ubuntu""</t>
  </si>
  <si>
    <t>VERSION=18.04.1 LTS (Bionic Beaver)""</t>
  </si>
  <si>
    <t>ID=ubuntu</t>
  </si>
  <si>
    <t>ID_LIKE=debian</t>
  </si>
  <si>
    <t>PRETTY_NAME=Ubuntu 18.04.1 LTS""</t>
  </si>
  <si>
    <t>VERSION_ID=18.04""</t>
  </si>
  <si>
    <t>HOME_URL=https://www.ubuntu.com/""</t>
  </si>
  <si>
    <t>SUPPORT_URL=https://help.ubuntu.com/""</t>
  </si>
  <si>
    <t>BUG_REPORT_URL=https://bugs.launchpad.net/ubuntu/""</t>
  </si>
  <si>
    <t>PRIVACY_POLICY_URL=https://www.ubuntu.com/legal/terms-and-policies/privacy-policy""</t>
  </si>
  <si>
    <t>VERSION_CODENAME=bionic</t>
  </si>
  <si>
    <t>UBUNTU_CODENAME=bionic</t>
  </si>
  <si>
    <t>lsb_release</t>
  </si>
  <si>
    <t>Distributor ID:	Ubuntu</t>
  </si>
  <si>
    <t>Description:	Ubuntu 18.04.1 LTS</t>
  </si>
  <si>
    <t>Release:	18.04</t>
  </si>
  <si>
    <t>Codename:	bionic</t>
  </si>
  <si>
    <t>fdisk-l</t>
  </si>
  <si>
    <t>/proc/cpuinfo</t>
  </si>
  <si>
    <t>processor	: 0</t>
  </si>
  <si>
    <t>vendor_id	: GenuineIntel</t>
  </si>
  <si>
    <t>cpu family	: 6</t>
  </si>
  <si>
    <t>model		: 78</t>
  </si>
  <si>
    <t>model name	: Intel(R) Core(TM) i5-6200U CPU @ 2.30GHz</t>
  </si>
  <si>
    <t>stepping	: 3</t>
  </si>
  <si>
    <t>microcode	: 0x88</t>
  </si>
  <si>
    <t>cpu MHz		: 2400.129</t>
  </si>
  <si>
    <t>cache size	: 3072 KB</t>
  </si>
  <si>
    <t>physical id	: 0</t>
  </si>
  <si>
    <t>siblings	: 1</t>
  </si>
  <si>
    <t>core id		: 0</t>
  </si>
  <si>
    <t>cpu cores	: 1</t>
  </si>
  <si>
    <t>apicid		: 0</t>
  </si>
  <si>
    <t>initial apicid	: 0</t>
  </si>
  <si>
    <t>fpu		: yes</t>
  </si>
  <si>
    <t>fpu_exception	: yes</t>
  </si>
  <si>
    <t>cpuid level	: 22</t>
  </si>
  <si>
    <t>wp		: yes</t>
  </si>
  <si>
    <t>flags		: fpu vme de pse tsc msr pae mce cx8 apic sep mtrr pge mca cmov pat pse36 clflush mmx fxsr sse sse2 ss syscall nx pdpe1gb rdtscp lm constant_tsc arch_perfmon nopl xtopology tsc_reliable nonstop_tsc cpuid pni pclmulqdq ssse3 fma cx16 pcid sse4_1 sse4_2 x2apic movbe popcnt tsc_deadline_timer aes xsave avx f16c rdrand hypervisor lahf_lm abm 3dnowprefetch cpuid_fault invpcid_single pti fsgsbase tsc_adjust bmi1 avx2 smep bmi2 invpcid mpx rdseed adx smap clflushopt xsaveopt xsavec xsaves arat</t>
  </si>
  <si>
    <t>bugs		: cpu_meltdown spectre_v1 spectre_v2 spec_store_bypass</t>
  </si>
  <si>
    <t>bogomips	: 4800.25</t>
  </si>
  <si>
    <t>clflush size	: 64</t>
  </si>
  <si>
    <t>cache_alignment	: 64</t>
  </si>
  <si>
    <t>address sizes	: 43 bits physical, 48 bits virtual</t>
  </si>
  <si>
    <t>power management:</t>
  </si>
  <si>
    <t>/proc/meminfo</t>
  </si>
  <si>
    <t>MemTotal:        2017292 kB</t>
  </si>
  <si>
    <t>MemFree:           99784 kB</t>
  </si>
  <si>
    <t>MemAvailable:     596520 kB</t>
  </si>
  <si>
    <t>Buffers:          119116 kB</t>
  </si>
  <si>
    <t>Cached:           456736 kB</t>
  </si>
  <si>
    <t>SwapCached:          724 kB</t>
  </si>
  <si>
    <t>Active:          1014972 kB</t>
  </si>
  <si>
    <t>Inactive:         476508 kB</t>
  </si>
  <si>
    <t>Active(anon):     723088 kB</t>
  </si>
  <si>
    <t>Inactive(anon):   204224 kB</t>
  </si>
  <si>
    <t>Active(file):     291884 kB</t>
  </si>
  <si>
    <t>Inactive(file):   272284 kB</t>
  </si>
  <si>
    <t>Unevictable:          32 kB</t>
  </si>
  <si>
    <t>Mlocked:              32 kB</t>
  </si>
  <si>
    <t>SwapTotal:        969960 kB</t>
  </si>
  <si>
    <t>SwapFree:         965864 kB</t>
  </si>
  <si>
    <t>Dirty:               280 kB</t>
  </si>
  <si>
    <t>Writeback:             0 kB</t>
  </si>
  <si>
    <t>AnonPages:        915076 kB</t>
  </si>
  <si>
    <t>Mapped:           295480 kB</t>
  </si>
  <si>
    <t>Shmem:             12576 kB</t>
  </si>
  <si>
    <t>Slab:             176180 kB</t>
  </si>
  <si>
    <t>SReclaimable:     120348 kB</t>
  </si>
  <si>
    <t>SUnreclaim:        55832 kB</t>
  </si>
  <si>
    <t>KernelStack:       10784 kB</t>
  </si>
  <si>
    <t>PageTables:        35396 kB</t>
  </si>
  <si>
    <t>NFS_Unstable:          0 kB</t>
  </si>
  <si>
    <t>Bounce:                0 kB</t>
  </si>
  <si>
    <t>WritebackTmp:          0 kB</t>
  </si>
  <si>
    <t>CommitLimit:     1978604 kB</t>
  </si>
  <si>
    <t>Committed_AS:    4415176 kB</t>
  </si>
  <si>
    <t>VmallocTotal:   34359738367 kB</t>
  </si>
  <si>
    <t>VmallocUsed:           0 kB</t>
  </si>
  <si>
    <t>VmallocChunk:          0 kB</t>
  </si>
  <si>
    <t>HardwareCorrupted:     0 kB</t>
  </si>
  <si>
    <t>AnonHugePages:         0 kB</t>
  </si>
  <si>
    <t>ShmemHugePages:        0 kB</t>
  </si>
  <si>
    <t>ShmemPmdMapped:        0 kB</t>
  </si>
  <si>
    <t>CmaTotal:              0 kB</t>
  </si>
  <si>
    <t>CmaFree:               0 kB</t>
  </si>
  <si>
    <t>HugePages_Total:       0</t>
  </si>
  <si>
    <t>HugePages_Free:        0</t>
  </si>
  <si>
    <t>HugePages_Rsvd:        0</t>
  </si>
  <si>
    <t>HugePages_Surp:        0</t>
  </si>
  <si>
    <t>Hugepagesize:       2048 kB</t>
  </si>
  <si>
    <t>DirectMap4k:      151424 kB</t>
  </si>
  <si>
    <t>DirectMap2M:     1945600 kB</t>
  </si>
  <si>
    <t>DirectMap1G:           0 kB</t>
  </si>
  <si>
    <t>/proc/stat</t>
  </si>
  <si>
    <t>cpu  6309 490 11272 118113 318 0 229 0 0 0</t>
  </si>
  <si>
    <t>cpu0 6309 490 11272 118113 318 0 229 0 0 0</t>
  </si>
  <si>
    <t>intr 287542 8 1432 0 0 0 0 0 0 1 0 0 0 27024 0 0 0 6715 45089 154 4445 0 0 0 0 0 0 0 0 0 0 0 0 0 0 0 0 0 0 0 0 0 0 0 0 0 0 0 0 0 0 0 0 0 0 0 0 886 267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</t>
  </si>
  <si>
    <t>ctxt 946714</t>
  </si>
  <si>
    <t>btime 1613957879</t>
  </si>
  <si>
    <t>processes 3491</t>
  </si>
  <si>
    <t>procs_running 2</t>
  </si>
  <si>
    <t>procs_blocked 0</t>
  </si>
  <si>
    <t>softirq 323133 1 114658 276 5689 42853 0 1725 0 0 157931</t>
  </si>
  <si>
    <t>/proc/version</t>
  </si>
  <si>
    <t>Linux version 4.15.0-29-generic (buildd@lgw01-amd64-057) (gcc version 7.3.0 (Ubuntu 7.3.0-16ubuntu3)) #31-Ubuntu SMP Tue Jul 17 15:39:52 UTC 2018</t>
  </si>
  <si>
    <t>/proc/net/dev</t>
  </si>
  <si>
    <t>Inter-|   Receive                                                |  Transmit</t>
  </si>
  <si>
    <t xml:space="preserve"> face |bytes    packets errs drop fifo frame compressed multicast|bytes    packets errs drop fifo colls carrier compressed</t>
  </si>
  <si>
    <t xml:space="preserve"> ens33:   72806    1095    0    0    0     0          0         0   229037    2872    0    0    0     0       0          0</t>
  </si>
  <si>
    <t xml:space="preserve">    lo:  112222    1545    0    0    0     0          0         0   112222    1545    0    0    0     0       0          0</t>
  </si>
  <si>
    <t>/proc/diskinfo</t>
  </si>
  <si>
    <t>/proc/diskstats</t>
  </si>
  <si>
    <t xml:space="preserve">   7       0 loop0 531 0 1652 792 0 0 0 0 0 4 8</t>
  </si>
  <si>
    <t xml:space="preserve">   7       1 loop1 23 0 100 224 0 0 0 0 0 0 0</t>
  </si>
  <si>
    <t xml:space="preserve">   7       2 loop2 33 0 656 880 0 0 0 0 0 192 192</t>
  </si>
  <si>
    <t xml:space="preserve">   7       3 loop3 8950 0 19858 51776 0 0 0 0 0 1432 47752</t>
  </si>
  <si>
    <t xml:space="preserve">   7       4 loop4 225 0 1040 404 0 0 0 0 0 12 16</t>
  </si>
  <si>
    <t xml:space="preserve">   7       5 loop5 61 0 272 760 0 0 0 0 0 0 0</t>
  </si>
  <si>
    <t xml:space="preserve">   7       6 loop6 234 0 2458 1072 0 0 0 0 0 100 168</t>
  </si>
  <si>
    <t xml:space="preserve">   7       7 loop7 422 0 2868 844 0 0 0 0 0 172 176</t>
  </si>
  <si>
    <t xml:space="preserve">   8       0 sda 43183 9080 2039618 271256 6791 10634 428840 283600 0 159248 554360</t>
  </si>
  <si>
    <t xml:space="preserve">   8       1 sda1 43106 9080 2035498 271116 6791 10634 428840 283600 0 159160 554220</t>
  </si>
  <si>
    <t xml:space="preserve">  11       0 sr0 0 0 0 0 0 0 0 0 0 0 0</t>
  </si>
  <si>
    <t xml:space="preserve">   7       8 loop8 411 0 2820 796 0 0 0 0 0 100 404</t>
  </si>
  <si>
    <t xml:space="preserve">   7       9 loop9 48 0 234 236 0 0 0 0 0 4 4</t>
  </si>
  <si>
    <t xml:space="preserve">   7      10 loop10 421 0 2866 972 0 0 0 0 0 32 80</t>
  </si>
  <si>
    <t xml:space="preserve">   7      11 loop11 46 0 236 524 0 0 0 0 0 0 0</t>
  </si>
  <si>
    <t xml:space="preserve">   7      12 loop12 245 0 2462 732 0 0 0 0 0 40 148</t>
  </si>
  <si>
    <t xml:space="preserve">   7      13 loop13 26 0 94 284 0 0 0 0 0 4 4</t>
  </si>
  <si>
    <t xml:space="preserve">   7      14 loop14 433 0 2856 492 0 0 0 0 0 12 16</t>
  </si>
  <si>
    <t xml:space="preserve">   7      15 loop15 59 0 268 176 0 0 0 0 0 0 0</t>
  </si>
  <si>
    <t xml:space="preserve">   7      16 loop16 282 0 2544 720 0 0 0 0 0 56 244</t>
  </si>
  <si>
    <t xml:space="preserve">   7      17 loop17 238 0 1066 1032 0 0 0 0 0 12 16</t>
  </si>
  <si>
    <t xml:space="preserve">   7      18 loop18 541 0 1672 692 0 0 0 0 0 16 20</t>
  </si>
  <si>
    <t xml:space="preserve">   7      19 loop19 39 0 662 372 0 0 0 0 0 0 0</t>
  </si>
  <si>
    <t xml:space="preserve">   7      20 loop20 1 0 2 0 0 0 0 0 0 0 0</t>
  </si>
  <si>
    <t>/sbin/multipath</t>
  </si>
  <si>
    <t>/dev/mapper</t>
  </si>
  <si>
    <t>/dev/mpath</t>
  </si>
  <si>
    <t>/dev/dm-*</t>
  </si>
  <si>
    <t>/dev/md*</t>
  </si>
  <si>
    <t>/dev/sd*</t>
  </si>
  <si>
    <t>/proc/partitions</t>
  </si>
  <si>
    <t>major minor  #blocks  name</t>
  </si>
  <si>
    <t xml:space="preserve">   7        0      43828 loop0</t>
  </si>
  <si>
    <t xml:space="preserve">   7        1        956 loop1</t>
  </si>
  <si>
    <t xml:space="preserve">   7        2      15096 loop2</t>
  </si>
  <si>
    <t xml:space="preserve">   7        3      91240 loop3</t>
  </si>
  <si>
    <t xml:space="preserve">   7        4      55728 loop4</t>
  </si>
  <si>
    <t xml:space="preserve">   7        5       4300 loop5</t>
  </si>
  <si>
    <t xml:space="preserve">   7        6      69180 loop6</t>
  </si>
  <si>
    <t xml:space="preserve">   7        7     144044 loop7</t>
  </si>
  <si>
    <t xml:space="preserve">   8        0   20971520 sda</t>
  </si>
  <si>
    <t xml:space="preserve">   8        1   20969472 sda1</t>
  </si>
  <si>
    <t xml:space="preserve">  11        0    1048575 sr0</t>
  </si>
  <si>
    <t xml:space="preserve">   7        8     159780 loop8</t>
  </si>
  <si>
    <t xml:space="preserve">   7        9       3732 loop9</t>
  </si>
  <si>
    <t xml:space="preserve">   7       10     144044 loop10</t>
  </si>
  <si>
    <t xml:space="preserve">   7       11       3732 loop11</t>
  </si>
  <si>
    <t xml:space="preserve">   7       12      69184 loop12</t>
  </si>
  <si>
    <t xml:space="preserve">   7       13        956 loop13</t>
  </si>
  <si>
    <t xml:space="preserve">   7       14     160440 loop14</t>
  </si>
  <si>
    <t xml:space="preserve">   7       15       4300 loop15</t>
  </si>
  <si>
    <t xml:space="preserve">   7       16      91140 loop16</t>
  </si>
  <si>
    <t xml:space="preserve">   7       17      55812 loop17</t>
  </si>
  <si>
    <t xml:space="preserve">   7       18      45240 loop18</t>
  </si>
  <si>
    <t xml:space="preserve">   7       19      15100 loop19</t>
  </si>
  <si>
    <t>/proc/1/stat</t>
  </si>
  <si>
    <t>1 (systemd) S 0 1 1 0 -1 4194560 14510 507318 115 880 44 707 1385 4415 20 0 1 0 2 163704832 2188 18446744073709551615 1 1 0 0 0 0 671173123 4096 1260 0 0 0 17 0 0 0 242 0 0 0 0 0 0 0 0 0 0</t>
  </si>
  <si>
    <t>/proc/1/statm</t>
  </si>
  <si>
    <t>39967 2188 1684 334 0 4672 0</t>
  </si>
  <si>
    <t>/proc/net/rpc/nfs</t>
  </si>
  <si>
    <t>/proc/net/rpc/nfsd</t>
  </si>
  <si>
    <t>/proc/modules</t>
  </si>
  <si>
    <t>binfmt_misc 20480 1 - Live 0x0000000000000000</t>
  </si>
  <si>
    <t>rfcomm 77824 4 - Live 0x0000000000000000</t>
  </si>
  <si>
    <t>xt_tcpudp 16384 9 - Live 0x0000000000000000</t>
  </si>
  <si>
    <t>ip6t_rpfilter 16384 1 - Live 0x0000000000000000</t>
  </si>
  <si>
    <t>ip6t_REJECT 16384 2 - Live 0x0000000000000000</t>
  </si>
  <si>
    <t>nf_reject_ipv6 16384 1 ip6t_REJECT, Live 0x0000000000000000</t>
  </si>
  <si>
    <t>ipt_REJECT 16384 2 - Live 0x0000000000000000</t>
  </si>
  <si>
    <t>nf_reject_ipv4 16384 1 ipt_REJECT, Live 0x0000000000000000</t>
  </si>
  <si>
    <t>xt_conntrack 16384 17 - Live 0x0000000000000000</t>
  </si>
  <si>
    <t>ip_set 40960 0 - Live 0x0000000000000000</t>
  </si>
  <si>
    <t>nfnetlink 16384 1 ip_set, Live 0x0000000000000000</t>
  </si>
  <si>
    <t>ebtable_nat 16384 1 - Live 0x0000000000000000</t>
  </si>
  <si>
    <t>ebtable_broute 16384 1 - Live 0x0000000000000000</t>
  </si>
  <si>
    <t>bridge 151552 1 ebtable_broute, Live 0x0000000000000000</t>
  </si>
  <si>
    <t>stp 16384 1 bridge, Live 0x0000000000000000</t>
  </si>
  <si>
    <t>llc 16384 2 bridge,stp, Live 0x0000000000000000</t>
  </si>
  <si>
    <t>ip6table_nat 16384 1 - Live 0x0000000000000000</t>
  </si>
  <si>
    <t>nf_conntrack_ipv6 20480 10 - Live 0x0000000000000000</t>
  </si>
  <si>
    <t>nf_defrag_ipv6 36864 1 nf_conntrack_ipv6, Live 0x0000000000000000</t>
  </si>
  <si>
    <t>nf_nat_ipv6 16384 1 ip6table_nat, Live 0x0000000000000000</t>
  </si>
  <si>
    <t>ip6table_mangle 16384 1 - Live 0x0000000000000000</t>
  </si>
  <si>
    <t>ip6table_raw 16384 1 - Live 0x0000000000000000</t>
  </si>
  <si>
    <t>ip6table_security 16384 1 - Live 0x0000000000000000</t>
  </si>
  <si>
    <t>iptable_nat 16384 1 - Live 0x0000000000000000</t>
  </si>
  <si>
    <t>crct10dif_pclmul 16384 0 - Live 0x0000000000000000</t>
  </si>
  <si>
    <t>nf_conntrack_ipv4 16384 9 - Live 0x0000000000000000</t>
  </si>
  <si>
    <t>nf_defrag_ipv4 16384 1 nf_conntrack_ipv4, Live 0x0000000000000000</t>
  </si>
  <si>
    <t>nf_nat_ipv4 16384 1 iptable_nat, Live 0x0000000000000000</t>
  </si>
  <si>
    <t>crc32_pclmul 16384 0 - Live 0x0000000000000000</t>
  </si>
  <si>
    <t>nf_nat 32768 2 nf_nat_ipv6,nf_nat_ipv4, Live 0x0000000000000000</t>
  </si>
  <si>
    <t>nf_conntrack 131072 6 xt_conntrack,nf_conntrack_ipv6,nf_nat_ipv6,nf_conntrack_ipv4,nf_nat_ipv4,nf_nat, Live 0x0000000000000000</t>
  </si>
  <si>
    <t>ghash_clmulni_intel 16384 0 - Live 0x0000000000000000</t>
  </si>
  <si>
    <t>libcrc32c 16384 2 nf_nat,nf_conntrack, Live 0x0000000000000000</t>
  </si>
  <si>
    <t>pcbc 16384 0 - Live 0x0000000000000000</t>
  </si>
  <si>
    <t>iptable_mangle 16384 1 - Live 0x0000000000000000</t>
  </si>
  <si>
    <t>iptable_raw 16384 1 - Live 0x0000000000000000</t>
  </si>
  <si>
    <t>iptable_security 16384 1 - Live 0x0000000000000000</t>
  </si>
  <si>
    <t>ebtable_filter 16384 1 - Live 0x0000000000000000</t>
  </si>
  <si>
    <t>ebtables 32768 3 ebtable_nat,ebtable_broute,ebtable_filter, Live 0x0000000000000000</t>
  </si>
  <si>
    <t>aesni_intel 188416 0 - Live 0x0000000000000000</t>
  </si>
  <si>
    <t>aes_x86_64 20480 1 aesni_intel, Live 0x0000000000000000</t>
  </si>
  <si>
    <t>crypto_simd 16384 1 aesni_intel, Live 0x0000000000000000</t>
  </si>
  <si>
    <t>glue_helper 16384 1 aesni_intel, Live 0x0000000000000000</t>
  </si>
  <si>
    <t>cryptd 24576 3 ghash_clmulni_intel,aesni_intel,crypto_simd, Live 0x0000000000000000</t>
  </si>
  <si>
    <t>ip6table_filter 16384 1 - Live 0x0000000000000000</t>
  </si>
  <si>
    <t>ip6_tables 28672 5 ip6table_nat,ip6table_mangle,ip6table_raw,ip6table_security,ip6table_filter, Live 0x0000000000000000</t>
  </si>
  <si>
    <t>bnep 20480 2 - Live 0x0000000000000000</t>
  </si>
  <si>
    <t>iptable_filter 16384 1 - Live 0x0000000000000000</t>
  </si>
  <si>
    <t>intel_rapl_perf 16384 0 - Live 0x0000000000000000</t>
  </si>
  <si>
    <t>joydev 24576 0 - Live 0x0000000000000000</t>
  </si>
  <si>
    <t>snd_ens1371 28672 2 - Live 0x0000000000000000</t>
  </si>
  <si>
    <t>vmw_balloon 20480 0 - Live 0x0000000000000000</t>
  </si>
  <si>
    <t>snd_ac97_codec 131072 1 snd_ens1371, Live 0x0000000000000000</t>
  </si>
  <si>
    <t>gameport 16384 1 snd_ens1371, Live 0x0000000000000000</t>
  </si>
  <si>
    <t>ac97_bus 16384 1 snd_ac97_codec, Live 0x0000000000000000</t>
  </si>
  <si>
    <t>input_leds 16384 0 - Live 0x0000000000000000</t>
  </si>
  <si>
    <t>snd_pcm 98304 2 snd_ens1371,snd_ac97_codec, Live 0x0000000000000000</t>
  </si>
  <si>
    <t>serio_raw 16384 0 - Live 0x0000000000000000</t>
  </si>
  <si>
    <t>btusb 45056 0 - Live 0x0000000000000000</t>
  </si>
  <si>
    <t>snd_seq_midi 16384 0 - Live 0x0000000000000000</t>
  </si>
  <si>
    <t>btrtl 16384 1 btusb, Live 0x0000000000000000</t>
  </si>
  <si>
    <t>btbcm 16384 1 btusb, Live 0x0000000000000000</t>
  </si>
  <si>
    <t>btintel 16384 1 btusb, Live 0x0000000000000000</t>
  </si>
  <si>
    <t>snd_seq_midi_event 16384 1 snd_seq_midi, Live 0x0000000000000000</t>
  </si>
  <si>
    <t>snd_rawmidi 32768 2 snd_ens1371,snd_seq_midi, Live 0x0000000000000000</t>
  </si>
  <si>
    <t>bluetooth 548864 31 rfcomm,bnep,btusb,btrtl,btbcm,btintel, Live 0x0000000000000000</t>
  </si>
  <si>
    <t>shpchp 36864 0 - Live 0x0000000000000000</t>
  </si>
  <si>
    <t>ecdh_generic 24576 1 bluetooth, Live 0x0000000000000000</t>
  </si>
  <si>
    <t>snd_seq 65536 2 snd_seq_midi,snd_seq_midi_event, Live 0x0000000000000000</t>
  </si>
  <si>
    <t>snd_seq_device 16384 3 snd_seq_midi,snd_rawmidi,snd_seq, Live 0x0000000000000000</t>
  </si>
  <si>
    <t>snd_timer 32768 2 snd_pcm,snd_seq, Live 0x0000000000000000</t>
  </si>
  <si>
    <t>snd 81920 11 snd_ens1371,snd_ac97_codec,snd_pcm,snd_rawmidi,snd_seq,snd_seq_device,snd_timer, Live 0x0000000000000000</t>
  </si>
  <si>
    <t>soundcore 16384 1 snd, Live 0x0000000000000000</t>
  </si>
  <si>
    <t>mac_hid 16384 0 - Live 0x0000000000000000</t>
  </si>
  <si>
    <t>vmw_vsock_vmci_transport 28672 2 - Live 0x0000000000000000</t>
  </si>
  <si>
    <t>vsock 36864 3 vmw_vsock_vmci_transport, Live 0x0000000000000000</t>
  </si>
  <si>
    <t>vmw_vmci 69632 2 vmw_balloon,vmw_vsock_vmci_transport, Live 0x0000000000000000</t>
  </si>
  <si>
    <t>sch_fq_codel 20480 2 - Live 0x0000000000000000</t>
  </si>
  <si>
    <t>parport_pc 36864 0 - Live 0x0000000000000000</t>
  </si>
  <si>
    <t>ppdev 20480 0 - Live 0x0000000000000000</t>
  </si>
  <si>
    <t>lp 20480 0 - Live 0x0000000000000000</t>
  </si>
  <si>
    <t>parport 49152 3 parport_pc,ppdev,lp, Live 0x0000000000000000</t>
  </si>
  <si>
    <t>ip_tables 28672 5 iptable_nat,iptable_mangle,iptable_raw,iptable_security,iptable_filter, Live 0x0000000000000000</t>
  </si>
  <si>
    <t>x_tables 40960 16 xt_tcpudp,ip6t_rpfilter,ip6t_REJECT,ipt_REJECT,xt_conntrack,ip6table_mangle,ip6table_raw,ip6table_security,iptable_mangle,iptable_raw,iptable_security,ebtables,ip6table_filter,ip6_tables,iptable_filter,ip_tables, Live 0x0000000000000000</t>
  </si>
  <si>
    <t>autofs4 40960 2 - Live 0x0000000000000000</t>
  </si>
  <si>
    <t>hid_generic 16384 0 - Live 0x0000000000000000</t>
  </si>
  <si>
    <t>usbhid 49152 0 - Live 0x0000000000000000</t>
  </si>
  <si>
    <t>hid 118784 2 hid_generic,usbhid, Live 0x0000000000000000</t>
  </si>
  <si>
    <t>vmwgfx 274432 4 - Live 0x0000000000000000</t>
  </si>
  <si>
    <t>ttm 106496 1 vmwgfx, Live 0x0000000000000000</t>
  </si>
  <si>
    <t>psmouse 147456 0 - Live 0x0000000000000000</t>
  </si>
  <si>
    <t>drm_kms_helper 172032 1 vmwgfx, Live 0x0000000000000000</t>
  </si>
  <si>
    <t>syscopyarea 16384 1 drm_kms_helper, Live 0x0000000000000000</t>
  </si>
  <si>
    <t>sysfillrect 16384 1 drm_kms_helper, Live 0x0000000000000000</t>
  </si>
  <si>
    <t>sysimgblt 16384 1 drm_kms_helper, Live 0x0000000000000000</t>
  </si>
  <si>
    <t>fb_sys_fops 16384 1 drm_kms_helper, Live 0x0000000000000000</t>
  </si>
  <si>
    <t>drm 401408 7 vmwgfx,ttm,drm_kms_helper, Live 0x0000000000000000</t>
  </si>
  <si>
    <t>i2c_piix4 24576 0 - Live 0x0000000000000000</t>
  </si>
  <si>
    <t>ahci 36864 0 - Live 0x0000000000000000</t>
  </si>
  <si>
    <t>libahci 32768 1 ahci, Live 0x0000000000000000</t>
  </si>
  <si>
    <t>e1000 143360 0 - Live 0x0000000000000000</t>
  </si>
  <si>
    <t>mptspi 24576 1 - Live 0x0000000000000000</t>
  </si>
  <si>
    <t>mptscsih 40960 1 mptspi, Live 0x0000000000000000</t>
  </si>
  <si>
    <t>mptbase 102400 2 mptspi,mptscsih, Live 0x0000000000000000</t>
  </si>
  <si>
    <t>scsi_transport_spi 32768 1 mptspi, Live 0x0000000000000000</t>
  </si>
  <si>
    <t>pata_acpi 16384 0 - Live 0x0000000000000000</t>
  </si>
  <si>
    <t>ifconfig</t>
  </si>
  <si>
    <t>ens33: flags=4163&lt;UP,BROADCAST,RUNNING,MULTICAST&gt;  mtu 1500</t>
  </si>
  <si>
    <t xml:space="preserve">        inet 192.168.241.130  netmask 255.255.255.0  broadcast 192.168.241.255</t>
  </si>
  <si>
    <t xml:space="preserve">        inet6 fe80::2985:a03c:6e64:9f58  prefixlen 64  scopeid 0x20&lt;link&gt;</t>
  </si>
  <si>
    <t xml:space="preserve">        RX packets 1095  bytes 72806 (72.8 KB)</t>
  </si>
  <si>
    <t xml:space="preserve">        RX errors 0  dropped 0  overruns 0  frame 0</t>
  </si>
  <si>
    <t xml:space="preserve">        TX packets 2872  bytes 229037 (229.0 KB)</t>
  </si>
  <si>
    <t xml:space="preserve">        TX errors 0  dropped 0 overruns 0  carrier 0  collisions 0</t>
  </si>
  <si>
    <t>lo: flags=73&lt;UP,LOOPBACK,RUNNING&gt;  mtu 65536</t>
  </si>
  <si>
    <t xml:space="preserve">        inet 127.0.0.1  netmask 255.0.0.0</t>
  </si>
  <si>
    <t xml:space="preserve">        inet6 ::1  prefixlen 128  scopeid 0x10&lt;host&gt;</t>
  </si>
  <si>
    <t xml:space="preserve">        RX packets 1545  bytes 112222 (112.2 KB)</t>
  </si>
  <si>
    <t xml:space="preserve">        TX packets 1545  bytes 112222 (112.2 KB)</t>
  </si>
  <si>
    <t>/bin/df-m</t>
  </si>
  <si>
    <t>udev             957     0   957    0% /dev</t>
  </si>
  <si>
    <t>tmpfs            198     2   196    1% /run</t>
  </si>
  <si>
    <t>ddev/sda1      20029 11379  7611   60% /</t>
  </si>
  <si>
    <t>tmpfs            986     0   986    0% /dev/shm</t>
  </si>
  <si>
    <t>tmpfs              5     1     5    1% /run/lock</t>
  </si>
  <si>
    <t>tmpfs            986     0   986    0% /sys/fs/cgroup</t>
  </si>
  <si>
    <t>ddev/loop1         1     1     0  100% /snap/gnome-logs/73</t>
  </si>
  <si>
    <t>ddev/loop2        15    15     0  100% /snap/gnome-characters/367</t>
  </si>
  <si>
    <t>ddev/loop0        43    43     0  100% /snap/gtk-common-themes/1313</t>
  </si>
  <si>
    <t>ddev/loop3        90    90     0  100% /snap/core/8039</t>
  </si>
  <si>
    <t>ddev/loop4        55    55     0  100% /snap/core18/1144</t>
  </si>
  <si>
    <t>ddev/loop5         5     5     0  100% /snap/gnome-calculator/544</t>
  </si>
  <si>
    <t>ddev/loop7       141   141     0  100% /snap/gnome-3-26-1604/98</t>
  </si>
  <si>
    <t>ddev/loop6        68    68     0  100% /snap/sublime-text/69</t>
  </si>
  <si>
    <t>ddev/loop8       157   157     0  100% /snap/gnome-3-28-1804/91</t>
  </si>
  <si>
    <t>ddev/loop9         4     4     0  100% /snap/gnome-system-monitor/111</t>
  </si>
  <si>
    <t>ddev/loop11        4     4     0  100% /snap/gnome-system-monitor/107</t>
  </si>
  <si>
    <t>ddev/loop10      141   141     0  100% /snap/gnome-3-26-1604/97</t>
  </si>
  <si>
    <t>ddev/loop12       68    68     0  100% /snap/sublime-text/77</t>
  </si>
  <si>
    <t>ddev/loop13        1     1     0  100% /snap/gnome-logs/81</t>
  </si>
  <si>
    <t>ddev/loop14      157   157     0  100% /snap/gnome-3-28-1804/110</t>
  </si>
  <si>
    <t>ddev/loop15        5     5     0  100% /snap/gnome-calculator/501</t>
  </si>
  <si>
    <t>ddev/loop16       90    90     0  100% /snap/core/7713</t>
  </si>
  <si>
    <t>ddev/loop17       55    55     0  100% /snap/core18/1265</t>
  </si>
  <si>
    <t>ddev/loop18       45    45     0  100% /snap/gtk-common-themes/1353</t>
  </si>
  <si>
    <t>ddev/loop19       15    15     0  100% /snap/gnome-characters/359</t>
  </si>
  <si>
    <t>tmpfs            197     1   197    1% /run/user/1000</t>
  </si>
  <si>
    <t>/bin/mount</t>
  </si>
  <si>
    <t>sysfs on /sys type sysfs (rw,nosuid,nodev,noexec,relatime)</t>
  </si>
  <si>
    <t>proc on /proc type proc (rw,nosuid,nodev,noexec,relatime)</t>
  </si>
  <si>
    <t>udev on /dev type devtmpfs (rw,nosuid,relatime,size=979140k,nr_inodes=244785,mode=755)</t>
  </si>
  <si>
    <t>devpts on /dev/pts type devpts (rw,nosuid,noexec,relatime,gid=5,mode=620,ptmxmode=000)</t>
  </si>
  <si>
    <t>tmpfs on /run type tmpfs (rw,nosuid,noexec,relatime,size=201732k,mode=755)</t>
  </si>
  <si>
    <t>ddev/sda1 on / type ext4 (rw,relatime,errors=remount-ro,data=ordered)</t>
  </si>
  <si>
    <t>securityfs on /sys/kernel/security type securityfs (rw,nosuid,nodev,noexec,relatime)</t>
  </si>
  <si>
    <t>tmpfs on /dev/shm type tmpfs (rw,nosuid,nodev)</t>
  </si>
  <si>
    <t>tmpfs on /run/lock type tmpfs (rw,nosuid,nodev,noexec,relatime,size=5120k)</t>
  </si>
  <si>
    <t>tmpfs on /sys/fs/cgroup type tmpfs (ro,nosuid,nodev,noexec,mode=755)</t>
  </si>
  <si>
    <t>cgroup on /sys/fs/cgroup/unified type cgroup2 (rw,nosuid,nodev,noexec,relatime,nsdelegate)</t>
  </si>
  <si>
    <t>cgroup on /sys/fs/cgroup/systemd type cgroup (rw,nosuid,nodev,noexec,relatime,xattr,name=systemd)</t>
  </si>
  <si>
    <t>pstore on /sys/fs/pstore type pstore (rw,nosuid,nodev,noexec,relatime)</t>
  </si>
  <si>
    <t>cgroup on /sys/fs/cgroup/blkio type cgroup (rw,nosuid,nodev,noexec,relatime,blkio)</t>
  </si>
  <si>
    <t>cgroup on /sys/fs/cgroup/devices type cgroup (rw,nosuid,nodev,noexec,relatime,devices)</t>
  </si>
  <si>
    <t>cgroup on /sys/fs/cgroup/cpuset type cgroup (rw,nosuid,nodev,noexec,relatime,cpuset)</t>
  </si>
  <si>
    <t>cgroup on /sys/fs/cgroup/net_cls,net_prio type cgroup (rw,nosuid,nodev,noexec,relatime,net_cls,net_prio)</t>
  </si>
  <si>
    <t>cgroup on /sys/fs/cgroup/hugetlb type cgroup (rw,nosuid,nodev,noexec,relatime,hugetlb)</t>
  </si>
  <si>
    <t>cgroup on /sys/fs/cgroup/pids type cgroup (rw,nosuid,nodev,noexec,relatime,pids)</t>
  </si>
  <si>
    <t>cgroup on /sys/fs/cgroup/rdma type cgroup (rw,nosuid,nodev,noexec,relatime,rdma)</t>
  </si>
  <si>
    <t>cgroup on /sys/fs/cgroup/cpu,cpuacct type cgroup (rw,nosuid,nodev,noexec,relatime,cpu,cpuacct)</t>
  </si>
  <si>
    <t>cgroup on /sys/fs/cgroup/memory type cgroup (rw,nosuid,nodev,noexec,relatime,memory)</t>
  </si>
  <si>
    <t>cgroup on /sys/fs/cgroup/freezer type cgroup (rw,nosuid,nodev,noexec,relatime,freezer)</t>
  </si>
  <si>
    <t>cgroup on /sys/fs/cgroup/perf_event type cgroup (rw,nosuid,nodev,noexec,relatime,perf_event)</t>
  </si>
  <si>
    <t>systemd-1 on /proc/sys/fs/binfmt_misc type autofs (rw,relatime,fd=33,pgrp=1,timeout=0,minproto=5,maxproto=5,direct,pipe_ino=20001)</t>
  </si>
  <si>
    <t>debugfs on /sys/kernel/debug type debugfs (rw,relatime)</t>
  </si>
  <si>
    <t>mqueue on /dev/mqueue type mqueue (rw,relatime)</t>
  </si>
  <si>
    <t>hugetlbfs on /dev/hugepages type hugetlbfs (rw,relatime,pagesize=2M)</t>
  </si>
  <si>
    <t>fusectl on /sys/fs/fuse/connections type fusectl (rw,relatime)</t>
  </si>
  <si>
    <t>configfs on /sys/kernel/config type configfs (rw,relatime)</t>
  </si>
  <si>
    <t>vmware-vmblock on /run/vmblock-fuse type fuse.vmware-vmblock (rw,relatime,user_id=0,group_id=0,default_permissions,allow_other)</t>
  </si>
  <si>
    <t>dvar/lib/snapd/snaps/gnome-logs_73.snap on /snap/gnome-logs/73 type squashfs (ro,nodev,relatime,x-gdu.hide)</t>
  </si>
  <si>
    <t>dvar/lib/snapd/snaps/gnome-characters_367.snap on /snap/gnome-characters/367 type squashfs (ro,nodev,relatime,x-gdu.hide)</t>
  </si>
  <si>
    <t>dvar/lib/snapd/snaps/gtk-common-themes_1313.snap on /snap/gtk-common-themes/1313 type squashfs (ro,nodev,relatime,x-gdu.hide)</t>
  </si>
  <si>
    <t>dvar/lib/snapd/snaps/core_8039.snap on /snap/core/8039 type squashfs (ro,nodev,relatime,x-gdu.hide)</t>
  </si>
  <si>
    <t>dvar/lib/snapd/snaps/core18_1144.snap on /snap/core18/1144 type squashfs (ro,nodev,relatime,x-gdu.hide)</t>
  </si>
  <si>
    <t>dvar/lib/snapd/snaps/gnome-calculator_544.snap on /snap/gnome-calculator/544 type squashfs (ro,nodev,relatime,x-gdu.hide)</t>
  </si>
  <si>
    <t>dvar/lib/snapd/snaps/gnome-3-26-1604_98.snap on /snap/gnome-3-26-1604/98 type squashfs (ro,nodev,relatime,x-gdu.hide)</t>
  </si>
  <si>
    <t>dvar/lib/snapd/snaps/sublime-text_69.snap on /snap/sublime-text/69 type squashfs (ro,nodev,relatime,x-gdu.hide)</t>
  </si>
  <si>
    <t>dvar/lib/snapd/snaps/gnome-3-28-1804_91.snap on /snap/gnome-3-28-1804/91 type squashfs (ro,nodev,relatime,x-gdu.hide)</t>
  </si>
  <si>
    <t>dvar/lib/snapd/snaps/gnome-system-monitor_111.snap on /snap/gnome-system-monitor/111 type squashfs (ro,nodev,relatime,x-gdu.hide)</t>
  </si>
  <si>
    <t>dvar/lib/snapd/snaps/gnome-system-monitor_107.snap on /snap/gnome-system-monitor/107 type squashfs (ro,nodev,relatime,x-gdu.hide)</t>
  </si>
  <si>
    <t>dvar/lib/snapd/snaps/gnome-3-26-1604_97.snap on /snap/gnome-3-26-1604/97 type squashfs (ro,nodev,relatime,x-gdu.hide)</t>
  </si>
  <si>
    <t>dvar/lib/snapd/snaps/sublime-text_77.snap on /snap/sublime-text/77 type squashfs (ro,nodev,relatime,x-gdu.hide)</t>
  </si>
  <si>
    <t>dvar/lib/snapd/snaps/gnome-logs_81.snap on /snap/gnome-logs/81 type squashfs (ro,nodev,relatime,x-gdu.hide)</t>
  </si>
  <si>
    <t>dvar/lib/snapd/snaps/gnome-3-28-1804_110.snap on /snap/gnome-3-28-1804/110 type squashfs (ro,nodev,relatime,x-gdu.hide)</t>
  </si>
  <si>
    <t>dvar/lib/snapd/snaps/gnome-calculator_501.snap on /snap/gnome-calculator/501 type squashfs (ro,nodev,relatime,x-gdu.hide)</t>
  </si>
  <si>
    <t>dvar/lib/snapd/snaps/core_7713.snap on /snap/core/7713 type squashfs (ro,nodev,relatime,x-gdu.hide)</t>
  </si>
  <si>
    <t>dvar/lib/snapd/snaps/core18_1265.snap on /snap/core18/1265 type squashfs (ro,nodev,relatime,x-gdu.hide)</t>
  </si>
  <si>
    <t>dvar/lib/snapd/snaps/gtk-common-themes_1353.snap on /snap/gtk-common-themes/1353 type squashfs (ro,nodev,relatime,x-gdu.hide)</t>
  </si>
  <si>
    <t>dvar/lib/snapd/snaps/gnome-characters_359.snap on /snap/gnome-characters/359 type squashfs (ro,nodev,relatime,x-gdu.hide)</t>
  </si>
  <si>
    <t>tmpfs on /run/user/1000 type tmpfs (rw,nosuid,nodev,relatime,size=201728k,mode=700,uid=1000,gid=1000)</t>
  </si>
  <si>
    <t>gvfsd-fuse on /run/user/1000/gvfs type fuse.gvfsd-fuse (rw,nosuid,nodev,relatime,user_id=1000,group_id=1000)</t>
  </si>
  <si>
    <t>binfmt_misc on /proc/sys/fs/binfmt_misc type binfmt_misc (rw,relatime)</t>
  </si>
  <si>
    <t>/etc/fstab</t>
  </si>
  <si>
    <t># /etc/fstab: static file system information.</t>
  </si>
  <si>
    <t>#</t>
  </si>
  <si>
    <t># Use 'blkid' to print the universally unique identifier for a</t>
  </si>
  <si>
    <t># device; this may be used with UUID= as a more robust way to name devices</t>
  </si>
  <si>
    <t># that works even if disks are added and removed. See fstab(5).</t>
  </si>
  <si>
    <t># &lt;file system&gt; &lt;mount point&gt;   &lt;type&gt;  &lt;options&gt;       &lt;dump&gt;  &lt;pass&gt;</t>
  </si>
  <si>
    <t># / was on /dev/sda1 during installation</t>
  </si>
  <si>
    <t>UUID=0500dbb7-bbc9-448d-a5c8-b675418fef12 /               ext4    errors=remount-ro 0       1</t>
  </si>
  <si>
    <t>dswapfile                                 none            swap    sw              0       0</t>
  </si>
  <si>
    <t>ddev/fd0        /media/floppy0  auto    rw,user,noauto,exec,utf8 0       0</t>
  </si>
  <si>
    <t>netstat -r</t>
  </si>
  <si>
    <t>Destination     Gateway         Genmask         Flags   MSS Window  irtt Iface</t>
  </si>
  <si>
    <t>default         _gateway        0.0.0.0         UG        0 0          0 ens33</t>
  </si>
  <si>
    <t>link-local      0.0.0.0         255.255.0.0     U         0 0          0 ens33</t>
  </si>
  <si>
    <t>192.168.241.0   0.0.0.0         255.255.255.0   U         0 0          0 ens33</t>
  </si>
  <si>
    <t>uptime</t>
  </si>
  <si>
    <t xml:space="preserve"> 10:02:40 up 24 min,  1 user,  load average: 0.08, 0.08, 0.30</t>
  </si>
  <si>
    <t>getconf PAGESIZE</t>
  </si>
  <si>
    <t>CPU001</t>
  </si>
  <si>
    <t>CPU 1 wynne-virtual-machine</t>
  </si>
  <si>
    <t>User%</t>
  </si>
  <si>
    <t>Sys%</t>
  </si>
  <si>
    <t>Wait%</t>
  </si>
  <si>
    <t>Idle%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</si>
  <si>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</si>
  <si>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</si>
  <si>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</si>
  <si>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</si>
  <si>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</si>
  <si>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</si>
  <si>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</si>
  <si>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</si>
  <si>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</si>
  <si>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</si>
  <si>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CPU Total wynne-virtual-machine</t>
  </si>
  <si>
    <t>Busy</t>
  </si>
  <si>
    <t>CPUs</t>
  </si>
  <si>
    <t>Disk Block Size wynne-virtual-machine</t>
  </si>
  <si>
    <t>loop0</t>
  </si>
  <si>
    <t>loop1</t>
  </si>
  <si>
    <t>loop2</t>
  </si>
  <si>
    <t>loop3</t>
  </si>
  <si>
    <t>loop4</t>
  </si>
  <si>
    <t>loop5</t>
  </si>
  <si>
    <t>loop6</t>
  </si>
  <si>
    <t>loop7</t>
  </si>
  <si>
    <t>sda</t>
  </si>
  <si>
    <t>sda1</t>
  </si>
  <si>
    <t>loop8</t>
  </si>
  <si>
    <t>loop9</t>
  </si>
  <si>
    <t>loop10</t>
  </si>
  <si>
    <t>loop11</t>
  </si>
  <si>
    <t>loop12</t>
  </si>
  <si>
    <t>loop13</t>
  </si>
  <si>
    <t>loop14</t>
  </si>
  <si>
    <t>loop15</t>
  </si>
  <si>
    <t>loop16</t>
  </si>
  <si>
    <t>loop17</t>
  </si>
  <si>
    <t>loop18</t>
  </si>
  <si>
    <t>loop19</t>
  </si>
  <si>
    <t>loop20</t>
  </si>
  <si>
    <t>Disk %Busy wynne-virtual-machine</t>
  </si>
  <si>
    <t>Disk Read KB/s wynne-virtual-machine</t>
  </si>
  <si>
    <t>Disk Write KB/s wynne-virtual-machine</t>
  </si>
  <si>
    <t>Disk transfers per second wynne-virtual-machine</t>
  </si>
  <si>
    <t>JFS Filespace %Used wynne-virtual-machine</t>
  </si>
  <si>
    <t>/dev</t>
  </si>
  <si>
    <t>/run</t>
  </si>
  <si>
    <t>/</t>
  </si>
  <si>
    <t>/run/lock</t>
  </si>
  <si>
    <t>/dev/mqueue</t>
  </si>
  <si>
    <t>/dev/hugepages</t>
  </si>
  <si>
    <t>/run/vmblock-fuse</t>
  </si>
  <si>
    <t>/snap/gnome-logs/73</t>
  </si>
  <si>
    <t>/snap/gnome-characters/367</t>
  </si>
  <si>
    <t>/snap/gtk-common-themes/1313</t>
  </si>
  <si>
    <t>/snap/core/8039</t>
  </si>
  <si>
    <t>/snap/core18/1144</t>
  </si>
  <si>
    <t>/snap/gnome-calculator/544</t>
  </si>
  <si>
    <t>/snap/gnome-3-26-1604/98</t>
  </si>
  <si>
    <t>/snap/sublime-text/69</t>
  </si>
  <si>
    <t>/snap/gnome-3-28-1804/91</t>
  </si>
  <si>
    <t>/snap/gnome-system-monitor/111</t>
  </si>
  <si>
    <t>/snap/gnome-system-monitor/107</t>
  </si>
  <si>
    <t>/snap/gnome-3-26-1604/97</t>
  </si>
  <si>
    <t>/snap/sublime-text/77</t>
  </si>
  <si>
    <t>/snap/gnome-logs/81</t>
  </si>
  <si>
    <t>/snap/gnome-3-28-1804/110</t>
  </si>
  <si>
    <t>/snap/gnome-calculator/501</t>
  </si>
  <si>
    <t>/snap/core/7713</t>
  </si>
  <si>
    <t>/snap/core18/1265</t>
  </si>
  <si>
    <t>/snap/gtk-common-themes/1353</t>
  </si>
  <si>
    <t>/snap/gnome-characters/359</t>
  </si>
  <si>
    <t>/run/user/1000</t>
  </si>
  <si>
    <t>/run/user/1000/gvfs</t>
  </si>
  <si>
    <t>Memory MB wynne-virtual-machine</t>
  </si>
  <si>
    <t>memtotal</t>
  </si>
  <si>
    <t>hightotal</t>
  </si>
  <si>
    <t>lowtotal</t>
  </si>
  <si>
    <t>swaptotal</t>
  </si>
  <si>
    <t>memfree</t>
  </si>
  <si>
    <t>highfree</t>
  </si>
  <si>
    <t>lowfree</t>
  </si>
  <si>
    <t>swapfree</t>
  </si>
  <si>
    <t>memshared</t>
  </si>
  <si>
    <t>cached</t>
  </si>
  <si>
    <t>active</t>
  </si>
  <si>
    <t>bigfree</t>
  </si>
  <si>
    <t>buffers</t>
  </si>
  <si>
    <t>swapcached</t>
  </si>
  <si>
    <t>inactive</t>
  </si>
  <si>
    <t>Network Packets wynne-virtual-machine</t>
  </si>
  <si>
    <t>ens33-read/s</t>
  </si>
  <si>
    <t>lo-read/s</t>
  </si>
  <si>
    <t>ens33-write/s</t>
  </si>
  <si>
    <t>lo-write/s</t>
  </si>
  <si>
    <t>Processes wynne-virtual-machine</t>
  </si>
  <si>
    <t>Blocked</t>
  </si>
  <si>
    <t>pswitch</t>
  </si>
  <si>
    <t>syscall</t>
  </si>
  <si>
    <t>read</t>
  </si>
  <si>
    <t>write</t>
  </si>
  <si>
    <t>fork</t>
  </si>
  <si>
    <t>exec</t>
  </si>
  <si>
    <t>sem</t>
  </si>
  <si>
    <t>msg</t>
  </si>
  <si>
    <t>Time</t>
  </si>
  <si>
    <t>%CPU</t>
  </si>
  <si>
    <t>%Usr</t>
  </si>
  <si>
    <t>%Sys</t>
  </si>
  <si>
    <t>Size</t>
  </si>
  <si>
    <t>ResSet</t>
  </si>
  <si>
    <t>ResText</t>
  </si>
  <si>
    <t>ResData</t>
  </si>
  <si>
    <t>ShdLib</t>
  </si>
  <si>
    <t>MinorFault</t>
  </si>
  <si>
    <t>MajorFault</t>
  </si>
  <si>
    <t>Command</t>
  </si>
  <si>
    <t>ksoftirqd/0</t>
  </si>
  <si>
    <t>rcu_sched</t>
  </si>
  <si>
    <t>kworker/u256:28</t>
  </si>
  <si>
    <t>vmtoolsd</t>
  </si>
  <si>
    <t>mongod</t>
  </si>
  <si>
    <t>redis-server</t>
  </si>
  <si>
    <t>mysqld</t>
  </si>
  <si>
    <t>Xorg</t>
  </si>
  <si>
    <t>dbus-daemon</t>
  </si>
  <si>
    <t>gnome-shell</t>
  </si>
  <si>
    <t>nautilus-deskto</t>
  </si>
  <si>
    <t>gnome-terminal-</t>
  </si>
  <si>
    <t>Paging and Virtual Memory</t>
  </si>
  <si>
    <t>nr_dirty</t>
  </si>
  <si>
    <t>nr_writeback</t>
  </si>
  <si>
    <t>nr_unstable</t>
  </si>
  <si>
    <t>nr_page_table_pages</t>
  </si>
  <si>
    <t>nr_mapped</t>
  </si>
  <si>
    <t>nr_slab</t>
  </si>
  <si>
    <t>pgpgin</t>
  </si>
  <si>
    <t>pgpgout</t>
  </si>
  <si>
    <t>pswpin</t>
  </si>
  <si>
    <t>pswpout</t>
  </si>
  <si>
    <t>pgfree</t>
  </si>
  <si>
    <t>pgactivate</t>
  </si>
  <si>
    <t>pgdeactivate</t>
  </si>
  <si>
    <t>pgfault</t>
  </si>
  <si>
    <t>pgmajfault</t>
  </si>
  <si>
    <t>pginodesteal</t>
  </si>
  <si>
    <t>slabs_scanned</t>
  </si>
  <si>
    <t>kswapd_steal</t>
  </si>
  <si>
    <t>kswapd_inodesteal</t>
  </si>
  <si>
    <t>pageoutrun</t>
  </si>
  <si>
    <t>allocstall</t>
  </si>
  <si>
    <t>pgrotated</t>
  </si>
  <si>
    <t>pgalloc_high</t>
  </si>
  <si>
    <t>pgalloc_normal</t>
  </si>
  <si>
    <t>pgalloc_dma</t>
  </si>
  <si>
    <t>pgrefill_high</t>
  </si>
  <si>
    <t>pgrefill_normal</t>
  </si>
  <si>
    <t>pgrefill_dma</t>
  </si>
  <si>
    <t>pgsteal_high</t>
  </si>
  <si>
    <t>pgsteal_normal</t>
  </si>
  <si>
    <t>pgsteal_dma</t>
  </si>
  <si>
    <t>pgscan_kswapd_high</t>
  </si>
  <si>
    <t>pgscan_kswapd_normal</t>
  </si>
  <si>
    <t>pgscan_kswapd_dma</t>
  </si>
  <si>
    <t>pgscan_direct_high</t>
  </si>
  <si>
    <t>pgscan_direct_normal</t>
  </si>
  <si>
    <t>pgscan_direct_dma</t>
  </si>
  <si>
    <t>x86_20</t>
    <phoneticPr fontId="1" type="noConversion"/>
  </si>
  <si>
    <t>x86_21</t>
    <phoneticPr fontId="1" type="noConversion"/>
  </si>
  <si>
    <t>x86_22</t>
    <phoneticPr fontId="1" type="noConversion"/>
  </si>
  <si>
    <t>x86_23</t>
    <phoneticPr fontId="1" type="noConversion"/>
  </si>
  <si>
    <t>x86_24</t>
    <phoneticPr fontId="1" type="noConversion"/>
  </si>
  <si>
    <t>x86_25</t>
    <phoneticPr fontId="1" type="noConversion"/>
  </si>
  <si>
    <t>x86_26</t>
    <phoneticPr fontId="1" type="noConversion"/>
  </si>
  <si>
    <t>x86_27</t>
    <phoneticPr fontId="1" type="noConversion"/>
  </si>
  <si>
    <t>analyser</t>
  </si>
  <si>
    <t>V6.6</t>
  </si>
  <si>
    <t>environment</t>
  </si>
  <si>
    <t>Excel 12.0 on Windows (32-bit) NT 6.01</t>
  </si>
  <si>
    <t>parms</t>
  </si>
  <si>
    <t>BATCH=0,FIRST=1,LAST=999999,GRAPHS=ALL,OUTPUT=CHARTS,CPUmax=0,MERGE=NO,NOTOP=True,PIVOT=True,REORDER=True,TOPDISKS=0</t>
  </si>
  <si>
    <t>settings</t>
  </si>
  <si>
    <t>GWIDTH = 934.2,GHEIGHT=378,LSCAPE=False,REPROC=True,SROTDEFAULT=True</t>
  </si>
  <si>
    <r>
      <rPr>
        <sz val="11"/>
        <color theme="1"/>
        <rFont val="宋体"/>
        <family val="2"/>
        <charset val="134"/>
      </rPr>
      <t>鎬荤敤閲</t>
    </r>
    <r>
      <rPr>
        <sz val="11"/>
        <color theme="1"/>
        <rFont val="Courier"/>
        <family val="3"/>
      </rPr>
      <t>?0</t>
    </r>
  </si>
  <si>
    <r>
      <t>crw------- 1 root root 10, 236 2</t>
    </r>
    <r>
      <rPr>
        <sz val="11"/>
        <color theme="1"/>
        <rFont val="宋体"/>
        <family val="2"/>
        <charset val="134"/>
      </rPr>
      <t>鏈</t>
    </r>
    <r>
      <rPr>
        <sz val="11"/>
        <color theme="1"/>
        <rFont val="Courier"/>
        <family val="3"/>
      </rPr>
      <t>? 22 09:38 control</t>
    </r>
  </si>
  <si>
    <r>
      <t>brw-rw---- 1 root disk 8, 0 2</t>
    </r>
    <r>
      <rPr>
        <sz val="11"/>
        <color theme="1"/>
        <rFont val="宋体"/>
        <family val="2"/>
        <charset val="134"/>
      </rPr>
      <t>鏈</t>
    </r>
    <r>
      <rPr>
        <sz val="11"/>
        <color theme="1"/>
        <rFont val="Courier"/>
        <family val="3"/>
      </rPr>
      <t>? 22 09:38 /dev/sda</t>
    </r>
  </si>
  <si>
    <r>
      <t>brw-rw---- 1 root disk 8, 1 2</t>
    </r>
    <r>
      <rPr>
        <sz val="11"/>
        <color theme="1"/>
        <rFont val="宋体"/>
        <family val="2"/>
        <charset val="134"/>
      </rPr>
      <t>鏈</t>
    </r>
    <r>
      <rPr>
        <sz val="11"/>
        <color theme="1"/>
        <rFont val="Courier"/>
        <family val="3"/>
      </rPr>
      <t>? 22 09:38 /dev/sda1</t>
    </r>
  </si>
  <si>
    <r>
      <t xml:space="preserve">        ether 00:0c:29:50:66:3f  txqueuelen 1000  (</t>
    </r>
    <r>
      <rPr>
        <sz val="11"/>
        <color theme="1"/>
        <rFont val="宋体"/>
        <family val="2"/>
        <charset val="134"/>
      </rPr>
      <t>浠ュお缃</t>
    </r>
    <r>
      <rPr>
        <sz val="11"/>
        <color theme="1"/>
        <rFont val="Courier"/>
        <family val="3"/>
      </rPr>
      <t>?</t>
    </r>
  </si>
  <si>
    <r>
      <t xml:space="preserve">        loop  txqueuelen 1000  (</t>
    </r>
    <r>
      <rPr>
        <sz val="11"/>
        <color theme="1"/>
        <rFont val="宋体"/>
        <family val="2"/>
        <charset val="134"/>
      </rPr>
      <t>鏈</t>
    </r>
    <r>
      <rPr>
        <sz val="11"/>
        <color theme="1"/>
        <rFont val="Courier"/>
        <family val="3"/>
      </rPr>
      <t></t>
    </r>
    <r>
      <rPr>
        <sz val="11"/>
        <color theme="1"/>
        <rFont val="宋体"/>
        <family val="2"/>
        <charset val="134"/>
      </rPr>
      <t>湴鐜</t>
    </r>
    <r>
      <rPr>
        <sz val="11"/>
        <color theme="1"/>
        <rFont val="Courier"/>
        <family val="3"/>
      </rPr>
      <t></t>
    </r>
    <r>
      <rPr>
        <sz val="11"/>
        <color theme="1"/>
        <rFont val="宋体"/>
        <family val="2"/>
        <charset val="134"/>
      </rPr>
      <t>洖</t>
    </r>
    <r>
      <rPr>
        <sz val="11"/>
        <color theme="1"/>
        <rFont val="Courier"/>
        <family val="3"/>
      </rPr>
      <t>)</t>
    </r>
  </si>
  <si>
    <r>
      <rPr>
        <sz val="11"/>
        <color theme="1"/>
        <rFont val="宋体"/>
        <family val="2"/>
        <charset val="134"/>
      </rPr>
      <t>鏂囦欢绯荤粺</t>
    </r>
    <r>
      <rPr>
        <sz val="11"/>
        <color theme="1"/>
        <rFont val="Courier"/>
        <family val="3"/>
      </rPr>
      <t xml:space="preserve">       1M-</t>
    </r>
    <r>
      <rPr>
        <sz val="11"/>
        <color theme="1"/>
        <rFont val="宋体"/>
        <family val="2"/>
        <charset val="134"/>
      </rPr>
      <t>鍧</t>
    </r>
    <r>
      <rPr>
        <sz val="11"/>
        <color theme="1"/>
        <rFont val="Courier"/>
        <family val="3"/>
      </rPr>
      <t xml:space="preserve">? </t>
    </r>
    <r>
      <rPr>
        <sz val="11"/>
        <color theme="1"/>
        <rFont val="宋体"/>
        <family val="2"/>
        <charset val="134"/>
      </rPr>
      <t>宸茬敤</t>
    </r>
    <r>
      <rPr>
        <sz val="11"/>
        <color theme="1"/>
        <rFont val="Courier"/>
        <family val="3"/>
      </rPr>
      <t xml:space="preserve">  </t>
    </r>
    <r>
      <rPr>
        <sz val="11"/>
        <color theme="1"/>
        <rFont val="宋体"/>
        <family val="2"/>
        <charset val="134"/>
      </rPr>
      <t>鍙</t>
    </r>
    <r>
      <rPr>
        <sz val="11"/>
        <color theme="1"/>
        <rFont val="Courier"/>
        <family val="3"/>
      </rPr>
      <t></t>
    </r>
    <r>
      <rPr>
        <sz val="11"/>
        <color theme="1"/>
        <rFont val="宋体"/>
        <family val="2"/>
        <charset val="134"/>
      </rPr>
      <t>敤</t>
    </r>
    <r>
      <rPr>
        <sz val="11"/>
        <color theme="1"/>
        <rFont val="Courier"/>
        <family val="3"/>
      </rPr>
      <t xml:space="preserve"> </t>
    </r>
    <r>
      <rPr>
        <sz val="11"/>
        <color theme="1"/>
        <rFont val="宋体"/>
        <family val="2"/>
        <charset val="134"/>
      </rPr>
      <t>宸茬敤</t>
    </r>
    <r>
      <rPr>
        <sz val="11"/>
        <color theme="1"/>
        <rFont val="Courier"/>
        <family val="3"/>
      </rPr>
      <t xml:space="preserve">% </t>
    </r>
    <r>
      <rPr>
        <sz val="11"/>
        <color theme="1"/>
        <rFont val="宋体"/>
        <family val="2"/>
        <charset val="134"/>
      </rPr>
      <t>鎸傝浇鐐</t>
    </r>
    <r>
      <rPr>
        <sz val="11"/>
        <color theme="1"/>
        <rFont val="Courier"/>
        <family val="3"/>
      </rPr>
      <t>?</t>
    </r>
  </si>
  <si>
    <r>
      <rPr>
        <sz val="11"/>
        <color theme="1"/>
        <rFont val="宋体"/>
        <family val="2"/>
        <charset val="134"/>
      </rPr>
      <t>鍐呮牳</t>
    </r>
    <r>
      <rPr>
        <sz val="11"/>
        <color theme="1"/>
        <rFont val="Courier"/>
        <family val="3"/>
      </rPr>
      <t xml:space="preserve"> IP </t>
    </r>
    <r>
      <rPr>
        <sz val="11"/>
        <color theme="1"/>
        <rFont val="宋体"/>
        <family val="2"/>
        <charset val="134"/>
      </rPr>
      <t>璺</t>
    </r>
    <r>
      <rPr>
        <sz val="11"/>
        <color theme="1"/>
        <rFont val="Courier"/>
        <family val="3"/>
      </rPr>
      <t></t>
    </r>
    <r>
      <rPr>
        <sz val="11"/>
        <color theme="1"/>
        <rFont val="宋体"/>
        <family val="2"/>
        <charset val="134"/>
      </rPr>
      <t>敱琛</t>
    </r>
    <r>
      <rPr>
        <sz val="11"/>
        <color theme="1"/>
        <rFont val="Courier"/>
        <family val="3"/>
      </rPr>
      <t>?</t>
    </r>
  </si>
  <si>
    <t>CPU%</t>
  </si>
  <si>
    <t>Avg</t>
  </si>
  <si>
    <t>Avg.</t>
  </si>
  <si>
    <t>WAvg.</t>
  </si>
  <si>
    <t>Max.</t>
  </si>
  <si>
    <t>Min.</t>
  </si>
  <si>
    <t>SortKey</t>
  </si>
  <si>
    <t>Totals</t>
  </si>
  <si>
    <t>Disk total KB/s wynne-virtual-machine</t>
    <phoneticPr fontId="1" type="noConversion"/>
  </si>
  <si>
    <t>Disk Read KB/s</t>
  </si>
  <si>
    <t>Disk Write KB/s</t>
  </si>
  <si>
    <t>IO/sec</t>
  </si>
  <si>
    <t>Network I/O wynne-virtual-machine (KB/s)</t>
    <phoneticPr fontId="1" type="noConversion"/>
  </si>
  <si>
    <t>ens33-read</t>
    <phoneticPr fontId="1" type="noConversion"/>
  </si>
  <si>
    <t>ens33-write</t>
    <phoneticPr fontId="1" type="noConversion"/>
  </si>
  <si>
    <t>ens33-total</t>
  </si>
  <si>
    <t>lo-read</t>
    <phoneticPr fontId="1" type="noConversion"/>
  </si>
  <si>
    <t>lo-write</t>
    <phoneticPr fontId="1" type="noConversion"/>
  </si>
  <si>
    <t>lo-total</t>
  </si>
  <si>
    <t>Total-Read</t>
  </si>
  <si>
    <t>Total-Write (-ve)</t>
  </si>
  <si>
    <t>RunQueue</t>
    <phoneticPr fontId="1" type="noConversion"/>
  </si>
  <si>
    <t>PID</t>
  </si>
  <si>
    <t>IntervalCPU%</t>
  </si>
  <si>
    <t>WSet</t>
  </si>
  <si>
    <t>WSet=&gt;</t>
  </si>
  <si>
    <t>Samples</t>
    <phoneticPr fontId="1" type="noConversion"/>
  </si>
  <si>
    <t>First</t>
    <phoneticPr fontId="1" type="noConversion"/>
  </si>
  <si>
    <t>Last</t>
    <phoneticPr fontId="1" type="noConversion"/>
  </si>
  <si>
    <t>Disk tps statistics</t>
    <phoneticPr fontId="1" type="noConversion"/>
  </si>
  <si>
    <t>CPU:</t>
    <phoneticPr fontId="1" type="noConversion"/>
  </si>
  <si>
    <t>User%</t>
    <phoneticPr fontId="1" type="noConversion"/>
  </si>
  <si>
    <t>Sys%</t>
    <phoneticPr fontId="1" type="noConversion"/>
  </si>
  <si>
    <t>Wait%</t>
    <phoneticPr fontId="1" type="noConversion"/>
  </si>
  <si>
    <t>Idle%</t>
    <phoneticPr fontId="1" type="noConversion"/>
  </si>
  <si>
    <t>CPU%</t>
    <phoneticPr fontId="1" type="noConversion"/>
  </si>
  <si>
    <t>Avg disk tps during an interval:</t>
    <phoneticPr fontId="1" type="noConversion"/>
  </si>
  <si>
    <t>Avg</t>
    <phoneticPr fontId="1" type="noConversion"/>
  </si>
  <si>
    <t>Max disk tps during an interval:</t>
    <phoneticPr fontId="1" type="noConversion"/>
  </si>
  <si>
    <t>Max</t>
    <phoneticPr fontId="1" type="noConversion"/>
  </si>
  <si>
    <t>Max disk tps interval time:</t>
    <phoneticPr fontId="1" type="noConversion"/>
  </si>
  <si>
    <t>Max:Avg</t>
    <phoneticPr fontId="1" type="noConversion"/>
  </si>
  <si>
    <t>Total number of Mbytes read:</t>
    <phoneticPr fontId="1" type="noConversion"/>
  </si>
  <si>
    <t>Total number of Mbytes written:</t>
    <phoneticPr fontId="1" type="noConversion"/>
  </si>
  <si>
    <t>Read/Write Ratio:</t>
    <phoneticPr fontId="1" type="noConversion"/>
  </si>
  <si>
    <t>CPU_SUMM</t>
  </si>
  <si>
    <t>(全部)</t>
  </si>
  <si>
    <t>求和项:IntervalCPU%</t>
  </si>
  <si>
    <t>总计</t>
  </si>
  <si>
    <t>Analysis time</t>
  </si>
  <si>
    <t>19.00 seconds</t>
  </si>
</sst>
</file>

<file path=xl/styles.xml><?xml version="1.0" encoding="utf-8"?>
<styleSheet xmlns="http://schemas.openxmlformats.org/spreadsheetml/2006/main">
  <numFmts count="6">
    <numFmt numFmtId="176" formatCode="dd\-mmm\-yy"/>
    <numFmt numFmtId="177" formatCode="hh:mm:ss"/>
    <numFmt numFmtId="178" formatCode="0.0"/>
    <numFmt numFmtId="179" formatCode="hh:mm"/>
    <numFmt numFmtId="180" formatCode="#,##0.0"/>
    <numFmt numFmtId="181" formatCode="#0.0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Courier"/>
    </font>
    <font>
      <sz val="11"/>
      <color theme="1"/>
      <name val="宋体"/>
      <family val="2"/>
      <charset val="134"/>
    </font>
    <font>
      <sz val="11"/>
      <color theme="1"/>
      <name val="Courier"/>
      <family val="3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3" fillId="0" borderId="0" xfId="0" applyFont="1">
      <alignment vertical="center"/>
    </xf>
    <xf numFmtId="178" fontId="0" fillId="0" borderId="0" xfId="0" applyNumberFormat="1">
      <alignment vertical="center"/>
    </xf>
    <xf numFmtId="2" fontId="0" fillId="0" borderId="0" xfId="0" applyNumberFormat="1">
      <alignment vertical="center"/>
    </xf>
    <xf numFmtId="3" fontId="0" fillId="0" borderId="0" xfId="0" applyNumberFormat="1">
      <alignment vertical="center"/>
    </xf>
    <xf numFmtId="1" fontId="0" fillId="0" borderId="0" xfId="0" applyNumberFormat="1">
      <alignment vertical="center"/>
    </xf>
    <xf numFmtId="179" fontId="0" fillId="0" borderId="0" xfId="0" applyNumberFormat="1">
      <alignment vertical="center"/>
    </xf>
    <xf numFmtId="21" fontId="2" fillId="0" borderId="0" xfId="0" applyNumberFormat="1" applyFon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1" xfId="0" pivotButton="1" applyBorder="1">
      <alignment vertical="center"/>
    </xf>
    <xf numFmtId="0" fontId="0" fillId="0" borderId="4" xfId="0" pivotButton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21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0" fontId="0" fillId="0" borderId="7" xfId="0" applyNumberFormat="1" applyBorder="1">
      <alignment vertical="center"/>
    </xf>
    <xf numFmtId="0" fontId="0" fillId="0" borderId="2" xfId="0" applyNumberFormat="1" applyBorder="1">
      <alignment vertical="center"/>
    </xf>
    <xf numFmtId="21" fontId="0" fillId="0" borderId="8" xfId="0" applyNumberFormat="1" applyBorder="1">
      <alignment vertical="center"/>
    </xf>
    <xf numFmtId="0" fontId="0" fillId="0" borderId="8" xfId="0" applyNumberFormat="1" applyBorder="1">
      <alignment vertical="center"/>
    </xf>
    <xf numFmtId="0" fontId="0" fillId="0" borderId="0" xfId="0" applyNumberFormat="1">
      <alignment vertical="center"/>
    </xf>
    <xf numFmtId="0" fontId="0" fillId="0" borderId="9" xfId="0" applyNumberFormat="1" applyBorder="1">
      <alignment vertical="center"/>
    </xf>
    <xf numFmtId="21" fontId="0" fillId="0" borderId="3" xfId="0" applyNumberFormat="1" applyBorder="1">
      <alignment vertical="center"/>
    </xf>
    <xf numFmtId="0" fontId="0" fillId="0" borderId="3" xfId="0" applyNumberFormat="1" applyBorder="1">
      <alignment vertical="center"/>
    </xf>
    <xf numFmtId="0" fontId="0" fillId="0" borderId="10" xfId="0" applyNumberFormat="1" applyBorder="1">
      <alignment vertical="center"/>
    </xf>
    <xf numFmtId="0" fontId="0" fillId="0" borderId="4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pivotCacheDefinition" Target="pivotCache/pivotCacheDefinition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System Summary wynne-virtual-machine  2021/2/22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CPU_ALL!$A$2:$A$11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CPU_ALL!$J$2:$J$11</c:f>
              <c:numCache>
                <c:formatCode>General</c:formatCode>
                <c:ptCount val="10"/>
                <c:pt idx="0">
                  <c:v>8.5</c:v>
                </c:pt>
                <c:pt idx="1">
                  <c:v>5.0999999999999996</c:v>
                </c:pt>
                <c:pt idx="2">
                  <c:v>10.299999999999999</c:v>
                </c:pt>
                <c:pt idx="3">
                  <c:v>8.1999999999999993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</c:ser>
        <c:marker val="1"/>
        <c:axId val="203145600"/>
        <c:axId val="203147136"/>
      </c:lineChart>
      <c:lineChart>
        <c:grouping val="standard"/>
        <c:ser>
          <c:idx val="1"/>
          <c:order val="1"/>
          <c:tx>
            <c:v>IO/sec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DISK_SUMM!$D$2:$D$11</c:f>
              <c:numCache>
                <c:formatCode>General</c:formatCode>
                <c:ptCount val="10"/>
                <c:pt idx="0">
                  <c:v>10.6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102.8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</c:numCache>
            </c:numRef>
          </c:val>
        </c:ser>
        <c:marker val="1"/>
        <c:axId val="240786816"/>
        <c:axId val="240771072"/>
      </c:lineChart>
      <c:catAx>
        <c:axId val="203145600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203147136"/>
        <c:crosses val="autoZero"/>
        <c:lblAlgn val="ctr"/>
        <c:lblOffset val="100"/>
      </c:catAx>
      <c:valAx>
        <c:axId val="203147136"/>
        <c:scaling>
          <c:orientation val="minMax"/>
          <c:max val="100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usr%+sys%</a:t>
                </a:r>
                <a:endParaRPr altLang="en-US"/>
              </a:p>
            </c:rich>
          </c:tx>
        </c:title>
        <c:numFmt formatCode="0" sourceLinked="0"/>
        <c:tickLblPos val="nextTo"/>
        <c:crossAx val="203145600"/>
        <c:crosses val="autoZero"/>
        <c:crossBetween val="midCat"/>
      </c:valAx>
      <c:valAx>
        <c:axId val="240771072"/>
        <c:scaling>
          <c:orientation val="minMax"/>
          <c:min val="0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Disk xfers</a:t>
                </a:r>
                <a:endParaRPr altLang="en-US"/>
              </a:p>
            </c:rich>
          </c:tx>
        </c:title>
        <c:numFmt formatCode="General" sourceLinked="1"/>
        <c:tickLblPos val="nextTo"/>
        <c:crossAx val="240786816"/>
        <c:crosses val="max"/>
        <c:crossBetween val="between"/>
      </c:valAx>
      <c:catAx>
        <c:axId val="240786816"/>
        <c:scaling>
          <c:orientation val="minMax"/>
        </c:scaling>
        <c:delete val="1"/>
        <c:axPos val="b"/>
        <c:tickLblPos val="none"/>
        <c:crossAx val="240771072"/>
        <c:auto val="1"/>
        <c:lblAlgn val="ctr"/>
        <c:lblOffset val="100"/>
      </c:cat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%Busy wynne-virtual-machine  2021/2/22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DISKBUSY!$B$1</c:f>
              <c:strCache>
                <c:ptCount val="1"/>
                <c:pt idx="0">
                  <c:v>sda</c:v>
                </c:pt>
              </c:strCache>
            </c:strRef>
          </c:tx>
          <c:marker>
            <c:symbol val="none"/>
          </c:marker>
          <c:cat>
            <c:numRef>
              <c:f>DISKBUSY!$A$2:$A$11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DISKBUSY!$B$2:$B$11</c:f>
              <c:numCache>
                <c:formatCode>General</c:formatCode>
                <c:ptCount val="10"/>
                <c:pt idx="0">
                  <c:v>1.7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DISKBUSY!$C$1</c:f>
              <c:strCache>
                <c:ptCount val="1"/>
                <c:pt idx="0">
                  <c:v>sda1</c:v>
                </c:pt>
              </c:strCache>
            </c:strRef>
          </c:tx>
          <c:marker>
            <c:symbol val="none"/>
          </c:marker>
          <c:cat>
            <c:numRef>
              <c:f>DISKBUSY!$A$2:$A$11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DISKBUSY!$C$2:$C$11</c:f>
              <c:numCache>
                <c:formatCode>General</c:formatCode>
                <c:ptCount val="10"/>
                <c:pt idx="0">
                  <c:v>1.7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DISKBUSY!$D$1</c:f>
              <c:strCache>
                <c:ptCount val="1"/>
                <c:pt idx="0">
                  <c:v>loop0</c:v>
                </c:pt>
              </c:strCache>
            </c:strRef>
          </c:tx>
          <c:marker>
            <c:symbol val="none"/>
          </c:marker>
          <c:cat>
            <c:numRef>
              <c:f>DISKBUSY!$A$2:$A$11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DISKBUSY!$D$2:$D$11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DISKBUSY!$E$1</c:f>
              <c:strCache>
                <c:ptCount val="1"/>
                <c:pt idx="0">
                  <c:v>loop1</c:v>
                </c:pt>
              </c:strCache>
            </c:strRef>
          </c:tx>
          <c:marker>
            <c:symbol val="none"/>
          </c:marker>
          <c:cat>
            <c:numRef>
              <c:f>DISKBUSY!$A$2:$A$11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DISKBUSY!$E$2:$E$11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DISKBUSY!$F$1</c:f>
              <c:strCache>
                <c:ptCount val="1"/>
                <c:pt idx="0">
                  <c:v>loop2</c:v>
                </c:pt>
              </c:strCache>
            </c:strRef>
          </c:tx>
          <c:marker>
            <c:symbol val="none"/>
          </c:marker>
          <c:cat>
            <c:numRef>
              <c:f>DISKBUSY!$A$2:$A$11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DISKBUSY!$F$2:$F$11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tx>
            <c:strRef>
              <c:f>DISKBUSY!$G$1</c:f>
              <c:strCache>
                <c:ptCount val="1"/>
                <c:pt idx="0">
                  <c:v>loop3</c:v>
                </c:pt>
              </c:strCache>
            </c:strRef>
          </c:tx>
          <c:marker>
            <c:symbol val="none"/>
          </c:marker>
          <c:cat>
            <c:numRef>
              <c:f>DISKBUSY!$A$2:$A$11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DISKBUSY!$G$2:$G$11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tx>
            <c:strRef>
              <c:f>DISKBUSY!$H$1</c:f>
              <c:strCache>
                <c:ptCount val="1"/>
                <c:pt idx="0">
                  <c:v>loop4</c:v>
                </c:pt>
              </c:strCache>
            </c:strRef>
          </c:tx>
          <c:marker>
            <c:symbol val="none"/>
          </c:marker>
          <c:cat>
            <c:numRef>
              <c:f>DISKBUSY!$A$2:$A$11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DISKBUSY!$H$2:$H$11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7"/>
          <c:order val="7"/>
          <c:tx>
            <c:strRef>
              <c:f>DISKBUSY!$I$1</c:f>
              <c:strCache>
                <c:ptCount val="1"/>
                <c:pt idx="0">
                  <c:v>loop5</c:v>
                </c:pt>
              </c:strCache>
            </c:strRef>
          </c:tx>
          <c:marker>
            <c:symbol val="none"/>
          </c:marker>
          <c:cat>
            <c:numRef>
              <c:f>DISKBUSY!$A$2:$A$11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DISKBUSY!$I$2:$I$11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8"/>
          <c:order val="8"/>
          <c:tx>
            <c:strRef>
              <c:f>DISKBUSY!$J$1</c:f>
              <c:strCache>
                <c:ptCount val="1"/>
                <c:pt idx="0">
                  <c:v>loop6</c:v>
                </c:pt>
              </c:strCache>
            </c:strRef>
          </c:tx>
          <c:marker>
            <c:symbol val="none"/>
          </c:marker>
          <c:cat>
            <c:numRef>
              <c:f>DISKBUSY!$A$2:$A$11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DISKBUSY!$J$2:$J$11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9"/>
          <c:order val="9"/>
          <c:tx>
            <c:strRef>
              <c:f>DISKBUSY!$K$1</c:f>
              <c:strCache>
                <c:ptCount val="1"/>
                <c:pt idx="0">
                  <c:v>loop7</c:v>
                </c:pt>
              </c:strCache>
            </c:strRef>
          </c:tx>
          <c:marker>
            <c:symbol val="none"/>
          </c:marker>
          <c:cat>
            <c:numRef>
              <c:f>DISKBUSY!$A$2:$A$11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DISKBUSY!$K$2:$K$11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0"/>
          <c:order val="10"/>
          <c:tx>
            <c:strRef>
              <c:f>DISKBUSY!$L$1</c:f>
              <c:strCache>
                <c:ptCount val="1"/>
                <c:pt idx="0">
                  <c:v>loop8</c:v>
                </c:pt>
              </c:strCache>
            </c:strRef>
          </c:tx>
          <c:marker>
            <c:symbol val="none"/>
          </c:marker>
          <c:cat>
            <c:numRef>
              <c:f>DISKBUSY!$A$2:$A$11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DISKBUSY!$L$2:$L$11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1"/>
          <c:order val="11"/>
          <c:tx>
            <c:strRef>
              <c:f>DISKBUSY!$M$1</c:f>
              <c:strCache>
                <c:ptCount val="1"/>
                <c:pt idx="0">
                  <c:v>loop9</c:v>
                </c:pt>
              </c:strCache>
            </c:strRef>
          </c:tx>
          <c:marker>
            <c:symbol val="none"/>
          </c:marker>
          <c:cat>
            <c:numRef>
              <c:f>DISKBUSY!$A$2:$A$11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DISKBUSY!$M$2:$M$11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2"/>
          <c:order val="12"/>
          <c:tx>
            <c:strRef>
              <c:f>DISKBUSY!$N$1</c:f>
              <c:strCache>
                <c:ptCount val="1"/>
                <c:pt idx="0">
                  <c:v>loop10</c:v>
                </c:pt>
              </c:strCache>
            </c:strRef>
          </c:tx>
          <c:marker>
            <c:symbol val="none"/>
          </c:marker>
          <c:cat>
            <c:numRef>
              <c:f>DISKBUSY!$A$2:$A$11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DISKBUSY!$N$2:$N$11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3"/>
          <c:order val="13"/>
          <c:tx>
            <c:strRef>
              <c:f>DISKBUSY!$O$1</c:f>
              <c:strCache>
                <c:ptCount val="1"/>
                <c:pt idx="0">
                  <c:v>loop11</c:v>
                </c:pt>
              </c:strCache>
            </c:strRef>
          </c:tx>
          <c:marker>
            <c:symbol val="none"/>
          </c:marker>
          <c:cat>
            <c:numRef>
              <c:f>DISKBUSY!$A$2:$A$11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DISKBUSY!$O$2:$O$11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4"/>
          <c:order val="14"/>
          <c:tx>
            <c:strRef>
              <c:f>DISKBUSY!$P$1</c:f>
              <c:strCache>
                <c:ptCount val="1"/>
                <c:pt idx="0">
                  <c:v>loop12</c:v>
                </c:pt>
              </c:strCache>
            </c:strRef>
          </c:tx>
          <c:marker>
            <c:symbol val="none"/>
          </c:marker>
          <c:cat>
            <c:numRef>
              <c:f>DISKBUSY!$A$2:$A$11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DISKBUSY!$P$2:$P$11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5"/>
          <c:order val="15"/>
          <c:tx>
            <c:strRef>
              <c:f>DISKBUSY!$Q$1</c:f>
              <c:strCache>
                <c:ptCount val="1"/>
                <c:pt idx="0">
                  <c:v>loop13</c:v>
                </c:pt>
              </c:strCache>
            </c:strRef>
          </c:tx>
          <c:marker>
            <c:symbol val="none"/>
          </c:marker>
          <c:cat>
            <c:numRef>
              <c:f>DISKBUSY!$A$2:$A$11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DISKBUSY!$Q$2:$Q$11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6"/>
          <c:order val="16"/>
          <c:tx>
            <c:strRef>
              <c:f>DISKBUSY!$R$1</c:f>
              <c:strCache>
                <c:ptCount val="1"/>
                <c:pt idx="0">
                  <c:v>loop14</c:v>
                </c:pt>
              </c:strCache>
            </c:strRef>
          </c:tx>
          <c:marker>
            <c:symbol val="none"/>
          </c:marker>
          <c:cat>
            <c:numRef>
              <c:f>DISKBUSY!$A$2:$A$11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DISKBUSY!$R$2:$R$11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7"/>
          <c:order val="17"/>
          <c:tx>
            <c:strRef>
              <c:f>DISKBUSY!$S$1</c:f>
              <c:strCache>
                <c:ptCount val="1"/>
                <c:pt idx="0">
                  <c:v>loop15</c:v>
                </c:pt>
              </c:strCache>
            </c:strRef>
          </c:tx>
          <c:marker>
            <c:symbol val="none"/>
          </c:marker>
          <c:cat>
            <c:numRef>
              <c:f>DISKBUSY!$A$2:$A$11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DISKBUSY!$S$2:$S$11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8"/>
          <c:order val="18"/>
          <c:tx>
            <c:strRef>
              <c:f>DISKBUSY!$T$1</c:f>
              <c:strCache>
                <c:ptCount val="1"/>
                <c:pt idx="0">
                  <c:v>loop16</c:v>
                </c:pt>
              </c:strCache>
            </c:strRef>
          </c:tx>
          <c:marker>
            <c:symbol val="none"/>
          </c:marker>
          <c:cat>
            <c:numRef>
              <c:f>DISKBUSY!$A$2:$A$11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DISKBUSY!$T$2:$T$11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9"/>
          <c:order val="19"/>
          <c:tx>
            <c:strRef>
              <c:f>DISKBUSY!$U$1</c:f>
              <c:strCache>
                <c:ptCount val="1"/>
                <c:pt idx="0">
                  <c:v>loop17</c:v>
                </c:pt>
              </c:strCache>
            </c:strRef>
          </c:tx>
          <c:marker>
            <c:symbol val="none"/>
          </c:marker>
          <c:cat>
            <c:numRef>
              <c:f>DISKBUSY!$A$2:$A$11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DISKBUSY!$U$2:$U$11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0"/>
          <c:order val="20"/>
          <c:tx>
            <c:strRef>
              <c:f>DISKBUSY!$V$1</c:f>
              <c:strCache>
                <c:ptCount val="1"/>
                <c:pt idx="0">
                  <c:v>loop18</c:v>
                </c:pt>
              </c:strCache>
            </c:strRef>
          </c:tx>
          <c:marker>
            <c:symbol val="none"/>
          </c:marker>
          <c:cat>
            <c:numRef>
              <c:f>DISKBUSY!$A$2:$A$11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DISKBUSY!$V$2:$V$11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1"/>
          <c:order val="21"/>
          <c:tx>
            <c:strRef>
              <c:f>DISKBUSY!$W$1</c:f>
              <c:strCache>
                <c:ptCount val="1"/>
                <c:pt idx="0">
                  <c:v>loop19</c:v>
                </c:pt>
              </c:strCache>
            </c:strRef>
          </c:tx>
          <c:marker>
            <c:symbol val="none"/>
          </c:marker>
          <c:cat>
            <c:numRef>
              <c:f>DISKBUSY!$A$2:$A$11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DISKBUSY!$W$2:$W$11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2"/>
          <c:order val="22"/>
          <c:tx>
            <c:strRef>
              <c:f>DISKBUSY!$X$1</c:f>
              <c:strCache>
                <c:ptCount val="1"/>
                <c:pt idx="0">
                  <c:v>loop20</c:v>
                </c:pt>
              </c:strCache>
            </c:strRef>
          </c:tx>
          <c:marker>
            <c:symbol val="none"/>
          </c:marker>
          <c:cat>
            <c:numRef>
              <c:f>DISKBUSY!$A$2:$A$11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DISKBUSY!$X$2:$X$11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marker val="1"/>
        <c:axId val="163993856"/>
        <c:axId val="163997568"/>
      </c:lineChart>
      <c:catAx>
        <c:axId val="163993856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63997568"/>
        <c:crosses val="autoZero"/>
        <c:lblAlgn val="ctr"/>
        <c:lblOffset val="100"/>
      </c:catAx>
      <c:valAx>
        <c:axId val="163997568"/>
        <c:scaling>
          <c:orientation val="minMax"/>
          <c:min val="0"/>
        </c:scaling>
        <c:axPos val="l"/>
        <c:majorGridlines/>
        <c:numFmt formatCode="0.0" sourceLinked="0"/>
        <c:tickLblPos val="nextTo"/>
        <c:crossAx val="163993856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Read KB/s wynne-virtual-machine  2021/2/22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Avg.</c:v>
          </c:tx>
          <c:cat>
            <c:strRef>
              <c:f>DISKREAD!$B$1:$X$1</c:f>
              <c:strCache>
                <c:ptCount val="23"/>
                <c:pt idx="0">
                  <c:v>sda</c:v>
                </c:pt>
                <c:pt idx="1">
                  <c:v>sda1</c:v>
                </c:pt>
                <c:pt idx="2">
                  <c:v>loop0</c:v>
                </c:pt>
                <c:pt idx="3">
                  <c:v>loop1</c:v>
                </c:pt>
                <c:pt idx="4">
                  <c:v>loop2</c:v>
                </c:pt>
                <c:pt idx="5">
                  <c:v>loop3</c:v>
                </c:pt>
                <c:pt idx="6">
                  <c:v>loop4</c:v>
                </c:pt>
                <c:pt idx="7">
                  <c:v>loop5</c:v>
                </c:pt>
                <c:pt idx="8">
                  <c:v>loop6</c:v>
                </c:pt>
                <c:pt idx="9">
                  <c:v>loop7</c:v>
                </c:pt>
                <c:pt idx="10">
                  <c:v>loop8</c:v>
                </c:pt>
                <c:pt idx="11">
                  <c:v>loop9</c:v>
                </c:pt>
                <c:pt idx="12">
                  <c:v>loop10</c:v>
                </c:pt>
                <c:pt idx="13">
                  <c:v>loop11</c:v>
                </c:pt>
                <c:pt idx="14">
                  <c:v>loop12</c:v>
                </c:pt>
                <c:pt idx="15">
                  <c:v>loop13</c:v>
                </c:pt>
                <c:pt idx="16">
                  <c:v>loop14</c:v>
                </c:pt>
                <c:pt idx="17">
                  <c:v>loop15</c:v>
                </c:pt>
                <c:pt idx="18">
                  <c:v>loop16</c:v>
                </c:pt>
                <c:pt idx="19">
                  <c:v>loop17</c:v>
                </c:pt>
                <c:pt idx="20">
                  <c:v>loop18</c:v>
                </c:pt>
                <c:pt idx="21">
                  <c:v>loop19</c:v>
                </c:pt>
                <c:pt idx="22">
                  <c:v>loop20</c:v>
                </c:pt>
              </c:strCache>
            </c:strRef>
          </c:cat>
          <c:val>
            <c:numRef>
              <c:f>DISKREAD!$B$13:$X$13</c:f>
              <c:numCache>
                <c:formatCode>0.0</c:formatCode>
                <c:ptCount val="23"/>
                <c:pt idx="0">
                  <c:v>19.100000000000001</c:v>
                </c:pt>
                <c:pt idx="1">
                  <c:v>19.100000000000001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v>WAvg.</c:v>
          </c:tx>
          <c:val>
            <c:numRef>
              <c:f>DISKREAD!$B$14:$X$14</c:f>
              <c:numCache>
                <c:formatCode>0.0</c:formatCode>
                <c:ptCount val="23"/>
                <c:pt idx="0">
                  <c:v>171.9</c:v>
                </c:pt>
                <c:pt idx="1">
                  <c:v>171.9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overlap val="100"/>
        <c:axId val="182250496"/>
        <c:axId val="182280960"/>
      </c:barChart>
      <c:lineChart>
        <c:grouping val="standard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DISKREAD!$B$15:$X$15</c:f>
              <c:numCache>
                <c:formatCode>0.0</c:formatCode>
                <c:ptCount val="23"/>
                <c:pt idx="0">
                  <c:v>191</c:v>
                </c:pt>
                <c:pt idx="1">
                  <c:v>191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DISKREAD!$B$16:$X$16</c:f>
              <c:numCache>
                <c:formatCode>0.0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marker val="1"/>
        <c:axId val="184368512"/>
        <c:axId val="184366208"/>
      </c:lineChart>
      <c:catAx>
        <c:axId val="182250496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82280960"/>
        <c:crosses val="autoZero"/>
        <c:auto val="1"/>
        <c:lblAlgn val="ctr"/>
        <c:lblOffset val="100"/>
        <c:tickLblSkip val="1"/>
      </c:catAx>
      <c:valAx>
        <c:axId val="182280960"/>
        <c:scaling>
          <c:orientation val="minMax"/>
          <c:max val="19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Avg</a:t>
                </a:r>
                <a:endParaRPr altLang="en-US"/>
              </a:p>
            </c:rich>
          </c:tx>
        </c:title>
        <c:numFmt formatCode="0" sourceLinked="0"/>
        <c:tickLblPos val="nextTo"/>
        <c:crossAx val="182250496"/>
        <c:crosses val="autoZero"/>
        <c:crossBetween val="between"/>
      </c:valAx>
      <c:valAx>
        <c:axId val="184366208"/>
        <c:scaling>
          <c:orientation val="minMax"/>
          <c:max val="192"/>
          <c:min val="0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Min/Max</a:t>
                </a:r>
                <a:endParaRPr altLang="en-US"/>
              </a:p>
            </c:rich>
          </c:tx>
        </c:title>
        <c:numFmt formatCode="0" sourceLinked="0"/>
        <c:tickLblPos val="nextTo"/>
        <c:crossAx val="184368512"/>
        <c:crosses val="max"/>
        <c:crossBetween val="between"/>
      </c:valAx>
      <c:catAx>
        <c:axId val="184368512"/>
        <c:scaling>
          <c:orientation val="minMax"/>
        </c:scaling>
        <c:delete val="1"/>
        <c:axPos val="b"/>
        <c:tickLblPos val="none"/>
        <c:crossAx val="184366208"/>
        <c:auto val="1"/>
        <c:lblAlgn val="ctr"/>
        <c:lblOffset val="100"/>
      </c:catAx>
    </c:plotArea>
    <c:legend>
      <c:legendPos val="t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Read KB/s wynne-virtual-machine  2021/2/22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DISKREAD!$B$1</c:f>
              <c:strCache>
                <c:ptCount val="1"/>
                <c:pt idx="0">
                  <c:v>sda</c:v>
                </c:pt>
              </c:strCache>
            </c:strRef>
          </c:tx>
          <c:marker>
            <c:symbol val="none"/>
          </c:marker>
          <c:cat>
            <c:numRef>
              <c:f>DISKREAD!$A$2:$A$11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DISKREAD!$B$2:$B$11</c:f>
              <c:numCache>
                <c:formatCode>General</c:formatCode>
                <c:ptCount val="10"/>
                <c:pt idx="0">
                  <c:v>191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DISKREAD!$C$1</c:f>
              <c:strCache>
                <c:ptCount val="1"/>
                <c:pt idx="0">
                  <c:v>sda1</c:v>
                </c:pt>
              </c:strCache>
            </c:strRef>
          </c:tx>
          <c:marker>
            <c:symbol val="none"/>
          </c:marker>
          <c:cat>
            <c:numRef>
              <c:f>DISKREAD!$A$2:$A$11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DISKREAD!$C$2:$C$11</c:f>
              <c:numCache>
                <c:formatCode>General</c:formatCode>
                <c:ptCount val="10"/>
                <c:pt idx="0">
                  <c:v>191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DISKREAD!$D$1</c:f>
              <c:strCache>
                <c:ptCount val="1"/>
                <c:pt idx="0">
                  <c:v>loop0</c:v>
                </c:pt>
              </c:strCache>
            </c:strRef>
          </c:tx>
          <c:marker>
            <c:symbol val="none"/>
          </c:marker>
          <c:cat>
            <c:numRef>
              <c:f>DISKREAD!$A$2:$A$11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DISKREAD!$D$2:$D$11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DISKREAD!$E$1</c:f>
              <c:strCache>
                <c:ptCount val="1"/>
                <c:pt idx="0">
                  <c:v>loop1</c:v>
                </c:pt>
              </c:strCache>
            </c:strRef>
          </c:tx>
          <c:marker>
            <c:symbol val="none"/>
          </c:marker>
          <c:cat>
            <c:numRef>
              <c:f>DISKREAD!$A$2:$A$11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DISKREAD!$E$2:$E$11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DISKREAD!$F$1</c:f>
              <c:strCache>
                <c:ptCount val="1"/>
                <c:pt idx="0">
                  <c:v>loop2</c:v>
                </c:pt>
              </c:strCache>
            </c:strRef>
          </c:tx>
          <c:marker>
            <c:symbol val="none"/>
          </c:marker>
          <c:cat>
            <c:numRef>
              <c:f>DISKREAD!$A$2:$A$11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DISKREAD!$F$2:$F$11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tx>
            <c:strRef>
              <c:f>DISKREAD!$G$1</c:f>
              <c:strCache>
                <c:ptCount val="1"/>
                <c:pt idx="0">
                  <c:v>loop3</c:v>
                </c:pt>
              </c:strCache>
            </c:strRef>
          </c:tx>
          <c:marker>
            <c:symbol val="none"/>
          </c:marker>
          <c:cat>
            <c:numRef>
              <c:f>DISKREAD!$A$2:$A$11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DISKREAD!$G$2:$G$11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tx>
            <c:strRef>
              <c:f>DISKREAD!$H$1</c:f>
              <c:strCache>
                <c:ptCount val="1"/>
                <c:pt idx="0">
                  <c:v>loop4</c:v>
                </c:pt>
              </c:strCache>
            </c:strRef>
          </c:tx>
          <c:marker>
            <c:symbol val="none"/>
          </c:marker>
          <c:cat>
            <c:numRef>
              <c:f>DISKREAD!$A$2:$A$11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DISKREAD!$H$2:$H$11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7"/>
          <c:order val="7"/>
          <c:tx>
            <c:strRef>
              <c:f>DISKREAD!$I$1</c:f>
              <c:strCache>
                <c:ptCount val="1"/>
                <c:pt idx="0">
                  <c:v>loop5</c:v>
                </c:pt>
              </c:strCache>
            </c:strRef>
          </c:tx>
          <c:marker>
            <c:symbol val="none"/>
          </c:marker>
          <c:cat>
            <c:numRef>
              <c:f>DISKREAD!$A$2:$A$11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DISKREAD!$I$2:$I$11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8"/>
          <c:order val="8"/>
          <c:tx>
            <c:strRef>
              <c:f>DISKREAD!$J$1</c:f>
              <c:strCache>
                <c:ptCount val="1"/>
                <c:pt idx="0">
                  <c:v>loop6</c:v>
                </c:pt>
              </c:strCache>
            </c:strRef>
          </c:tx>
          <c:marker>
            <c:symbol val="none"/>
          </c:marker>
          <c:cat>
            <c:numRef>
              <c:f>DISKREAD!$A$2:$A$11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DISKREAD!$J$2:$J$11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9"/>
          <c:order val="9"/>
          <c:tx>
            <c:strRef>
              <c:f>DISKREAD!$K$1</c:f>
              <c:strCache>
                <c:ptCount val="1"/>
                <c:pt idx="0">
                  <c:v>loop7</c:v>
                </c:pt>
              </c:strCache>
            </c:strRef>
          </c:tx>
          <c:marker>
            <c:symbol val="none"/>
          </c:marker>
          <c:cat>
            <c:numRef>
              <c:f>DISKREAD!$A$2:$A$11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DISKREAD!$K$2:$K$11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0"/>
          <c:order val="10"/>
          <c:tx>
            <c:strRef>
              <c:f>DISKREAD!$L$1</c:f>
              <c:strCache>
                <c:ptCount val="1"/>
                <c:pt idx="0">
                  <c:v>loop8</c:v>
                </c:pt>
              </c:strCache>
            </c:strRef>
          </c:tx>
          <c:marker>
            <c:symbol val="none"/>
          </c:marker>
          <c:cat>
            <c:numRef>
              <c:f>DISKREAD!$A$2:$A$11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DISKREAD!$L$2:$L$11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1"/>
          <c:order val="11"/>
          <c:tx>
            <c:strRef>
              <c:f>DISKREAD!$M$1</c:f>
              <c:strCache>
                <c:ptCount val="1"/>
                <c:pt idx="0">
                  <c:v>loop9</c:v>
                </c:pt>
              </c:strCache>
            </c:strRef>
          </c:tx>
          <c:marker>
            <c:symbol val="none"/>
          </c:marker>
          <c:cat>
            <c:numRef>
              <c:f>DISKREAD!$A$2:$A$11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DISKREAD!$M$2:$M$11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2"/>
          <c:order val="12"/>
          <c:tx>
            <c:strRef>
              <c:f>DISKREAD!$N$1</c:f>
              <c:strCache>
                <c:ptCount val="1"/>
                <c:pt idx="0">
                  <c:v>loop10</c:v>
                </c:pt>
              </c:strCache>
            </c:strRef>
          </c:tx>
          <c:marker>
            <c:symbol val="none"/>
          </c:marker>
          <c:cat>
            <c:numRef>
              <c:f>DISKREAD!$A$2:$A$11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DISKREAD!$N$2:$N$11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3"/>
          <c:order val="13"/>
          <c:tx>
            <c:strRef>
              <c:f>DISKREAD!$O$1</c:f>
              <c:strCache>
                <c:ptCount val="1"/>
                <c:pt idx="0">
                  <c:v>loop11</c:v>
                </c:pt>
              </c:strCache>
            </c:strRef>
          </c:tx>
          <c:marker>
            <c:symbol val="none"/>
          </c:marker>
          <c:cat>
            <c:numRef>
              <c:f>DISKREAD!$A$2:$A$11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DISKREAD!$O$2:$O$11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4"/>
          <c:order val="14"/>
          <c:tx>
            <c:strRef>
              <c:f>DISKREAD!$P$1</c:f>
              <c:strCache>
                <c:ptCount val="1"/>
                <c:pt idx="0">
                  <c:v>loop12</c:v>
                </c:pt>
              </c:strCache>
            </c:strRef>
          </c:tx>
          <c:marker>
            <c:symbol val="none"/>
          </c:marker>
          <c:cat>
            <c:numRef>
              <c:f>DISKREAD!$A$2:$A$11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DISKREAD!$P$2:$P$11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5"/>
          <c:order val="15"/>
          <c:tx>
            <c:strRef>
              <c:f>DISKREAD!$Q$1</c:f>
              <c:strCache>
                <c:ptCount val="1"/>
                <c:pt idx="0">
                  <c:v>loop13</c:v>
                </c:pt>
              </c:strCache>
            </c:strRef>
          </c:tx>
          <c:marker>
            <c:symbol val="none"/>
          </c:marker>
          <c:cat>
            <c:numRef>
              <c:f>DISKREAD!$A$2:$A$11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DISKREAD!$Q$2:$Q$11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6"/>
          <c:order val="16"/>
          <c:tx>
            <c:strRef>
              <c:f>DISKREAD!$R$1</c:f>
              <c:strCache>
                <c:ptCount val="1"/>
                <c:pt idx="0">
                  <c:v>loop14</c:v>
                </c:pt>
              </c:strCache>
            </c:strRef>
          </c:tx>
          <c:marker>
            <c:symbol val="none"/>
          </c:marker>
          <c:cat>
            <c:numRef>
              <c:f>DISKREAD!$A$2:$A$11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DISKREAD!$R$2:$R$11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7"/>
          <c:order val="17"/>
          <c:tx>
            <c:strRef>
              <c:f>DISKREAD!$S$1</c:f>
              <c:strCache>
                <c:ptCount val="1"/>
                <c:pt idx="0">
                  <c:v>loop15</c:v>
                </c:pt>
              </c:strCache>
            </c:strRef>
          </c:tx>
          <c:marker>
            <c:symbol val="none"/>
          </c:marker>
          <c:cat>
            <c:numRef>
              <c:f>DISKREAD!$A$2:$A$11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DISKREAD!$S$2:$S$11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8"/>
          <c:order val="18"/>
          <c:tx>
            <c:strRef>
              <c:f>DISKREAD!$T$1</c:f>
              <c:strCache>
                <c:ptCount val="1"/>
                <c:pt idx="0">
                  <c:v>loop16</c:v>
                </c:pt>
              </c:strCache>
            </c:strRef>
          </c:tx>
          <c:marker>
            <c:symbol val="none"/>
          </c:marker>
          <c:cat>
            <c:numRef>
              <c:f>DISKREAD!$A$2:$A$11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DISKREAD!$T$2:$T$11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9"/>
          <c:order val="19"/>
          <c:tx>
            <c:strRef>
              <c:f>DISKREAD!$U$1</c:f>
              <c:strCache>
                <c:ptCount val="1"/>
                <c:pt idx="0">
                  <c:v>loop17</c:v>
                </c:pt>
              </c:strCache>
            </c:strRef>
          </c:tx>
          <c:marker>
            <c:symbol val="none"/>
          </c:marker>
          <c:cat>
            <c:numRef>
              <c:f>DISKREAD!$A$2:$A$11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DISKREAD!$U$2:$U$11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0"/>
          <c:order val="20"/>
          <c:tx>
            <c:strRef>
              <c:f>DISKREAD!$V$1</c:f>
              <c:strCache>
                <c:ptCount val="1"/>
                <c:pt idx="0">
                  <c:v>loop18</c:v>
                </c:pt>
              </c:strCache>
            </c:strRef>
          </c:tx>
          <c:marker>
            <c:symbol val="none"/>
          </c:marker>
          <c:cat>
            <c:numRef>
              <c:f>DISKREAD!$A$2:$A$11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DISKREAD!$V$2:$V$11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1"/>
          <c:order val="21"/>
          <c:tx>
            <c:strRef>
              <c:f>DISKREAD!$W$1</c:f>
              <c:strCache>
                <c:ptCount val="1"/>
                <c:pt idx="0">
                  <c:v>loop19</c:v>
                </c:pt>
              </c:strCache>
            </c:strRef>
          </c:tx>
          <c:marker>
            <c:symbol val="none"/>
          </c:marker>
          <c:cat>
            <c:numRef>
              <c:f>DISKREAD!$A$2:$A$11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DISKREAD!$W$2:$W$11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2"/>
          <c:order val="22"/>
          <c:tx>
            <c:strRef>
              <c:f>DISKREAD!$X$1</c:f>
              <c:strCache>
                <c:ptCount val="1"/>
                <c:pt idx="0">
                  <c:v>loop20</c:v>
                </c:pt>
              </c:strCache>
            </c:strRef>
          </c:tx>
          <c:marker>
            <c:symbol val="none"/>
          </c:marker>
          <c:cat>
            <c:numRef>
              <c:f>DISKREAD!$A$2:$A$11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DISKREAD!$X$2:$X$11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marker val="1"/>
        <c:axId val="184373248"/>
        <c:axId val="184376320"/>
      </c:lineChart>
      <c:catAx>
        <c:axId val="184373248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84376320"/>
        <c:crosses val="autoZero"/>
        <c:lblAlgn val="ctr"/>
        <c:lblOffset val="100"/>
      </c:catAx>
      <c:valAx>
        <c:axId val="184376320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84373248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Write KB/s wynne-virtual-machine  2021/2/22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Avg.</c:v>
          </c:tx>
          <c:cat>
            <c:strRef>
              <c:f>DISKWRITE!$B$1:$X$1</c:f>
              <c:strCache>
                <c:ptCount val="23"/>
                <c:pt idx="0">
                  <c:v>sda</c:v>
                </c:pt>
                <c:pt idx="1">
                  <c:v>sda1</c:v>
                </c:pt>
                <c:pt idx="2">
                  <c:v>loop0</c:v>
                </c:pt>
                <c:pt idx="3">
                  <c:v>loop1</c:v>
                </c:pt>
                <c:pt idx="4">
                  <c:v>loop2</c:v>
                </c:pt>
                <c:pt idx="5">
                  <c:v>loop3</c:v>
                </c:pt>
                <c:pt idx="6">
                  <c:v>loop4</c:v>
                </c:pt>
                <c:pt idx="7">
                  <c:v>loop5</c:v>
                </c:pt>
                <c:pt idx="8">
                  <c:v>loop6</c:v>
                </c:pt>
                <c:pt idx="9">
                  <c:v>loop7</c:v>
                </c:pt>
                <c:pt idx="10">
                  <c:v>loop8</c:v>
                </c:pt>
                <c:pt idx="11">
                  <c:v>loop9</c:v>
                </c:pt>
                <c:pt idx="12">
                  <c:v>loop10</c:v>
                </c:pt>
                <c:pt idx="13">
                  <c:v>loop11</c:v>
                </c:pt>
                <c:pt idx="14">
                  <c:v>loop12</c:v>
                </c:pt>
                <c:pt idx="15">
                  <c:v>loop13</c:v>
                </c:pt>
                <c:pt idx="16">
                  <c:v>loop14</c:v>
                </c:pt>
                <c:pt idx="17">
                  <c:v>loop15</c:v>
                </c:pt>
                <c:pt idx="18">
                  <c:v>loop16</c:v>
                </c:pt>
                <c:pt idx="19">
                  <c:v>loop17</c:v>
                </c:pt>
                <c:pt idx="20">
                  <c:v>loop18</c:v>
                </c:pt>
                <c:pt idx="21">
                  <c:v>loop19</c:v>
                </c:pt>
                <c:pt idx="22">
                  <c:v>loop20</c:v>
                </c:pt>
              </c:strCache>
            </c:strRef>
          </c:cat>
          <c:val>
            <c:numRef>
              <c:f>DISKWRITE!$B$13:$X$13</c:f>
              <c:numCache>
                <c:formatCode>0.0</c:formatCode>
                <c:ptCount val="23"/>
                <c:pt idx="0">
                  <c:v>35.340000000000003</c:v>
                </c:pt>
                <c:pt idx="1">
                  <c:v>35.340000000000003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v>WAvg.</c:v>
          </c:tx>
          <c:val>
            <c:numRef>
              <c:f>DISKWRITE!$B$14:$X$14</c:f>
              <c:numCache>
                <c:formatCode>0.0</c:formatCode>
                <c:ptCount val="23"/>
                <c:pt idx="0">
                  <c:v>256.00357668364461</c:v>
                </c:pt>
                <c:pt idx="1">
                  <c:v>256.00357668364461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overlap val="100"/>
        <c:axId val="185115008"/>
        <c:axId val="185116544"/>
      </c:barChart>
      <c:lineChart>
        <c:grouping val="standard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DISKWRITE!$B$15:$X$15</c:f>
              <c:numCache>
                <c:formatCode>0.0</c:formatCode>
                <c:ptCount val="23"/>
                <c:pt idx="0">
                  <c:v>320.3</c:v>
                </c:pt>
                <c:pt idx="1">
                  <c:v>320.3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DISKWRITE!$B$16:$X$16</c:f>
              <c:numCache>
                <c:formatCode>0.0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marker val="1"/>
        <c:axId val="190534400"/>
        <c:axId val="190531840"/>
      </c:lineChart>
      <c:catAx>
        <c:axId val="185115008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85116544"/>
        <c:crosses val="autoZero"/>
        <c:auto val="1"/>
        <c:lblAlgn val="ctr"/>
        <c:lblOffset val="100"/>
        <c:tickLblSkip val="1"/>
      </c:catAx>
      <c:valAx>
        <c:axId val="185116544"/>
        <c:scaling>
          <c:orientation val="minMax"/>
          <c:max val="321.3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Avg</a:t>
                </a:r>
                <a:endParaRPr altLang="en-US"/>
              </a:p>
            </c:rich>
          </c:tx>
        </c:title>
        <c:numFmt formatCode="0" sourceLinked="0"/>
        <c:tickLblPos val="nextTo"/>
        <c:crossAx val="185115008"/>
        <c:crosses val="autoZero"/>
        <c:crossBetween val="between"/>
      </c:valAx>
      <c:valAx>
        <c:axId val="190531840"/>
        <c:scaling>
          <c:orientation val="minMax"/>
          <c:max val="321.3"/>
          <c:min val="0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Min/Max</a:t>
                </a:r>
                <a:endParaRPr altLang="en-US"/>
              </a:p>
            </c:rich>
          </c:tx>
        </c:title>
        <c:numFmt formatCode="0" sourceLinked="0"/>
        <c:tickLblPos val="nextTo"/>
        <c:crossAx val="190534400"/>
        <c:crosses val="max"/>
        <c:crossBetween val="between"/>
      </c:valAx>
      <c:catAx>
        <c:axId val="190534400"/>
        <c:scaling>
          <c:orientation val="minMax"/>
        </c:scaling>
        <c:delete val="1"/>
        <c:axPos val="b"/>
        <c:tickLblPos val="none"/>
        <c:crossAx val="190531840"/>
        <c:auto val="1"/>
        <c:lblAlgn val="ctr"/>
        <c:lblOffset val="100"/>
      </c:catAx>
    </c:plotArea>
    <c:legend>
      <c:legendPos val="t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Write KB/s wynne-virtual-machine  2021/2/22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DISKWRITE!$B$1</c:f>
              <c:strCache>
                <c:ptCount val="1"/>
                <c:pt idx="0">
                  <c:v>sda</c:v>
                </c:pt>
              </c:strCache>
            </c:strRef>
          </c:tx>
          <c:marker>
            <c:symbol val="none"/>
          </c:marker>
          <c:cat>
            <c:numRef>
              <c:f>DISKWRITE!$A$2:$A$11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DISKWRITE!$B$2:$B$11</c:f>
              <c:numCache>
                <c:formatCode>General</c:formatCode>
                <c:ptCount val="10"/>
                <c:pt idx="0">
                  <c:v>9.5</c:v>
                </c:pt>
                <c:pt idx="1">
                  <c:v>11.8</c:v>
                </c:pt>
                <c:pt idx="2">
                  <c:v>0</c:v>
                </c:pt>
                <c:pt idx="3">
                  <c:v>0</c:v>
                </c:pt>
                <c:pt idx="4">
                  <c:v>320.3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11.8</c:v>
                </c:pt>
              </c:numCache>
            </c:numRef>
          </c:val>
        </c:ser>
        <c:ser>
          <c:idx val="1"/>
          <c:order val="1"/>
          <c:tx>
            <c:strRef>
              <c:f>DISKWRITE!$C$1</c:f>
              <c:strCache>
                <c:ptCount val="1"/>
                <c:pt idx="0">
                  <c:v>sda1</c:v>
                </c:pt>
              </c:strCache>
            </c:strRef>
          </c:tx>
          <c:marker>
            <c:symbol val="none"/>
          </c:marker>
          <c:cat>
            <c:numRef>
              <c:f>DISKWRITE!$A$2:$A$11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DISKWRITE!$C$2:$C$11</c:f>
              <c:numCache>
                <c:formatCode>General</c:formatCode>
                <c:ptCount val="10"/>
                <c:pt idx="0">
                  <c:v>9.5</c:v>
                </c:pt>
                <c:pt idx="1">
                  <c:v>11.8</c:v>
                </c:pt>
                <c:pt idx="2">
                  <c:v>0</c:v>
                </c:pt>
                <c:pt idx="3">
                  <c:v>0</c:v>
                </c:pt>
                <c:pt idx="4">
                  <c:v>320.3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11.8</c:v>
                </c:pt>
              </c:numCache>
            </c:numRef>
          </c:val>
        </c:ser>
        <c:ser>
          <c:idx val="2"/>
          <c:order val="2"/>
          <c:tx>
            <c:strRef>
              <c:f>DISKWRITE!$D$1</c:f>
              <c:strCache>
                <c:ptCount val="1"/>
                <c:pt idx="0">
                  <c:v>loop0</c:v>
                </c:pt>
              </c:strCache>
            </c:strRef>
          </c:tx>
          <c:marker>
            <c:symbol val="none"/>
          </c:marker>
          <c:cat>
            <c:numRef>
              <c:f>DISKWRITE!$A$2:$A$11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DISKWRITE!$D$2:$D$11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DISKWRITE!$E$1</c:f>
              <c:strCache>
                <c:ptCount val="1"/>
                <c:pt idx="0">
                  <c:v>loop1</c:v>
                </c:pt>
              </c:strCache>
            </c:strRef>
          </c:tx>
          <c:marker>
            <c:symbol val="none"/>
          </c:marker>
          <c:cat>
            <c:numRef>
              <c:f>DISKWRITE!$A$2:$A$11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DISKWRITE!$E$2:$E$11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DISKWRITE!$F$1</c:f>
              <c:strCache>
                <c:ptCount val="1"/>
                <c:pt idx="0">
                  <c:v>loop2</c:v>
                </c:pt>
              </c:strCache>
            </c:strRef>
          </c:tx>
          <c:marker>
            <c:symbol val="none"/>
          </c:marker>
          <c:cat>
            <c:numRef>
              <c:f>DISKWRITE!$A$2:$A$11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DISKWRITE!$F$2:$F$11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tx>
            <c:strRef>
              <c:f>DISKWRITE!$G$1</c:f>
              <c:strCache>
                <c:ptCount val="1"/>
                <c:pt idx="0">
                  <c:v>loop3</c:v>
                </c:pt>
              </c:strCache>
            </c:strRef>
          </c:tx>
          <c:marker>
            <c:symbol val="none"/>
          </c:marker>
          <c:cat>
            <c:numRef>
              <c:f>DISKWRITE!$A$2:$A$11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DISKWRITE!$G$2:$G$11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tx>
            <c:strRef>
              <c:f>DISKWRITE!$H$1</c:f>
              <c:strCache>
                <c:ptCount val="1"/>
                <c:pt idx="0">
                  <c:v>loop4</c:v>
                </c:pt>
              </c:strCache>
            </c:strRef>
          </c:tx>
          <c:marker>
            <c:symbol val="none"/>
          </c:marker>
          <c:cat>
            <c:numRef>
              <c:f>DISKWRITE!$A$2:$A$11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DISKWRITE!$H$2:$H$11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7"/>
          <c:order val="7"/>
          <c:tx>
            <c:strRef>
              <c:f>DISKWRITE!$I$1</c:f>
              <c:strCache>
                <c:ptCount val="1"/>
                <c:pt idx="0">
                  <c:v>loop5</c:v>
                </c:pt>
              </c:strCache>
            </c:strRef>
          </c:tx>
          <c:marker>
            <c:symbol val="none"/>
          </c:marker>
          <c:cat>
            <c:numRef>
              <c:f>DISKWRITE!$A$2:$A$11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DISKWRITE!$I$2:$I$11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8"/>
          <c:order val="8"/>
          <c:tx>
            <c:strRef>
              <c:f>DISKWRITE!$J$1</c:f>
              <c:strCache>
                <c:ptCount val="1"/>
                <c:pt idx="0">
                  <c:v>loop6</c:v>
                </c:pt>
              </c:strCache>
            </c:strRef>
          </c:tx>
          <c:marker>
            <c:symbol val="none"/>
          </c:marker>
          <c:cat>
            <c:numRef>
              <c:f>DISKWRITE!$A$2:$A$11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DISKWRITE!$J$2:$J$11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9"/>
          <c:order val="9"/>
          <c:tx>
            <c:strRef>
              <c:f>DISKWRITE!$K$1</c:f>
              <c:strCache>
                <c:ptCount val="1"/>
                <c:pt idx="0">
                  <c:v>loop7</c:v>
                </c:pt>
              </c:strCache>
            </c:strRef>
          </c:tx>
          <c:marker>
            <c:symbol val="none"/>
          </c:marker>
          <c:cat>
            <c:numRef>
              <c:f>DISKWRITE!$A$2:$A$11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DISKWRITE!$K$2:$K$11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0"/>
          <c:order val="10"/>
          <c:tx>
            <c:strRef>
              <c:f>DISKWRITE!$L$1</c:f>
              <c:strCache>
                <c:ptCount val="1"/>
                <c:pt idx="0">
                  <c:v>loop8</c:v>
                </c:pt>
              </c:strCache>
            </c:strRef>
          </c:tx>
          <c:marker>
            <c:symbol val="none"/>
          </c:marker>
          <c:cat>
            <c:numRef>
              <c:f>DISKWRITE!$A$2:$A$11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DISKWRITE!$L$2:$L$11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1"/>
          <c:order val="11"/>
          <c:tx>
            <c:strRef>
              <c:f>DISKWRITE!$M$1</c:f>
              <c:strCache>
                <c:ptCount val="1"/>
                <c:pt idx="0">
                  <c:v>loop9</c:v>
                </c:pt>
              </c:strCache>
            </c:strRef>
          </c:tx>
          <c:marker>
            <c:symbol val="none"/>
          </c:marker>
          <c:cat>
            <c:numRef>
              <c:f>DISKWRITE!$A$2:$A$11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DISKWRITE!$M$2:$M$11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2"/>
          <c:order val="12"/>
          <c:tx>
            <c:strRef>
              <c:f>DISKWRITE!$N$1</c:f>
              <c:strCache>
                <c:ptCount val="1"/>
                <c:pt idx="0">
                  <c:v>loop10</c:v>
                </c:pt>
              </c:strCache>
            </c:strRef>
          </c:tx>
          <c:marker>
            <c:symbol val="none"/>
          </c:marker>
          <c:cat>
            <c:numRef>
              <c:f>DISKWRITE!$A$2:$A$11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DISKWRITE!$N$2:$N$11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3"/>
          <c:order val="13"/>
          <c:tx>
            <c:strRef>
              <c:f>DISKWRITE!$O$1</c:f>
              <c:strCache>
                <c:ptCount val="1"/>
                <c:pt idx="0">
                  <c:v>loop11</c:v>
                </c:pt>
              </c:strCache>
            </c:strRef>
          </c:tx>
          <c:marker>
            <c:symbol val="none"/>
          </c:marker>
          <c:cat>
            <c:numRef>
              <c:f>DISKWRITE!$A$2:$A$11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DISKWRITE!$O$2:$O$11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4"/>
          <c:order val="14"/>
          <c:tx>
            <c:strRef>
              <c:f>DISKWRITE!$P$1</c:f>
              <c:strCache>
                <c:ptCount val="1"/>
                <c:pt idx="0">
                  <c:v>loop12</c:v>
                </c:pt>
              </c:strCache>
            </c:strRef>
          </c:tx>
          <c:marker>
            <c:symbol val="none"/>
          </c:marker>
          <c:cat>
            <c:numRef>
              <c:f>DISKWRITE!$A$2:$A$11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DISKWRITE!$P$2:$P$11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5"/>
          <c:order val="15"/>
          <c:tx>
            <c:strRef>
              <c:f>DISKWRITE!$Q$1</c:f>
              <c:strCache>
                <c:ptCount val="1"/>
                <c:pt idx="0">
                  <c:v>loop13</c:v>
                </c:pt>
              </c:strCache>
            </c:strRef>
          </c:tx>
          <c:marker>
            <c:symbol val="none"/>
          </c:marker>
          <c:cat>
            <c:numRef>
              <c:f>DISKWRITE!$A$2:$A$11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DISKWRITE!$Q$2:$Q$11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6"/>
          <c:order val="16"/>
          <c:tx>
            <c:strRef>
              <c:f>DISKWRITE!$R$1</c:f>
              <c:strCache>
                <c:ptCount val="1"/>
                <c:pt idx="0">
                  <c:v>loop14</c:v>
                </c:pt>
              </c:strCache>
            </c:strRef>
          </c:tx>
          <c:marker>
            <c:symbol val="none"/>
          </c:marker>
          <c:cat>
            <c:numRef>
              <c:f>DISKWRITE!$A$2:$A$11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DISKWRITE!$R$2:$R$11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7"/>
          <c:order val="17"/>
          <c:tx>
            <c:strRef>
              <c:f>DISKWRITE!$S$1</c:f>
              <c:strCache>
                <c:ptCount val="1"/>
                <c:pt idx="0">
                  <c:v>loop15</c:v>
                </c:pt>
              </c:strCache>
            </c:strRef>
          </c:tx>
          <c:marker>
            <c:symbol val="none"/>
          </c:marker>
          <c:cat>
            <c:numRef>
              <c:f>DISKWRITE!$A$2:$A$11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DISKWRITE!$S$2:$S$11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8"/>
          <c:order val="18"/>
          <c:tx>
            <c:strRef>
              <c:f>DISKWRITE!$T$1</c:f>
              <c:strCache>
                <c:ptCount val="1"/>
                <c:pt idx="0">
                  <c:v>loop16</c:v>
                </c:pt>
              </c:strCache>
            </c:strRef>
          </c:tx>
          <c:marker>
            <c:symbol val="none"/>
          </c:marker>
          <c:cat>
            <c:numRef>
              <c:f>DISKWRITE!$A$2:$A$11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DISKWRITE!$T$2:$T$11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9"/>
          <c:order val="19"/>
          <c:tx>
            <c:strRef>
              <c:f>DISKWRITE!$U$1</c:f>
              <c:strCache>
                <c:ptCount val="1"/>
                <c:pt idx="0">
                  <c:v>loop17</c:v>
                </c:pt>
              </c:strCache>
            </c:strRef>
          </c:tx>
          <c:marker>
            <c:symbol val="none"/>
          </c:marker>
          <c:cat>
            <c:numRef>
              <c:f>DISKWRITE!$A$2:$A$11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DISKWRITE!$U$2:$U$11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0"/>
          <c:order val="20"/>
          <c:tx>
            <c:strRef>
              <c:f>DISKWRITE!$V$1</c:f>
              <c:strCache>
                <c:ptCount val="1"/>
                <c:pt idx="0">
                  <c:v>loop18</c:v>
                </c:pt>
              </c:strCache>
            </c:strRef>
          </c:tx>
          <c:marker>
            <c:symbol val="none"/>
          </c:marker>
          <c:cat>
            <c:numRef>
              <c:f>DISKWRITE!$A$2:$A$11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DISKWRITE!$V$2:$V$11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1"/>
          <c:order val="21"/>
          <c:tx>
            <c:strRef>
              <c:f>DISKWRITE!$W$1</c:f>
              <c:strCache>
                <c:ptCount val="1"/>
                <c:pt idx="0">
                  <c:v>loop19</c:v>
                </c:pt>
              </c:strCache>
            </c:strRef>
          </c:tx>
          <c:marker>
            <c:symbol val="none"/>
          </c:marker>
          <c:cat>
            <c:numRef>
              <c:f>DISKWRITE!$A$2:$A$11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DISKWRITE!$W$2:$W$11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2"/>
          <c:order val="22"/>
          <c:tx>
            <c:strRef>
              <c:f>DISKWRITE!$X$1</c:f>
              <c:strCache>
                <c:ptCount val="1"/>
                <c:pt idx="0">
                  <c:v>loop20</c:v>
                </c:pt>
              </c:strCache>
            </c:strRef>
          </c:tx>
          <c:marker>
            <c:symbol val="none"/>
          </c:marker>
          <c:cat>
            <c:numRef>
              <c:f>DISKWRITE!$A$2:$A$11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DISKWRITE!$X$2:$X$11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marker val="1"/>
        <c:axId val="190554496"/>
        <c:axId val="190574976"/>
      </c:lineChart>
      <c:catAx>
        <c:axId val="190554496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90574976"/>
        <c:crosses val="autoZero"/>
        <c:lblAlgn val="ctr"/>
        <c:lblOffset val="100"/>
      </c:catAx>
      <c:valAx>
        <c:axId val="190574976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90554496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transfers per second wynne-virtual-machine  2021/2/22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Avg.</c:v>
          </c:tx>
          <c:cat>
            <c:strRef>
              <c:f>DISKXFER!$B$1:$X$1</c:f>
              <c:strCache>
                <c:ptCount val="23"/>
                <c:pt idx="0">
                  <c:v>sda</c:v>
                </c:pt>
                <c:pt idx="1">
                  <c:v>sda1</c:v>
                </c:pt>
                <c:pt idx="2">
                  <c:v>loop0</c:v>
                </c:pt>
                <c:pt idx="3">
                  <c:v>loop1</c:v>
                </c:pt>
                <c:pt idx="4">
                  <c:v>loop2</c:v>
                </c:pt>
                <c:pt idx="5">
                  <c:v>loop3</c:v>
                </c:pt>
                <c:pt idx="6">
                  <c:v>loop4</c:v>
                </c:pt>
                <c:pt idx="7">
                  <c:v>loop5</c:v>
                </c:pt>
                <c:pt idx="8">
                  <c:v>loop6</c:v>
                </c:pt>
                <c:pt idx="9">
                  <c:v>loop7</c:v>
                </c:pt>
                <c:pt idx="10">
                  <c:v>loop8</c:v>
                </c:pt>
                <c:pt idx="11">
                  <c:v>loop9</c:v>
                </c:pt>
                <c:pt idx="12">
                  <c:v>loop10</c:v>
                </c:pt>
                <c:pt idx="13">
                  <c:v>loop11</c:v>
                </c:pt>
                <c:pt idx="14">
                  <c:v>loop12</c:v>
                </c:pt>
                <c:pt idx="15">
                  <c:v>loop13</c:v>
                </c:pt>
                <c:pt idx="16">
                  <c:v>loop14</c:v>
                </c:pt>
                <c:pt idx="17">
                  <c:v>loop15</c:v>
                </c:pt>
                <c:pt idx="18">
                  <c:v>loop16</c:v>
                </c:pt>
                <c:pt idx="19">
                  <c:v>loop17</c:v>
                </c:pt>
                <c:pt idx="20">
                  <c:v>loop18</c:v>
                </c:pt>
                <c:pt idx="21">
                  <c:v>loop19</c:v>
                </c:pt>
                <c:pt idx="22">
                  <c:v>loop20</c:v>
                </c:pt>
              </c:strCache>
            </c:strRef>
          </c:cat>
          <c:val>
            <c:numRef>
              <c:f>DISKXFER!$B$13:$X$13</c:f>
              <c:numCache>
                <c:formatCode>0.0</c:formatCode>
                <c:ptCount val="23"/>
                <c:pt idx="0">
                  <c:v>5.97</c:v>
                </c:pt>
                <c:pt idx="1">
                  <c:v>5.97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v>WAvg.</c:v>
          </c:tx>
          <c:val>
            <c:numRef>
              <c:f>DISKXFER!$B$14:$X$14</c:f>
              <c:numCache>
                <c:formatCode>0.0</c:formatCode>
                <c:ptCount val="23"/>
                <c:pt idx="0">
                  <c:v>38.838207705192637</c:v>
                </c:pt>
                <c:pt idx="1">
                  <c:v>38.838207705192637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overlap val="100"/>
        <c:axId val="191223296"/>
        <c:axId val="191224832"/>
      </c:barChart>
      <c:lineChart>
        <c:grouping val="standard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DISKXFER!$B$15:$X$15</c:f>
              <c:numCache>
                <c:formatCode>0.0</c:formatCode>
                <c:ptCount val="23"/>
                <c:pt idx="0">
                  <c:v>51.4</c:v>
                </c:pt>
                <c:pt idx="1">
                  <c:v>51.4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DISKXFER!$B$16:$X$16</c:f>
              <c:numCache>
                <c:formatCode>0.0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marker val="1"/>
        <c:axId val="194107264"/>
        <c:axId val="194104704"/>
      </c:lineChart>
      <c:catAx>
        <c:axId val="191223296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91224832"/>
        <c:crosses val="autoZero"/>
        <c:auto val="1"/>
        <c:lblAlgn val="ctr"/>
        <c:lblOffset val="100"/>
        <c:tickLblSkip val="1"/>
      </c:catAx>
      <c:valAx>
        <c:axId val="191224832"/>
        <c:scaling>
          <c:orientation val="minMax"/>
          <c:max val="52.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Avg</a:t>
                </a:r>
                <a:endParaRPr altLang="en-US"/>
              </a:p>
            </c:rich>
          </c:tx>
        </c:title>
        <c:numFmt formatCode="0" sourceLinked="0"/>
        <c:tickLblPos val="nextTo"/>
        <c:crossAx val="191223296"/>
        <c:crosses val="autoZero"/>
        <c:crossBetween val="between"/>
      </c:valAx>
      <c:valAx>
        <c:axId val="194104704"/>
        <c:scaling>
          <c:orientation val="minMax"/>
          <c:max val="52.4"/>
          <c:min val="0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Min/Max</a:t>
                </a:r>
                <a:endParaRPr altLang="en-US"/>
              </a:p>
            </c:rich>
          </c:tx>
        </c:title>
        <c:numFmt formatCode="0" sourceLinked="0"/>
        <c:tickLblPos val="nextTo"/>
        <c:crossAx val="194107264"/>
        <c:crosses val="max"/>
        <c:crossBetween val="between"/>
      </c:valAx>
      <c:catAx>
        <c:axId val="194107264"/>
        <c:scaling>
          <c:orientation val="minMax"/>
        </c:scaling>
        <c:delete val="1"/>
        <c:axPos val="b"/>
        <c:tickLblPos val="none"/>
        <c:crossAx val="194104704"/>
        <c:auto val="1"/>
        <c:lblAlgn val="ctr"/>
        <c:lblOffset val="100"/>
      </c:catAx>
    </c:plotArea>
    <c:legend>
      <c:legendPos val="t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transfers per second wynne-virtual-machine  2021/2/22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DISKXFER!$B$1</c:f>
              <c:strCache>
                <c:ptCount val="1"/>
                <c:pt idx="0">
                  <c:v>sda</c:v>
                </c:pt>
              </c:strCache>
            </c:strRef>
          </c:tx>
          <c:marker>
            <c:symbol val="none"/>
          </c:marker>
          <c:cat>
            <c:numRef>
              <c:f>DISKXFER!$A$2:$A$11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DISKXFER!$B$2:$B$11</c:f>
              <c:numCache>
                <c:formatCode>General</c:formatCode>
                <c:ptCount val="10"/>
                <c:pt idx="0">
                  <c:v>5.3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51.4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</c:ser>
        <c:ser>
          <c:idx val="1"/>
          <c:order val="1"/>
          <c:tx>
            <c:strRef>
              <c:f>DISKXFER!$C$1</c:f>
              <c:strCache>
                <c:ptCount val="1"/>
                <c:pt idx="0">
                  <c:v>sda1</c:v>
                </c:pt>
              </c:strCache>
            </c:strRef>
          </c:tx>
          <c:marker>
            <c:symbol val="none"/>
          </c:marker>
          <c:cat>
            <c:numRef>
              <c:f>DISKXFER!$A$2:$A$11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DISKXFER!$C$2:$C$11</c:f>
              <c:numCache>
                <c:formatCode>General</c:formatCode>
                <c:ptCount val="10"/>
                <c:pt idx="0">
                  <c:v>5.3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51.4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</c:ser>
        <c:ser>
          <c:idx val="2"/>
          <c:order val="2"/>
          <c:tx>
            <c:strRef>
              <c:f>DISKXFER!$D$1</c:f>
              <c:strCache>
                <c:ptCount val="1"/>
                <c:pt idx="0">
                  <c:v>loop0</c:v>
                </c:pt>
              </c:strCache>
            </c:strRef>
          </c:tx>
          <c:marker>
            <c:symbol val="none"/>
          </c:marker>
          <c:cat>
            <c:numRef>
              <c:f>DISKXFER!$A$2:$A$11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DISKXFER!$D$2:$D$11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DISKXFER!$E$1</c:f>
              <c:strCache>
                <c:ptCount val="1"/>
                <c:pt idx="0">
                  <c:v>loop1</c:v>
                </c:pt>
              </c:strCache>
            </c:strRef>
          </c:tx>
          <c:marker>
            <c:symbol val="none"/>
          </c:marker>
          <c:cat>
            <c:numRef>
              <c:f>DISKXFER!$A$2:$A$11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DISKXFER!$E$2:$E$11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DISKXFER!$F$1</c:f>
              <c:strCache>
                <c:ptCount val="1"/>
                <c:pt idx="0">
                  <c:v>loop2</c:v>
                </c:pt>
              </c:strCache>
            </c:strRef>
          </c:tx>
          <c:marker>
            <c:symbol val="none"/>
          </c:marker>
          <c:cat>
            <c:numRef>
              <c:f>DISKXFER!$A$2:$A$11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DISKXFER!$F$2:$F$11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tx>
            <c:strRef>
              <c:f>DISKXFER!$G$1</c:f>
              <c:strCache>
                <c:ptCount val="1"/>
                <c:pt idx="0">
                  <c:v>loop3</c:v>
                </c:pt>
              </c:strCache>
            </c:strRef>
          </c:tx>
          <c:marker>
            <c:symbol val="none"/>
          </c:marker>
          <c:cat>
            <c:numRef>
              <c:f>DISKXFER!$A$2:$A$11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DISKXFER!$G$2:$G$11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tx>
            <c:strRef>
              <c:f>DISKXFER!$H$1</c:f>
              <c:strCache>
                <c:ptCount val="1"/>
                <c:pt idx="0">
                  <c:v>loop4</c:v>
                </c:pt>
              </c:strCache>
            </c:strRef>
          </c:tx>
          <c:marker>
            <c:symbol val="none"/>
          </c:marker>
          <c:cat>
            <c:numRef>
              <c:f>DISKXFER!$A$2:$A$11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DISKXFER!$H$2:$H$11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7"/>
          <c:order val="7"/>
          <c:tx>
            <c:strRef>
              <c:f>DISKXFER!$I$1</c:f>
              <c:strCache>
                <c:ptCount val="1"/>
                <c:pt idx="0">
                  <c:v>loop5</c:v>
                </c:pt>
              </c:strCache>
            </c:strRef>
          </c:tx>
          <c:marker>
            <c:symbol val="none"/>
          </c:marker>
          <c:cat>
            <c:numRef>
              <c:f>DISKXFER!$A$2:$A$11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DISKXFER!$I$2:$I$11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8"/>
          <c:order val="8"/>
          <c:tx>
            <c:strRef>
              <c:f>DISKXFER!$J$1</c:f>
              <c:strCache>
                <c:ptCount val="1"/>
                <c:pt idx="0">
                  <c:v>loop6</c:v>
                </c:pt>
              </c:strCache>
            </c:strRef>
          </c:tx>
          <c:marker>
            <c:symbol val="none"/>
          </c:marker>
          <c:cat>
            <c:numRef>
              <c:f>DISKXFER!$A$2:$A$11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DISKXFER!$J$2:$J$11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9"/>
          <c:order val="9"/>
          <c:tx>
            <c:strRef>
              <c:f>DISKXFER!$K$1</c:f>
              <c:strCache>
                <c:ptCount val="1"/>
                <c:pt idx="0">
                  <c:v>loop7</c:v>
                </c:pt>
              </c:strCache>
            </c:strRef>
          </c:tx>
          <c:marker>
            <c:symbol val="none"/>
          </c:marker>
          <c:cat>
            <c:numRef>
              <c:f>DISKXFER!$A$2:$A$11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DISKXFER!$K$2:$K$11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0"/>
          <c:order val="10"/>
          <c:tx>
            <c:strRef>
              <c:f>DISKXFER!$L$1</c:f>
              <c:strCache>
                <c:ptCount val="1"/>
                <c:pt idx="0">
                  <c:v>loop8</c:v>
                </c:pt>
              </c:strCache>
            </c:strRef>
          </c:tx>
          <c:marker>
            <c:symbol val="none"/>
          </c:marker>
          <c:cat>
            <c:numRef>
              <c:f>DISKXFER!$A$2:$A$11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DISKXFER!$L$2:$L$11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1"/>
          <c:order val="11"/>
          <c:tx>
            <c:strRef>
              <c:f>DISKXFER!$M$1</c:f>
              <c:strCache>
                <c:ptCount val="1"/>
                <c:pt idx="0">
                  <c:v>loop9</c:v>
                </c:pt>
              </c:strCache>
            </c:strRef>
          </c:tx>
          <c:marker>
            <c:symbol val="none"/>
          </c:marker>
          <c:cat>
            <c:numRef>
              <c:f>DISKXFER!$A$2:$A$11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DISKXFER!$M$2:$M$11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2"/>
          <c:order val="12"/>
          <c:tx>
            <c:strRef>
              <c:f>DISKXFER!$N$1</c:f>
              <c:strCache>
                <c:ptCount val="1"/>
                <c:pt idx="0">
                  <c:v>loop10</c:v>
                </c:pt>
              </c:strCache>
            </c:strRef>
          </c:tx>
          <c:marker>
            <c:symbol val="none"/>
          </c:marker>
          <c:cat>
            <c:numRef>
              <c:f>DISKXFER!$A$2:$A$11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DISKXFER!$N$2:$N$11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3"/>
          <c:order val="13"/>
          <c:tx>
            <c:strRef>
              <c:f>DISKXFER!$O$1</c:f>
              <c:strCache>
                <c:ptCount val="1"/>
                <c:pt idx="0">
                  <c:v>loop11</c:v>
                </c:pt>
              </c:strCache>
            </c:strRef>
          </c:tx>
          <c:marker>
            <c:symbol val="none"/>
          </c:marker>
          <c:cat>
            <c:numRef>
              <c:f>DISKXFER!$A$2:$A$11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DISKXFER!$O$2:$O$11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4"/>
          <c:order val="14"/>
          <c:tx>
            <c:strRef>
              <c:f>DISKXFER!$P$1</c:f>
              <c:strCache>
                <c:ptCount val="1"/>
                <c:pt idx="0">
                  <c:v>loop12</c:v>
                </c:pt>
              </c:strCache>
            </c:strRef>
          </c:tx>
          <c:marker>
            <c:symbol val="none"/>
          </c:marker>
          <c:cat>
            <c:numRef>
              <c:f>DISKXFER!$A$2:$A$11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DISKXFER!$P$2:$P$11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5"/>
          <c:order val="15"/>
          <c:tx>
            <c:strRef>
              <c:f>DISKXFER!$Q$1</c:f>
              <c:strCache>
                <c:ptCount val="1"/>
                <c:pt idx="0">
                  <c:v>loop13</c:v>
                </c:pt>
              </c:strCache>
            </c:strRef>
          </c:tx>
          <c:marker>
            <c:symbol val="none"/>
          </c:marker>
          <c:cat>
            <c:numRef>
              <c:f>DISKXFER!$A$2:$A$11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DISKXFER!$Q$2:$Q$11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6"/>
          <c:order val="16"/>
          <c:tx>
            <c:strRef>
              <c:f>DISKXFER!$R$1</c:f>
              <c:strCache>
                <c:ptCount val="1"/>
                <c:pt idx="0">
                  <c:v>loop14</c:v>
                </c:pt>
              </c:strCache>
            </c:strRef>
          </c:tx>
          <c:marker>
            <c:symbol val="none"/>
          </c:marker>
          <c:cat>
            <c:numRef>
              <c:f>DISKXFER!$A$2:$A$11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DISKXFER!$R$2:$R$11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7"/>
          <c:order val="17"/>
          <c:tx>
            <c:strRef>
              <c:f>DISKXFER!$S$1</c:f>
              <c:strCache>
                <c:ptCount val="1"/>
                <c:pt idx="0">
                  <c:v>loop15</c:v>
                </c:pt>
              </c:strCache>
            </c:strRef>
          </c:tx>
          <c:marker>
            <c:symbol val="none"/>
          </c:marker>
          <c:cat>
            <c:numRef>
              <c:f>DISKXFER!$A$2:$A$11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DISKXFER!$S$2:$S$11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8"/>
          <c:order val="18"/>
          <c:tx>
            <c:strRef>
              <c:f>DISKXFER!$T$1</c:f>
              <c:strCache>
                <c:ptCount val="1"/>
                <c:pt idx="0">
                  <c:v>loop16</c:v>
                </c:pt>
              </c:strCache>
            </c:strRef>
          </c:tx>
          <c:marker>
            <c:symbol val="none"/>
          </c:marker>
          <c:cat>
            <c:numRef>
              <c:f>DISKXFER!$A$2:$A$11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DISKXFER!$T$2:$T$11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9"/>
          <c:order val="19"/>
          <c:tx>
            <c:strRef>
              <c:f>DISKXFER!$U$1</c:f>
              <c:strCache>
                <c:ptCount val="1"/>
                <c:pt idx="0">
                  <c:v>loop17</c:v>
                </c:pt>
              </c:strCache>
            </c:strRef>
          </c:tx>
          <c:marker>
            <c:symbol val="none"/>
          </c:marker>
          <c:cat>
            <c:numRef>
              <c:f>DISKXFER!$A$2:$A$11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DISKXFER!$U$2:$U$11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0"/>
          <c:order val="20"/>
          <c:tx>
            <c:strRef>
              <c:f>DISKXFER!$V$1</c:f>
              <c:strCache>
                <c:ptCount val="1"/>
                <c:pt idx="0">
                  <c:v>loop18</c:v>
                </c:pt>
              </c:strCache>
            </c:strRef>
          </c:tx>
          <c:marker>
            <c:symbol val="none"/>
          </c:marker>
          <c:cat>
            <c:numRef>
              <c:f>DISKXFER!$A$2:$A$11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DISKXFER!$V$2:$V$11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1"/>
          <c:order val="21"/>
          <c:tx>
            <c:strRef>
              <c:f>DISKXFER!$W$1</c:f>
              <c:strCache>
                <c:ptCount val="1"/>
                <c:pt idx="0">
                  <c:v>loop19</c:v>
                </c:pt>
              </c:strCache>
            </c:strRef>
          </c:tx>
          <c:marker>
            <c:symbol val="none"/>
          </c:marker>
          <c:cat>
            <c:numRef>
              <c:f>DISKXFER!$A$2:$A$11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DISKXFER!$W$2:$W$11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2"/>
          <c:order val="22"/>
          <c:tx>
            <c:strRef>
              <c:f>DISKXFER!$X$1</c:f>
              <c:strCache>
                <c:ptCount val="1"/>
                <c:pt idx="0">
                  <c:v>loop20</c:v>
                </c:pt>
              </c:strCache>
            </c:strRef>
          </c:tx>
          <c:marker>
            <c:symbol val="none"/>
          </c:marker>
          <c:cat>
            <c:numRef>
              <c:f>DISKXFER!$A$2:$A$11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DISKXFER!$X$2:$X$11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marker val="1"/>
        <c:axId val="194114688"/>
        <c:axId val="195249664"/>
      </c:lineChart>
      <c:catAx>
        <c:axId val="194114688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95249664"/>
        <c:crosses val="autoZero"/>
        <c:lblAlgn val="ctr"/>
        <c:lblOffset val="100"/>
      </c:catAx>
      <c:valAx>
        <c:axId val="195249664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94114688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JFS Filespace %Used wynne-virtual-machine  2021/2/22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JFSFILE!$A$13</c:f>
              <c:strCache>
                <c:ptCount val="1"/>
                <c:pt idx="0">
                  <c:v>Avg.</c:v>
                </c:pt>
              </c:strCache>
            </c:strRef>
          </c:tx>
          <c:cat>
            <c:strRef>
              <c:f>JFSFILE!$B$1:$AD$1</c:f>
              <c:strCache>
                <c:ptCount val="29"/>
                <c:pt idx="0">
                  <c:v>/dev/mqueue</c:v>
                </c:pt>
                <c:pt idx="1">
                  <c:v>/dev/hugepages</c:v>
                </c:pt>
                <c:pt idx="2">
                  <c:v>/run/vmblock-fuse</c:v>
                </c:pt>
                <c:pt idx="3">
                  <c:v>/run/user/1000/gvfs</c:v>
                </c:pt>
                <c:pt idx="4">
                  <c:v>/snap/gnome-logs/73</c:v>
                </c:pt>
                <c:pt idx="5">
                  <c:v>/snap/gnome-characters/367</c:v>
                </c:pt>
                <c:pt idx="6">
                  <c:v>/snap/gtk-common-themes/1313</c:v>
                </c:pt>
                <c:pt idx="7">
                  <c:v>/snap/core/8039</c:v>
                </c:pt>
                <c:pt idx="8">
                  <c:v>/snap/core18/1144</c:v>
                </c:pt>
                <c:pt idx="9">
                  <c:v>/snap/gnome-calculator/544</c:v>
                </c:pt>
                <c:pt idx="10">
                  <c:v>/snap/gnome-3-26-1604/98</c:v>
                </c:pt>
                <c:pt idx="11">
                  <c:v>/snap/sublime-text/69</c:v>
                </c:pt>
                <c:pt idx="12">
                  <c:v>/snap/gnome-3-28-1804/91</c:v>
                </c:pt>
                <c:pt idx="13">
                  <c:v>/snap/gnome-system-monitor/111</c:v>
                </c:pt>
                <c:pt idx="14">
                  <c:v>/snap/gnome-system-monitor/107</c:v>
                </c:pt>
                <c:pt idx="15">
                  <c:v>/snap/gnome-3-26-1604/97</c:v>
                </c:pt>
                <c:pt idx="16">
                  <c:v>/snap/sublime-text/77</c:v>
                </c:pt>
                <c:pt idx="17">
                  <c:v>/snap/gnome-logs/81</c:v>
                </c:pt>
                <c:pt idx="18">
                  <c:v>/snap/gnome-3-28-1804/110</c:v>
                </c:pt>
                <c:pt idx="19">
                  <c:v>/snap/gnome-calculator/501</c:v>
                </c:pt>
                <c:pt idx="20">
                  <c:v>/snap/core/7713</c:v>
                </c:pt>
                <c:pt idx="21">
                  <c:v>/snap/core18/1265</c:v>
                </c:pt>
                <c:pt idx="22">
                  <c:v>/snap/gtk-common-themes/1353</c:v>
                </c:pt>
                <c:pt idx="23">
                  <c:v>/snap/gnome-characters/359</c:v>
                </c:pt>
                <c:pt idx="24">
                  <c:v>/</c:v>
                </c:pt>
                <c:pt idx="25">
                  <c:v>/run</c:v>
                </c:pt>
                <c:pt idx="26">
                  <c:v>/run/lock</c:v>
                </c:pt>
                <c:pt idx="27">
                  <c:v>/dev</c:v>
                </c:pt>
                <c:pt idx="28">
                  <c:v>/run/user/1000</c:v>
                </c:pt>
              </c:strCache>
            </c:strRef>
          </c:cat>
          <c:val>
            <c:numRef>
              <c:f>JFSFILE!$B$13:$AD$13</c:f>
              <c:numCache>
                <c:formatCode>0.0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56.8</c:v>
                </c:pt>
                <c:pt idx="25">
                  <c:v>0.79999999999999993</c:v>
                </c:pt>
                <c:pt idx="26">
                  <c:v>9.9999999999999992E-2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1"/>
          <c:order val="1"/>
          <c:tx>
            <c:strRef>
              <c:f>JFSFILE!$A$14</c:f>
              <c:strCache>
                <c:ptCount val="1"/>
                <c:pt idx="0">
                  <c:v>WAvg.</c:v>
                </c:pt>
              </c:strCache>
            </c:strRef>
          </c:tx>
          <c:val>
            <c:numRef>
              <c:f>JFSFILE!$B$14:$AD$14</c:f>
              <c:numCache>
                <c:formatCode>0.0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4.4408920985006262E-16</c:v>
                </c:pt>
                <c:pt idx="26">
                  <c:v>5.5511151231257827E-17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overlap val="100"/>
        <c:axId val="196781952"/>
        <c:axId val="196783488"/>
      </c:barChart>
      <c:lineChart>
        <c:grouping val="standard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JFSFILE!$B$15:$AD$15</c:f>
              <c:numCache>
                <c:formatCode>0.0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56.8</c:v>
                </c:pt>
                <c:pt idx="25">
                  <c:v>0.8</c:v>
                </c:pt>
                <c:pt idx="26">
                  <c:v>0.1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JFSFILE!$B$16:$AD$16</c:f>
              <c:numCache>
                <c:formatCode>0.0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56.8</c:v>
                </c:pt>
                <c:pt idx="25">
                  <c:v>0.8</c:v>
                </c:pt>
                <c:pt idx="26">
                  <c:v>0.1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marker val="1"/>
        <c:axId val="198772992"/>
        <c:axId val="198740608"/>
      </c:lineChart>
      <c:catAx>
        <c:axId val="196781952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96783488"/>
        <c:crosses val="autoZero"/>
        <c:auto val="1"/>
        <c:lblAlgn val="ctr"/>
        <c:lblOffset val="100"/>
        <c:tickLblSkip val="1"/>
      </c:catAx>
      <c:valAx>
        <c:axId val="196783488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Avg</a:t>
                </a:r>
                <a:endParaRPr altLang="en-US"/>
              </a:p>
            </c:rich>
          </c:tx>
          <c:layout/>
        </c:title>
        <c:numFmt formatCode="0" sourceLinked="0"/>
        <c:tickLblPos val="nextTo"/>
        <c:crossAx val="196781952"/>
        <c:crosses val="autoZero"/>
        <c:crossBetween val="between"/>
      </c:valAx>
      <c:valAx>
        <c:axId val="198740608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Min/Max</a:t>
                </a:r>
                <a:endParaRPr altLang="en-US"/>
              </a:p>
            </c:rich>
          </c:tx>
          <c:layout/>
        </c:title>
        <c:numFmt formatCode="0" sourceLinked="0"/>
        <c:tickLblPos val="nextTo"/>
        <c:crossAx val="198772992"/>
        <c:crosses val="max"/>
        <c:crossBetween val="between"/>
      </c:valAx>
      <c:catAx>
        <c:axId val="198772992"/>
        <c:scaling>
          <c:orientation val="minMax"/>
        </c:scaling>
        <c:delete val="1"/>
        <c:axPos val="b"/>
        <c:tickLblPos val="none"/>
        <c:crossAx val="198740608"/>
        <c:auto val="1"/>
        <c:lblAlgn val="ctr"/>
        <c:lblOffset val="100"/>
      </c:catAx>
    </c:plotArea>
    <c:legend>
      <c:legendPos val="t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Memory MB wynne-virtual-machine  2021/2/22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MEM!$F$1</c:f>
              <c:strCache>
                <c:ptCount val="1"/>
                <c:pt idx="0">
                  <c:v>memfree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MEM!$F$2:$F$11</c:f>
              <c:numCache>
                <c:formatCode>General</c:formatCode>
                <c:ptCount val="10"/>
                <c:pt idx="0">
                  <c:v>96.9</c:v>
                </c:pt>
                <c:pt idx="1">
                  <c:v>96.9</c:v>
                </c:pt>
                <c:pt idx="2">
                  <c:v>96.9</c:v>
                </c:pt>
                <c:pt idx="3">
                  <c:v>96.9</c:v>
                </c:pt>
                <c:pt idx="4">
                  <c:v>96.9</c:v>
                </c:pt>
                <c:pt idx="5">
                  <c:v>96.9</c:v>
                </c:pt>
                <c:pt idx="6">
                  <c:v>96.9</c:v>
                </c:pt>
                <c:pt idx="7">
                  <c:v>96.9</c:v>
                </c:pt>
                <c:pt idx="8">
                  <c:v>96.9</c:v>
                </c:pt>
                <c:pt idx="9">
                  <c:v>96.9</c:v>
                </c:pt>
              </c:numCache>
            </c:numRef>
          </c:val>
        </c:ser>
        <c:marker val="1"/>
        <c:axId val="199234304"/>
        <c:axId val="199235840"/>
      </c:lineChart>
      <c:catAx>
        <c:axId val="199234304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99235840"/>
        <c:crosses val="autoZero"/>
        <c:lblAlgn val="ctr"/>
        <c:lblOffset val="100"/>
      </c:catAx>
      <c:valAx>
        <c:axId val="199235840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99234304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areaChart>
        <c:grouping val="standard"/>
        <c:ser>
          <c:idx val="0"/>
          <c:order val="0"/>
          <c:tx>
            <c:strRef>
              <c:f>MEM!$B$1</c:f>
              <c:strCache>
                <c:ptCount val="1"/>
                <c:pt idx="0">
                  <c:v>memtotal</c:v>
                </c:pt>
              </c:strCache>
            </c:strRef>
          </c:tx>
          <c:cat>
            <c:numRef>
              <c:f>MEM!$A$2:$A$11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MEM!$B$2:$B$11</c:f>
              <c:numCache>
                <c:formatCode>General</c:formatCode>
                <c:ptCount val="10"/>
                <c:pt idx="0">
                  <c:v>1970</c:v>
                </c:pt>
                <c:pt idx="1">
                  <c:v>1970</c:v>
                </c:pt>
                <c:pt idx="2">
                  <c:v>1970</c:v>
                </c:pt>
                <c:pt idx="3">
                  <c:v>1970</c:v>
                </c:pt>
                <c:pt idx="4">
                  <c:v>1970</c:v>
                </c:pt>
                <c:pt idx="5">
                  <c:v>1970</c:v>
                </c:pt>
                <c:pt idx="6">
                  <c:v>1970</c:v>
                </c:pt>
                <c:pt idx="7">
                  <c:v>1970</c:v>
                </c:pt>
                <c:pt idx="8">
                  <c:v>1970</c:v>
                </c:pt>
                <c:pt idx="9">
                  <c:v>1970</c:v>
                </c:pt>
              </c:numCache>
            </c:numRef>
          </c:val>
        </c:ser>
        <c:axId val="199271168"/>
        <c:axId val="199272704"/>
      </c:areaChart>
      <c:catAx>
        <c:axId val="199271168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99272704"/>
        <c:crosses val="autoZero"/>
        <c:lblAlgn val="ctr"/>
        <c:lblOffset val="100"/>
      </c:catAx>
      <c:valAx>
        <c:axId val="199272704"/>
        <c:scaling>
          <c:orientation val="minMax"/>
          <c:min val="0"/>
        </c:scaling>
        <c:axPos val="l"/>
        <c:numFmt formatCode="0" sourceLinked="0"/>
        <c:tickLblPos val="nextTo"/>
        <c:crossAx val="199271168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[demo.nmon.xlsx]Sheet23!MyPivot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areaChart>
        <c:grouping val="stacked"/>
        <c:ser>
          <c:idx val="0"/>
          <c:order val="0"/>
          <c:tx>
            <c:strRef>
              <c:f>Sheet23!$B$3:$B$4</c:f>
              <c:strCache>
                <c:ptCount val="1"/>
                <c:pt idx="0">
                  <c:v>dbus-daemon</c:v>
                </c:pt>
              </c:strCache>
            </c:strRef>
          </c:tx>
          <c:cat>
            <c:strRef>
              <c:f>Sheet23!$A$5:$A$14</c:f>
              <c:strCache>
                <c:ptCount val="9"/>
                <c:pt idx="0">
                  <c:v>10:02:43</c:v>
                </c:pt>
                <c:pt idx="1">
                  <c:v>10:02:44</c:v>
                </c:pt>
                <c:pt idx="2">
                  <c:v>10:02:45</c:v>
                </c:pt>
                <c:pt idx="3">
                  <c:v>10:02:46</c:v>
                </c:pt>
                <c:pt idx="4">
                  <c:v>10:02:47</c:v>
                </c:pt>
                <c:pt idx="5">
                  <c:v>10:02:48</c:v>
                </c:pt>
                <c:pt idx="6">
                  <c:v>10:02:49</c:v>
                </c:pt>
                <c:pt idx="7">
                  <c:v>10:02:50</c:v>
                </c:pt>
                <c:pt idx="8">
                  <c:v>10:02:51</c:v>
                </c:pt>
              </c:strCache>
            </c:strRef>
          </c:cat>
          <c:val>
            <c:numRef>
              <c:f>Sheet23!$B$5:$B$14</c:f>
              <c:numCache>
                <c:formatCode>General</c:formatCode>
                <c:ptCount val="9"/>
                <c:pt idx="6">
                  <c:v>0.99</c:v>
                </c:pt>
              </c:numCache>
            </c:numRef>
          </c:val>
        </c:ser>
        <c:ser>
          <c:idx val="1"/>
          <c:order val="1"/>
          <c:tx>
            <c:strRef>
              <c:f>Sheet23!$C$3:$C$4</c:f>
              <c:strCache>
                <c:ptCount val="1"/>
                <c:pt idx="0">
                  <c:v>gnome-shell</c:v>
                </c:pt>
              </c:strCache>
            </c:strRef>
          </c:tx>
          <c:cat>
            <c:strRef>
              <c:f>Sheet23!$A$5:$A$14</c:f>
              <c:strCache>
                <c:ptCount val="9"/>
                <c:pt idx="0">
                  <c:v>10:02:43</c:v>
                </c:pt>
                <c:pt idx="1">
                  <c:v>10:02:44</c:v>
                </c:pt>
                <c:pt idx="2">
                  <c:v>10:02:45</c:v>
                </c:pt>
                <c:pt idx="3">
                  <c:v>10:02:46</c:v>
                </c:pt>
                <c:pt idx="4">
                  <c:v>10:02:47</c:v>
                </c:pt>
                <c:pt idx="5">
                  <c:v>10:02:48</c:v>
                </c:pt>
                <c:pt idx="6">
                  <c:v>10:02:49</c:v>
                </c:pt>
                <c:pt idx="7">
                  <c:v>10:02:50</c:v>
                </c:pt>
                <c:pt idx="8">
                  <c:v>10:02:51</c:v>
                </c:pt>
              </c:strCache>
            </c:strRef>
          </c:cat>
          <c:val>
            <c:numRef>
              <c:f>Sheet23!$C$5:$C$14</c:f>
              <c:numCache>
                <c:formatCode>General</c:formatCode>
                <c:ptCount val="9"/>
                <c:pt idx="0">
                  <c:v>3.94</c:v>
                </c:pt>
                <c:pt idx="1">
                  <c:v>7.93</c:v>
                </c:pt>
                <c:pt idx="2">
                  <c:v>1.98</c:v>
                </c:pt>
                <c:pt idx="3">
                  <c:v>0.99</c:v>
                </c:pt>
                <c:pt idx="8">
                  <c:v>0.99</c:v>
                </c:pt>
              </c:numCache>
            </c:numRef>
          </c:val>
        </c:ser>
        <c:ser>
          <c:idx val="2"/>
          <c:order val="2"/>
          <c:tx>
            <c:strRef>
              <c:f>Sheet23!$D$3:$D$4</c:f>
              <c:strCache>
                <c:ptCount val="1"/>
                <c:pt idx="0">
                  <c:v>gnome-terminal-</c:v>
                </c:pt>
              </c:strCache>
            </c:strRef>
          </c:tx>
          <c:cat>
            <c:strRef>
              <c:f>Sheet23!$A$5:$A$14</c:f>
              <c:strCache>
                <c:ptCount val="9"/>
                <c:pt idx="0">
                  <c:v>10:02:43</c:v>
                </c:pt>
                <c:pt idx="1">
                  <c:v>10:02:44</c:v>
                </c:pt>
                <c:pt idx="2">
                  <c:v>10:02:45</c:v>
                </c:pt>
                <c:pt idx="3">
                  <c:v>10:02:46</c:v>
                </c:pt>
                <c:pt idx="4">
                  <c:v>10:02:47</c:v>
                </c:pt>
                <c:pt idx="5">
                  <c:v>10:02:48</c:v>
                </c:pt>
                <c:pt idx="6">
                  <c:v>10:02:49</c:v>
                </c:pt>
                <c:pt idx="7">
                  <c:v>10:02:50</c:v>
                </c:pt>
                <c:pt idx="8">
                  <c:v>10:02:51</c:v>
                </c:pt>
              </c:strCache>
            </c:strRef>
          </c:cat>
          <c:val>
            <c:numRef>
              <c:f>Sheet23!$D$5:$D$14</c:f>
              <c:numCache>
                <c:formatCode>General</c:formatCode>
                <c:ptCount val="9"/>
                <c:pt idx="2">
                  <c:v>1.98</c:v>
                </c:pt>
                <c:pt idx="5">
                  <c:v>0.99</c:v>
                </c:pt>
              </c:numCache>
            </c:numRef>
          </c:val>
        </c:ser>
        <c:ser>
          <c:idx val="3"/>
          <c:order val="3"/>
          <c:tx>
            <c:strRef>
              <c:f>Sheet23!$E$3:$E$4</c:f>
              <c:strCache>
                <c:ptCount val="1"/>
                <c:pt idx="0">
                  <c:v>ksoftirqd/0</c:v>
                </c:pt>
              </c:strCache>
            </c:strRef>
          </c:tx>
          <c:cat>
            <c:strRef>
              <c:f>Sheet23!$A$5:$A$14</c:f>
              <c:strCache>
                <c:ptCount val="9"/>
                <c:pt idx="0">
                  <c:v>10:02:43</c:v>
                </c:pt>
                <c:pt idx="1">
                  <c:v>10:02:44</c:v>
                </c:pt>
                <c:pt idx="2">
                  <c:v>10:02:45</c:v>
                </c:pt>
                <c:pt idx="3">
                  <c:v>10:02:46</c:v>
                </c:pt>
                <c:pt idx="4">
                  <c:v>10:02:47</c:v>
                </c:pt>
                <c:pt idx="5">
                  <c:v>10:02:48</c:v>
                </c:pt>
                <c:pt idx="6">
                  <c:v>10:02:49</c:v>
                </c:pt>
                <c:pt idx="7">
                  <c:v>10:02:50</c:v>
                </c:pt>
                <c:pt idx="8">
                  <c:v>10:02:51</c:v>
                </c:pt>
              </c:strCache>
            </c:strRef>
          </c:cat>
          <c:val>
            <c:numRef>
              <c:f>Sheet23!$E$5:$E$14</c:f>
              <c:numCache>
                <c:formatCode>General</c:formatCode>
                <c:ptCount val="9"/>
                <c:pt idx="2">
                  <c:v>0.99</c:v>
                </c:pt>
              </c:numCache>
            </c:numRef>
          </c:val>
        </c:ser>
        <c:ser>
          <c:idx val="4"/>
          <c:order val="4"/>
          <c:tx>
            <c:strRef>
              <c:f>Sheet23!$F$3:$F$4</c:f>
              <c:strCache>
                <c:ptCount val="1"/>
                <c:pt idx="0">
                  <c:v>kworker/u256:28</c:v>
                </c:pt>
              </c:strCache>
            </c:strRef>
          </c:tx>
          <c:cat>
            <c:strRef>
              <c:f>Sheet23!$A$5:$A$14</c:f>
              <c:strCache>
                <c:ptCount val="9"/>
                <c:pt idx="0">
                  <c:v>10:02:43</c:v>
                </c:pt>
                <c:pt idx="1">
                  <c:v>10:02:44</c:v>
                </c:pt>
                <c:pt idx="2">
                  <c:v>10:02:45</c:v>
                </c:pt>
                <c:pt idx="3">
                  <c:v>10:02:46</c:v>
                </c:pt>
                <c:pt idx="4">
                  <c:v>10:02:47</c:v>
                </c:pt>
                <c:pt idx="5">
                  <c:v>10:02:48</c:v>
                </c:pt>
                <c:pt idx="6">
                  <c:v>10:02:49</c:v>
                </c:pt>
                <c:pt idx="7">
                  <c:v>10:02:50</c:v>
                </c:pt>
                <c:pt idx="8">
                  <c:v>10:02:51</c:v>
                </c:pt>
              </c:strCache>
            </c:strRef>
          </c:cat>
          <c:val>
            <c:numRef>
              <c:f>Sheet23!$F$5:$F$14</c:f>
              <c:numCache>
                <c:formatCode>General</c:formatCode>
                <c:ptCount val="9"/>
                <c:pt idx="3">
                  <c:v>0.99</c:v>
                </c:pt>
              </c:numCache>
            </c:numRef>
          </c:val>
        </c:ser>
        <c:ser>
          <c:idx val="5"/>
          <c:order val="5"/>
          <c:tx>
            <c:strRef>
              <c:f>Sheet23!$G$3:$G$4</c:f>
              <c:strCache>
                <c:ptCount val="1"/>
                <c:pt idx="0">
                  <c:v>mongod</c:v>
                </c:pt>
              </c:strCache>
            </c:strRef>
          </c:tx>
          <c:cat>
            <c:strRef>
              <c:f>Sheet23!$A$5:$A$14</c:f>
              <c:strCache>
                <c:ptCount val="9"/>
                <c:pt idx="0">
                  <c:v>10:02:43</c:v>
                </c:pt>
                <c:pt idx="1">
                  <c:v>10:02:44</c:v>
                </c:pt>
                <c:pt idx="2">
                  <c:v>10:02:45</c:v>
                </c:pt>
                <c:pt idx="3">
                  <c:v>10:02:46</c:v>
                </c:pt>
                <c:pt idx="4">
                  <c:v>10:02:47</c:v>
                </c:pt>
                <c:pt idx="5">
                  <c:v>10:02:48</c:v>
                </c:pt>
                <c:pt idx="6">
                  <c:v>10:02:49</c:v>
                </c:pt>
                <c:pt idx="7">
                  <c:v>10:02:50</c:v>
                </c:pt>
                <c:pt idx="8">
                  <c:v>10:02:51</c:v>
                </c:pt>
              </c:strCache>
            </c:strRef>
          </c:cat>
          <c:val>
            <c:numRef>
              <c:f>Sheet23!$G$5:$G$14</c:f>
              <c:numCache>
                <c:formatCode>General</c:formatCode>
                <c:ptCount val="9"/>
                <c:pt idx="1">
                  <c:v>0.99</c:v>
                </c:pt>
                <c:pt idx="5">
                  <c:v>0.99</c:v>
                </c:pt>
                <c:pt idx="8">
                  <c:v>0.99</c:v>
                </c:pt>
              </c:numCache>
            </c:numRef>
          </c:val>
        </c:ser>
        <c:ser>
          <c:idx val="6"/>
          <c:order val="6"/>
          <c:tx>
            <c:strRef>
              <c:f>Sheet23!$H$3:$H$4</c:f>
              <c:strCache>
                <c:ptCount val="1"/>
                <c:pt idx="0">
                  <c:v>mysqld</c:v>
                </c:pt>
              </c:strCache>
            </c:strRef>
          </c:tx>
          <c:cat>
            <c:strRef>
              <c:f>Sheet23!$A$5:$A$14</c:f>
              <c:strCache>
                <c:ptCount val="9"/>
                <c:pt idx="0">
                  <c:v>10:02:43</c:v>
                </c:pt>
                <c:pt idx="1">
                  <c:v>10:02:44</c:v>
                </c:pt>
                <c:pt idx="2">
                  <c:v>10:02:45</c:v>
                </c:pt>
                <c:pt idx="3">
                  <c:v>10:02:46</c:v>
                </c:pt>
                <c:pt idx="4">
                  <c:v>10:02:47</c:v>
                </c:pt>
                <c:pt idx="5">
                  <c:v>10:02:48</c:v>
                </c:pt>
                <c:pt idx="6">
                  <c:v>10:02:49</c:v>
                </c:pt>
                <c:pt idx="7">
                  <c:v>10:02:50</c:v>
                </c:pt>
                <c:pt idx="8">
                  <c:v>10:02:51</c:v>
                </c:pt>
              </c:strCache>
            </c:strRef>
          </c:cat>
          <c:val>
            <c:numRef>
              <c:f>Sheet23!$H$5:$H$14</c:f>
              <c:numCache>
                <c:formatCode>General</c:formatCode>
                <c:ptCount val="9"/>
                <c:pt idx="4">
                  <c:v>0.99</c:v>
                </c:pt>
              </c:numCache>
            </c:numRef>
          </c:val>
        </c:ser>
        <c:ser>
          <c:idx val="7"/>
          <c:order val="7"/>
          <c:tx>
            <c:strRef>
              <c:f>Sheet23!$I$3:$I$4</c:f>
              <c:strCache>
                <c:ptCount val="1"/>
                <c:pt idx="0">
                  <c:v>nautilus-deskto</c:v>
                </c:pt>
              </c:strCache>
            </c:strRef>
          </c:tx>
          <c:cat>
            <c:strRef>
              <c:f>Sheet23!$A$5:$A$14</c:f>
              <c:strCache>
                <c:ptCount val="9"/>
                <c:pt idx="0">
                  <c:v>10:02:43</c:v>
                </c:pt>
                <c:pt idx="1">
                  <c:v>10:02:44</c:v>
                </c:pt>
                <c:pt idx="2">
                  <c:v>10:02:45</c:v>
                </c:pt>
                <c:pt idx="3">
                  <c:v>10:02:46</c:v>
                </c:pt>
                <c:pt idx="4">
                  <c:v>10:02:47</c:v>
                </c:pt>
                <c:pt idx="5">
                  <c:v>10:02:48</c:v>
                </c:pt>
                <c:pt idx="6">
                  <c:v>10:02:49</c:v>
                </c:pt>
                <c:pt idx="7">
                  <c:v>10:02:50</c:v>
                </c:pt>
                <c:pt idx="8">
                  <c:v>10:02:51</c:v>
                </c:pt>
              </c:strCache>
            </c:strRef>
          </c:cat>
          <c:val>
            <c:numRef>
              <c:f>Sheet23!$I$5:$I$14</c:f>
              <c:numCache>
                <c:formatCode>General</c:formatCode>
                <c:ptCount val="9"/>
                <c:pt idx="8">
                  <c:v>0.99</c:v>
                </c:pt>
              </c:numCache>
            </c:numRef>
          </c:val>
        </c:ser>
        <c:ser>
          <c:idx val="8"/>
          <c:order val="8"/>
          <c:tx>
            <c:strRef>
              <c:f>Sheet23!$J$3:$J$4</c:f>
              <c:strCache>
                <c:ptCount val="1"/>
                <c:pt idx="0">
                  <c:v>nmon</c:v>
                </c:pt>
              </c:strCache>
            </c:strRef>
          </c:tx>
          <c:cat>
            <c:strRef>
              <c:f>Sheet23!$A$5:$A$14</c:f>
              <c:strCache>
                <c:ptCount val="9"/>
                <c:pt idx="0">
                  <c:v>10:02:43</c:v>
                </c:pt>
                <c:pt idx="1">
                  <c:v>10:02:44</c:v>
                </c:pt>
                <c:pt idx="2">
                  <c:v>10:02:45</c:v>
                </c:pt>
                <c:pt idx="3">
                  <c:v>10:02:46</c:v>
                </c:pt>
                <c:pt idx="4">
                  <c:v>10:02:47</c:v>
                </c:pt>
                <c:pt idx="5">
                  <c:v>10:02:48</c:v>
                </c:pt>
                <c:pt idx="6">
                  <c:v>10:02:49</c:v>
                </c:pt>
                <c:pt idx="7">
                  <c:v>10:02:50</c:v>
                </c:pt>
                <c:pt idx="8">
                  <c:v>10:02:51</c:v>
                </c:pt>
              </c:strCache>
            </c:strRef>
          </c:cat>
          <c:val>
            <c:numRef>
              <c:f>Sheet23!$J$5:$J$14</c:f>
              <c:numCache>
                <c:formatCode>General</c:formatCode>
                <c:ptCount val="9"/>
                <c:pt idx="0">
                  <c:v>0.99</c:v>
                </c:pt>
                <c:pt idx="1">
                  <c:v>0.99</c:v>
                </c:pt>
                <c:pt idx="3">
                  <c:v>0.99</c:v>
                </c:pt>
                <c:pt idx="4">
                  <c:v>1.98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</c:numCache>
            </c:numRef>
          </c:val>
        </c:ser>
        <c:ser>
          <c:idx val="9"/>
          <c:order val="9"/>
          <c:tx>
            <c:strRef>
              <c:f>Sheet23!$K$3:$K$4</c:f>
              <c:strCache>
                <c:ptCount val="1"/>
                <c:pt idx="0">
                  <c:v>rcu_sched</c:v>
                </c:pt>
              </c:strCache>
            </c:strRef>
          </c:tx>
          <c:cat>
            <c:strRef>
              <c:f>Sheet23!$A$5:$A$14</c:f>
              <c:strCache>
                <c:ptCount val="9"/>
                <c:pt idx="0">
                  <c:v>10:02:43</c:v>
                </c:pt>
                <c:pt idx="1">
                  <c:v>10:02:44</c:v>
                </c:pt>
                <c:pt idx="2">
                  <c:v>10:02:45</c:v>
                </c:pt>
                <c:pt idx="3">
                  <c:v>10:02:46</c:v>
                </c:pt>
                <c:pt idx="4">
                  <c:v>10:02:47</c:v>
                </c:pt>
                <c:pt idx="5">
                  <c:v>10:02:48</c:v>
                </c:pt>
                <c:pt idx="6">
                  <c:v>10:02:49</c:v>
                </c:pt>
                <c:pt idx="7">
                  <c:v>10:02:50</c:v>
                </c:pt>
                <c:pt idx="8">
                  <c:v>10:02:51</c:v>
                </c:pt>
              </c:strCache>
            </c:strRef>
          </c:cat>
          <c:val>
            <c:numRef>
              <c:f>Sheet23!$K$5:$K$14</c:f>
              <c:numCache>
                <c:formatCode>General</c:formatCode>
                <c:ptCount val="9"/>
                <c:pt idx="3">
                  <c:v>0.99</c:v>
                </c:pt>
              </c:numCache>
            </c:numRef>
          </c:val>
        </c:ser>
        <c:ser>
          <c:idx val="10"/>
          <c:order val="10"/>
          <c:tx>
            <c:strRef>
              <c:f>Sheet23!$L$3:$L$4</c:f>
              <c:strCache>
                <c:ptCount val="1"/>
                <c:pt idx="0">
                  <c:v>redis-server</c:v>
                </c:pt>
              </c:strCache>
            </c:strRef>
          </c:tx>
          <c:cat>
            <c:strRef>
              <c:f>Sheet23!$A$5:$A$14</c:f>
              <c:strCache>
                <c:ptCount val="9"/>
                <c:pt idx="0">
                  <c:v>10:02:43</c:v>
                </c:pt>
                <c:pt idx="1">
                  <c:v>10:02:44</c:v>
                </c:pt>
                <c:pt idx="2">
                  <c:v>10:02:45</c:v>
                </c:pt>
                <c:pt idx="3">
                  <c:v>10:02:46</c:v>
                </c:pt>
                <c:pt idx="4">
                  <c:v>10:02:47</c:v>
                </c:pt>
                <c:pt idx="5">
                  <c:v>10:02:48</c:v>
                </c:pt>
                <c:pt idx="6">
                  <c:v>10:02:49</c:v>
                </c:pt>
                <c:pt idx="7">
                  <c:v>10:02:50</c:v>
                </c:pt>
                <c:pt idx="8">
                  <c:v>10:02:51</c:v>
                </c:pt>
              </c:strCache>
            </c:strRef>
          </c:cat>
          <c:val>
            <c:numRef>
              <c:f>Sheet23!$L$5:$L$14</c:f>
              <c:numCache>
                <c:formatCode>General</c:formatCode>
                <c:ptCount val="9"/>
                <c:pt idx="3">
                  <c:v>0.99</c:v>
                </c:pt>
              </c:numCache>
            </c:numRef>
          </c:val>
        </c:ser>
        <c:ser>
          <c:idx val="11"/>
          <c:order val="11"/>
          <c:tx>
            <c:strRef>
              <c:f>Sheet23!$M$3:$M$4</c:f>
              <c:strCache>
                <c:ptCount val="1"/>
                <c:pt idx="0">
                  <c:v>vmtoolsd</c:v>
                </c:pt>
              </c:strCache>
            </c:strRef>
          </c:tx>
          <c:cat>
            <c:strRef>
              <c:f>Sheet23!$A$5:$A$14</c:f>
              <c:strCache>
                <c:ptCount val="9"/>
                <c:pt idx="0">
                  <c:v>10:02:43</c:v>
                </c:pt>
                <c:pt idx="1">
                  <c:v>10:02:44</c:v>
                </c:pt>
                <c:pt idx="2">
                  <c:v>10:02:45</c:v>
                </c:pt>
                <c:pt idx="3">
                  <c:v>10:02:46</c:v>
                </c:pt>
                <c:pt idx="4">
                  <c:v>10:02:47</c:v>
                </c:pt>
                <c:pt idx="5">
                  <c:v>10:02:48</c:v>
                </c:pt>
                <c:pt idx="6">
                  <c:v>10:02:49</c:v>
                </c:pt>
                <c:pt idx="7">
                  <c:v>10:02:50</c:v>
                </c:pt>
                <c:pt idx="8">
                  <c:v>10:02:51</c:v>
                </c:pt>
              </c:strCache>
            </c:strRef>
          </c:cat>
          <c:val>
            <c:numRef>
              <c:f>Sheet23!$M$5:$M$14</c:f>
              <c:numCache>
                <c:formatCode>General</c:formatCode>
                <c:ptCount val="9"/>
                <c:pt idx="1">
                  <c:v>0.99</c:v>
                </c:pt>
                <c:pt idx="3">
                  <c:v>0.99</c:v>
                </c:pt>
                <c:pt idx="4">
                  <c:v>0.99</c:v>
                </c:pt>
              </c:numCache>
            </c:numRef>
          </c:val>
        </c:ser>
        <c:ser>
          <c:idx val="12"/>
          <c:order val="12"/>
          <c:tx>
            <c:strRef>
              <c:f>Sheet23!$N$3:$N$4</c:f>
              <c:strCache>
                <c:ptCount val="1"/>
                <c:pt idx="0">
                  <c:v>Xorg</c:v>
                </c:pt>
              </c:strCache>
            </c:strRef>
          </c:tx>
          <c:cat>
            <c:strRef>
              <c:f>Sheet23!$A$5:$A$14</c:f>
              <c:strCache>
                <c:ptCount val="9"/>
                <c:pt idx="0">
                  <c:v>10:02:43</c:v>
                </c:pt>
                <c:pt idx="1">
                  <c:v>10:02:44</c:v>
                </c:pt>
                <c:pt idx="2">
                  <c:v>10:02:45</c:v>
                </c:pt>
                <c:pt idx="3">
                  <c:v>10:02:46</c:v>
                </c:pt>
                <c:pt idx="4">
                  <c:v>10:02:47</c:v>
                </c:pt>
                <c:pt idx="5">
                  <c:v>10:02:48</c:v>
                </c:pt>
                <c:pt idx="6">
                  <c:v>10:02:49</c:v>
                </c:pt>
                <c:pt idx="7">
                  <c:v>10:02:50</c:v>
                </c:pt>
                <c:pt idx="8">
                  <c:v>10:02:51</c:v>
                </c:pt>
              </c:strCache>
            </c:strRef>
          </c:cat>
          <c:val>
            <c:numRef>
              <c:f>Sheet23!$N$5:$N$14</c:f>
              <c:numCache>
                <c:formatCode>General</c:formatCode>
                <c:ptCount val="9"/>
                <c:pt idx="0">
                  <c:v>0.99</c:v>
                </c:pt>
                <c:pt idx="1">
                  <c:v>0.99</c:v>
                </c:pt>
                <c:pt idx="2">
                  <c:v>4.96</c:v>
                </c:pt>
                <c:pt idx="3">
                  <c:v>0.99</c:v>
                </c:pt>
                <c:pt idx="7">
                  <c:v>1.97</c:v>
                </c:pt>
              </c:numCache>
            </c:numRef>
          </c:val>
        </c:ser>
        <c:axId val="241070848"/>
        <c:axId val="241072384"/>
      </c:areaChart>
      <c:catAx>
        <c:axId val="241070848"/>
        <c:scaling>
          <c:orientation val="minMax"/>
        </c:scaling>
        <c:axPos val="b"/>
        <c:tickLblPos val="nextTo"/>
        <c:crossAx val="241072384"/>
        <c:crosses val="autoZero"/>
        <c:auto val="1"/>
        <c:lblAlgn val="ctr"/>
        <c:lblOffset val="100"/>
        <c:tickMarkSkip val="1"/>
      </c:catAx>
      <c:valAx>
        <c:axId val="241072384"/>
        <c:scaling>
          <c:orientation val="minMax"/>
        </c:scaling>
        <c:axPos val="l"/>
        <c:majorGridlines/>
        <c:numFmt formatCode="General" sourceLinked="1"/>
        <c:tickLblPos val="nextTo"/>
        <c:crossAx val="241070848"/>
        <c:crossesAt val="1"/>
        <c:crossBetween val="midCat"/>
      </c:valAx>
    </c:plotArea>
    <c:legend>
      <c:legendPos val="r"/>
      <c:layout/>
    </c:legend>
    <c:plotVisOnly val="1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Network I/O wynne-virtual-machine (KB/s) - 2021/2/22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tx>
            <c:strRef>
              <c:f>NET!$H$1</c:f>
              <c:strCache>
                <c:ptCount val="1"/>
                <c:pt idx="0">
                  <c:v>Total-Read</c:v>
                </c:pt>
              </c:strCache>
            </c:strRef>
          </c:tx>
          <c:cat>
            <c:numRef>
              <c:f>NET!$A$2:$A$11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NET!$H$2:$H$11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</c:v>
                </c:pt>
                <c:pt idx="9">
                  <c:v>0.1</c:v>
                </c:pt>
              </c:numCache>
            </c:numRef>
          </c:val>
        </c:ser>
        <c:ser>
          <c:idx val="1"/>
          <c:order val="1"/>
          <c:tx>
            <c:strRef>
              <c:f>NET!$I$1</c:f>
              <c:strCache>
                <c:ptCount val="1"/>
                <c:pt idx="0">
                  <c:v>Total-Write (-ve)</c:v>
                </c:pt>
              </c:strCache>
            </c:strRef>
          </c:tx>
          <c:val>
            <c:numRef>
              <c:f>NET!$I$2:$I$11</c:f>
              <c:numCache>
                <c:formatCode>General</c:formatCode>
                <c:ptCount val="10"/>
                <c:pt idx="0">
                  <c:v>-0.1</c:v>
                </c:pt>
                <c:pt idx="1">
                  <c:v>-0.1</c:v>
                </c:pt>
                <c:pt idx="2">
                  <c:v>-0.2</c:v>
                </c:pt>
                <c:pt idx="3">
                  <c:v>-0.30000000000000004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  <c:pt idx="7">
                  <c:v>-0.2</c:v>
                </c:pt>
                <c:pt idx="8">
                  <c:v>-0.6</c:v>
                </c:pt>
                <c:pt idx="9">
                  <c:v>0</c:v>
                </c:pt>
              </c:numCache>
            </c:numRef>
          </c:val>
        </c:ser>
        <c:axId val="199360896"/>
        <c:axId val="199362432"/>
      </c:areaChart>
      <c:catAx>
        <c:axId val="199360896"/>
        <c:scaling>
          <c:orientation val="minMax"/>
        </c:scaling>
        <c:axPos val="b"/>
        <c:numFmt formatCode="hh:mm" sourceLinked="0"/>
        <c:majorTickMark val="none"/>
        <c:tickLblPos val="low"/>
        <c:txPr>
          <a:bodyPr rot="-5400000" vert="horz"/>
          <a:lstStyle/>
          <a:p>
            <a:pPr>
              <a:defRPr/>
            </a:pPr>
            <a:endParaRPr lang="zh-CN"/>
          </a:p>
        </c:txPr>
        <c:crossAx val="199362432"/>
        <c:crosses val="autoZero"/>
        <c:lblAlgn val="ctr"/>
        <c:lblOffset val="100"/>
      </c:catAx>
      <c:valAx>
        <c:axId val="199362432"/>
        <c:scaling>
          <c:orientation val="minMax"/>
        </c:scaling>
        <c:axPos val="l"/>
        <c:numFmt formatCode="0.0" sourceLinked="0"/>
        <c:tickLblPos val="nextTo"/>
        <c:crossAx val="199360896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Network I/O wynne-virtual-machine (KB/s)  2021/2/22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NET!$A$13</c:f>
              <c:strCache>
                <c:ptCount val="1"/>
                <c:pt idx="0">
                  <c:v>Avg.</c:v>
                </c:pt>
              </c:strCache>
            </c:strRef>
          </c:tx>
          <c:cat>
            <c:strRef>
              <c:f>NET!$B$1:$E$1</c:f>
              <c:strCache>
                <c:ptCount val="4"/>
                <c:pt idx="0">
                  <c:v>ens33-read</c:v>
                </c:pt>
                <c:pt idx="1">
                  <c:v>lo-read</c:v>
                </c:pt>
                <c:pt idx="2">
                  <c:v>ens33-write</c:v>
                </c:pt>
                <c:pt idx="3">
                  <c:v>lo-write</c:v>
                </c:pt>
              </c:strCache>
            </c:strRef>
          </c:cat>
          <c:val>
            <c:numRef>
              <c:f>NET!$B$13:$E$13</c:f>
              <c:numCache>
                <c:formatCode>0.0</c:formatCode>
                <c:ptCount val="4"/>
                <c:pt idx="0">
                  <c:v>3.0000000000000006E-2</c:v>
                </c:pt>
                <c:pt idx="1">
                  <c:v>0.06</c:v>
                </c:pt>
                <c:pt idx="2">
                  <c:v>0.12000000000000002</c:v>
                </c:pt>
                <c:pt idx="3">
                  <c:v>0.06</c:v>
                </c:pt>
              </c:numCache>
            </c:numRef>
          </c:val>
        </c:ser>
        <c:ser>
          <c:idx val="1"/>
          <c:order val="1"/>
          <c:tx>
            <c:strRef>
              <c:f>NET!$A$14</c:f>
              <c:strCache>
                <c:ptCount val="1"/>
                <c:pt idx="0">
                  <c:v>WAvg.</c:v>
                </c:pt>
              </c:strCache>
            </c:strRef>
          </c:tx>
          <c:val>
            <c:numRef>
              <c:f>NET!$B$14:$E$14</c:f>
              <c:numCache>
                <c:formatCode>0.0</c:formatCode>
                <c:ptCount val="4"/>
                <c:pt idx="0">
                  <c:v>7.0000000000000007E-2</c:v>
                </c:pt>
                <c:pt idx="1">
                  <c:v>0.37333333333333335</c:v>
                </c:pt>
                <c:pt idx="2">
                  <c:v>0.03</c:v>
                </c:pt>
                <c:pt idx="3">
                  <c:v>0.37333333333333335</c:v>
                </c:pt>
              </c:numCache>
            </c:numRef>
          </c:val>
        </c:ser>
        <c:overlap val="100"/>
        <c:axId val="199656960"/>
        <c:axId val="199658496"/>
      </c:barChart>
      <c:lineChart>
        <c:grouping val="standard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NET!$B$15:$E$15</c:f>
              <c:numCache>
                <c:formatCode>0.0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0.2</c:v>
                </c:pt>
                <c:pt idx="3">
                  <c:v>0.5</c:v>
                </c:pt>
              </c:numCache>
            </c:numRef>
          </c:val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NET!$B$16:$E$16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199747072"/>
        <c:axId val="199699456"/>
      </c:lineChart>
      <c:catAx>
        <c:axId val="199656960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99658496"/>
        <c:crosses val="autoZero"/>
        <c:auto val="1"/>
        <c:lblAlgn val="ctr"/>
        <c:lblOffset val="100"/>
        <c:tickLblSkip val="1"/>
      </c:catAx>
      <c:valAx>
        <c:axId val="199658496"/>
        <c:scaling>
          <c:orientation val="minMax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Avg</a:t>
                </a:r>
                <a:endParaRPr altLang="en-US"/>
              </a:p>
            </c:rich>
          </c:tx>
          <c:layout/>
        </c:title>
        <c:numFmt formatCode="0.0" sourceLinked="0"/>
        <c:tickLblPos val="nextTo"/>
        <c:crossAx val="199656960"/>
        <c:crosses val="autoZero"/>
        <c:crossBetween val="between"/>
      </c:valAx>
      <c:valAx>
        <c:axId val="199699456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Min/Max</a:t>
                </a:r>
                <a:endParaRPr altLang="en-US"/>
              </a:p>
            </c:rich>
          </c:tx>
          <c:layout/>
        </c:title>
        <c:numFmt formatCode="0.0" sourceLinked="0"/>
        <c:tickLblPos val="nextTo"/>
        <c:crossAx val="199747072"/>
        <c:crosses val="max"/>
        <c:crossBetween val="between"/>
      </c:valAx>
      <c:catAx>
        <c:axId val="199747072"/>
        <c:scaling>
          <c:orientation val="minMax"/>
        </c:scaling>
        <c:delete val="1"/>
        <c:axPos val="b"/>
        <c:tickLblPos val="none"/>
        <c:crossAx val="199699456"/>
        <c:auto val="1"/>
        <c:lblAlgn val="ctr"/>
        <c:lblOffset val="100"/>
      </c:catAx>
    </c:plotArea>
    <c:legend>
      <c:legendPos val="t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Network I/O wynne-virtual-machine (KB/s)  2021/2/22</a:t>
            </a:r>
          </a:p>
        </c:rich>
      </c:tx>
      <c:layout/>
    </c:title>
    <c:plotArea>
      <c:layout/>
      <c:areaChart>
        <c:grouping val="stacked"/>
        <c:ser>
          <c:idx val="0"/>
          <c:order val="0"/>
          <c:tx>
            <c:strRef>
              <c:f>NET!$B$1</c:f>
              <c:strCache>
                <c:ptCount val="1"/>
                <c:pt idx="0">
                  <c:v>ens33-read</c:v>
                </c:pt>
              </c:strCache>
            </c:strRef>
          </c:tx>
          <c:cat>
            <c:numRef>
              <c:f>NET!$A$2:$A$11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NET!$B$2:$B$11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</c:ser>
        <c:ser>
          <c:idx val="1"/>
          <c:order val="1"/>
          <c:tx>
            <c:strRef>
              <c:f>NET!$C$1</c:f>
              <c:strCache>
                <c:ptCount val="1"/>
                <c:pt idx="0">
                  <c:v>lo-read</c:v>
                </c:pt>
              </c:strCache>
            </c:strRef>
          </c:tx>
          <c:cat>
            <c:numRef>
              <c:f>NET!$A$2:$A$11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NET!$C$2:$C$11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NET!$D$1</c:f>
              <c:strCache>
                <c:ptCount val="1"/>
                <c:pt idx="0">
                  <c:v>ens33-write</c:v>
                </c:pt>
              </c:strCache>
            </c:strRef>
          </c:tx>
          <c:cat>
            <c:numRef>
              <c:f>NET!$A$2:$A$11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NET!$D$2:$D$11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NET!$E$1</c:f>
              <c:strCache>
                <c:ptCount val="1"/>
                <c:pt idx="0">
                  <c:v>lo-write</c:v>
                </c:pt>
              </c:strCache>
            </c:strRef>
          </c:tx>
          <c:cat>
            <c:numRef>
              <c:f>NET!$A$2:$A$11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NET!$E$2:$E$11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</c:v>
                </c:pt>
              </c:numCache>
            </c:numRef>
          </c:val>
        </c:ser>
        <c:axId val="200118656"/>
        <c:axId val="200120192"/>
      </c:areaChart>
      <c:catAx>
        <c:axId val="200118656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200120192"/>
        <c:crosses val="autoZero"/>
        <c:lblAlgn val="ctr"/>
        <c:lblOffset val="100"/>
      </c:catAx>
      <c:valAx>
        <c:axId val="200120192"/>
        <c:scaling>
          <c:orientation val="minMax"/>
          <c:min val="0"/>
        </c:scaling>
        <c:axPos val="l"/>
        <c:numFmt formatCode="0.0" sourceLinked="0"/>
        <c:tickLblPos val="nextTo"/>
        <c:crossAx val="200118656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Network Packets wynne-virtual-machine  2021/2/22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NETPACKET!$A$13</c:f>
              <c:strCache>
                <c:ptCount val="1"/>
                <c:pt idx="0">
                  <c:v>Avg.</c:v>
                </c:pt>
              </c:strCache>
            </c:strRef>
          </c:tx>
          <c:cat>
            <c:strRef>
              <c:f>NETPACKET!$B$1:$E$1</c:f>
              <c:strCache>
                <c:ptCount val="4"/>
                <c:pt idx="0">
                  <c:v>lo-read/s</c:v>
                </c:pt>
                <c:pt idx="1">
                  <c:v>lo-write/s</c:v>
                </c:pt>
                <c:pt idx="2">
                  <c:v>ens33-write/s</c:v>
                </c:pt>
                <c:pt idx="3">
                  <c:v>ens33-read/s</c:v>
                </c:pt>
              </c:strCache>
            </c:strRef>
          </c:cat>
          <c:val>
            <c:numRef>
              <c:f>NETPACKET!$B$13:$E$13</c:f>
              <c:numCache>
                <c:formatCode>0.0</c:formatCode>
                <c:ptCount val="4"/>
                <c:pt idx="0">
                  <c:v>0.84000000000000008</c:v>
                </c:pt>
                <c:pt idx="1">
                  <c:v>0.84000000000000008</c:v>
                </c:pt>
                <c:pt idx="2">
                  <c:v>1.48</c:v>
                </c:pt>
                <c:pt idx="3">
                  <c:v>0.48</c:v>
                </c:pt>
              </c:numCache>
            </c:numRef>
          </c:val>
        </c:ser>
        <c:ser>
          <c:idx val="1"/>
          <c:order val="1"/>
          <c:tx>
            <c:strRef>
              <c:f>NETPACKET!$A$14</c:f>
              <c:strCache>
                <c:ptCount val="1"/>
                <c:pt idx="0">
                  <c:v>WAvg.</c:v>
                </c:pt>
              </c:strCache>
            </c:strRef>
          </c:tx>
          <c:val>
            <c:numRef>
              <c:f>NETPACKET!$B$14:$E$14</c:f>
              <c:numCache>
                <c:formatCode>0.0</c:formatCode>
                <c:ptCount val="4"/>
                <c:pt idx="0">
                  <c:v>3.8100000000000005</c:v>
                </c:pt>
                <c:pt idx="1">
                  <c:v>3.8100000000000005</c:v>
                </c:pt>
                <c:pt idx="2">
                  <c:v>0.56324324324324326</c:v>
                </c:pt>
                <c:pt idx="3">
                  <c:v>0.90333333333333354</c:v>
                </c:pt>
              </c:numCache>
            </c:numRef>
          </c:val>
        </c:ser>
        <c:overlap val="100"/>
        <c:axId val="200270592"/>
        <c:axId val="200272128"/>
      </c:barChart>
      <c:lineChart>
        <c:grouping val="standard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NETPACKET!$B$15:$E$15</c:f>
              <c:numCache>
                <c:formatCode>0.0</c:formatCode>
                <c:ptCount val="4"/>
                <c:pt idx="0">
                  <c:v>5.9</c:v>
                </c:pt>
                <c:pt idx="1">
                  <c:v>5.9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NETPACKET!$B$16:$E$16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200377472"/>
        <c:axId val="200370816"/>
      </c:lineChart>
      <c:catAx>
        <c:axId val="200270592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200272128"/>
        <c:crosses val="autoZero"/>
        <c:auto val="1"/>
        <c:lblAlgn val="ctr"/>
        <c:lblOffset val="100"/>
        <c:tickLblSkip val="1"/>
      </c:catAx>
      <c:valAx>
        <c:axId val="200272128"/>
        <c:scaling>
          <c:orientation val="minMax"/>
          <c:max val="6.9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Avg</a:t>
                </a:r>
                <a:endParaRPr altLang="en-US"/>
              </a:p>
            </c:rich>
          </c:tx>
        </c:title>
        <c:numFmt formatCode="0.0" sourceLinked="0"/>
        <c:tickLblPos val="nextTo"/>
        <c:crossAx val="200270592"/>
        <c:crosses val="autoZero"/>
        <c:crossBetween val="between"/>
      </c:valAx>
      <c:valAx>
        <c:axId val="200370816"/>
        <c:scaling>
          <c:orientation val="minMax"/>
          <c:max val="6.9"/>
          <c:min val="0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Min/Max</a:t>
                </a:r>
                <a:endParaRPr altLang="en-US"/>
              </a:p>
            </c:rich>
          </c:tx>
        </c:title>
        <c:numFmt formatCode="0.0" sourceLinked="0"/>
        <c:tickLblPos val="nextTo"/>
        <c:crossAx val="200377472"/>
        <c:crosses val="max"/>
        <c:crossBetween val="between"/>
      </c:valAx>
      <c:catAx>
        <c:axId val="200377472"/>
        <c:scaling>
          <c:orientation val="minMax"/>
        </c:scaling>
        <c:delete val="1"/>
        <c:axPos val="b"/>
        <c:tickLblPos val="none"/>
        <c:crossAx val="200370816"/>
        <c:auto val="1"/>
        <c:lblAlgn val="ctr"/>
        <c:lblOffset val="100"/>
      </c:catAx>
    </c:plotArea>
    <c:legend>
      <c:legendPos val="t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Network Packets wynne-virtual-machine  2021/2/22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NETPACKET!$B$1</c:f>
              <c:strCache>
                <c:ptCount val="1"/>
                <c:pt idx="0">
                  <c:v>lo-read/s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NETPACKET!$B$2:$B$11</c:f>
              <c:numCache>
                <c:formatCode>General</c:formatCode>
                <c:ptCount val="10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5.9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NETPACKET!$C$1</c:f>
              <c:strCache>
                <c:ptCount val="1"/>
                <c:pt idx="0">
                  <c:v>lo-write/s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NETPACKET!$C$2:$C$11</c:f>
              <c:numCache>
                <c:formatCode>General</c:formatCode>
                <c:ptCount val="10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5.9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NETPACKET!$D$1</c:f>
              <c:strCache>
                <c:ptCount val="1"/>
                <c:pt idx="0">
                  <c:v>ens33-write/s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NETPACKET!$D$2:$D$11</c:f>
              <c:numCache>
                <c:formatCode>General</c:formatCode>
                <c:ptCount val="10"/>
                <c:pt idx="0">
                  <c:v>1.8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NETPACKET!$E$1</c:f>
              <c:strCache>
                <c:ptCount val="1"/>
                <c:pt idx="0">
                  <c:v>ens33-read/s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NETPACKET!$E$2:$E$11</c:f>
              <c:numCache>
                <c:formatCode>General</c:formatCode>
                <c:ptCount val="10"/>
                <c:pt idx="0">
                  <c:v>0.8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marker val="1"/>
        <c:axId val="200385664"/>
        <c:axId val="200401664"/>
      </c:lineChart>
      <c:catAx>
        <c:axId val="200385664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200401664"/>
        <c:crosses val="autoZero"/>
        <c:lblAlgn val="ctr"/>
        <c:lblOffset val="100"/>
      </c:catAx>
      <c:valAx>
        <c:axId val="200401664"/>
        <c:scaling>
          <c:orientation val="minMax"/>
          <c:min val="0"/>
        </c:scaling>
        <c:axPos val="l"/>
        <c:majorGridlines/>
        <c:numFmt formatCode="0.0" sourceLinked="0"/>
        <c:tickLblPos val="nextTo"/>
        <c:crossAx val="200385664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Processes wynne-virtual-machine  2021/2/22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PROC!$B$1</c:f>
              <c:strCache>
                <c:ptCount val="1"/>
                <c:pt idx="0">
                  <c:v>RunQueue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PROC!$A$2:$A$11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PROC!$B$2:$B$11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PROC!$C$1</c:f>
              <c:strCache>
                <c:ptCount val="1"/>
                <c:pt idx="0">
                  <c:v>Blocked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PROC!$C$2:$C$11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marker val="1"/>
        <c:axId val="200622080"/>
        <c:axId val="200623616"/>
      </c:lineChart>
      <c:catAx>
        <c:axId val="200622080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200623616"/>
        <c:crosses val="autoZero"/>
        <c:lblAlgn val="ctr"/>
        <c:lblOffset val="100"/>
      </c:catAx>
      <c:valAx>
        <c:axId val="200623616"/>
        <c:scaling>
          <c:orientation val="minMax"/>
          <c:min val="0"/>
        </c:scaling>
        <c:axPos val="l"/>
        <c:majorGridlines/>
        <c:numFmt formatCode="0.0" sourceLinked="0"/>
        <c:tickLblPos val="nextTo"/>
        <c:crossAx val="200622080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Processes wynne-virtual-machine  2021/2/22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pswitch/sec</c:v>
          </c:tx>
          <c:spPr>
            <a:ln w="25400"/>
          </c:spPr>
          <c:marker>
            <c:symbol val="none"/>
          </c:marker>
          <c:cat>
            <c:numRef>
              <c:f>PROC!$A$2:$A$11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PROC!$D$2:$D$11</c:f>
              <c:numCache>
                <c:formatCode>General</c:formatCode>
                <c:ptCount val="10"/>
                <c:pt idx="0">
                  <c:v>0</c:v>
                </c:pt>
                <c:pt idx="1">
                  <c:v>454.6</c:v>
                </c:pt>
                <c:pt idx="2">
                  <c:v>940.1</c:v>
                </c:pt>
                <c:pt idx="3">
                  <c:v>868.3</c:v>
                </c:pt>
                <c:pt idx="4">
                  <c:v>459.7</c:v>
                </c:pt>
                <c:pt idx="5">
                  <c:v>276.8</c:v>
                </c:pt>
                <c:pt idx="6">
                  <c:v>334.3</c:v>
                </c:pt>
                <c:pt idx="7">
                  <c:v>253.2</c:v>
                </c:pt>
                <c:pt idx="8">
                  <c:v>327.3</c:v>
                </c:pt>
                <c:pt idx="9">
                  <c:v>306</c:v>
                </c:pt>
              </c:numCache>
            </c:numRef>
          </c:val>
        </c:ser>
        <c:ser>
          <c:idx val="1"/>
          <c:order val="1"/>
          <c:tx>
            <c:v>syscalls/sec</c:v>
          </c:tx>
          <c:spPr>
            <a:ln w="25400"/>
          </c:spPr>
          <c:marker>
            <c:symbol val="none"/>
          </c:marker>
          <c:val>
            <c:numRef>
              <c:f>PROC!$E$2:$E$11</c:f>
              <c:numCache>
                <c:formatCode>General</c:formatCode>
                <c:ptCount val="1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</c:numCache>
            </c:numRef>
          </c:val>
        </c:ser>
        <c:marker val="1"/>
        <c:axId val="200770688"/>
        <c:axId val="200772224"/>
      </c:lineChart>
      <c:catAx>
        <c:axId val="200770688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200772224"/>
        <c:crosses val="autoZero"/>
        <c:lblAlgn val="ctr"/>
        <c:lblOffset val="100"/>
      </c:catAx>
      <c:valAx>
        <c:axId val="200772224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200770688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Processes wynne-virtual-machine  2021/2/22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forks/sec</c:v>
          </c:tx>
          <c:spPr>
            <a:ln w="25400"/>
          </c:spPr>
          <c:marker>
            <c:symbol val="none"/>
          </c:marker>
          <c:cat>
            <c:numRef>
              <c:f>PROC!$A$2:$A$11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PROC!$H$2:$H$11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execs/sec</c:v>
          </c:tx>
          <c:spPr>
            <a:ln w="25400"/>
          </c:spPr>
          <c:marker>
            <c:symbol val="none"/>
          </c:marker>
          <c:val>
            <c:numRef>
              <c:f>PROC!$I$2:$I$11</c:f>
              <c:numCache>
                <c:formatCode>General</c:formatCode>
                <c:ptCount val="1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</c:numCache>
            </c:numRef>
          </c:val>
        </c:ser>
        <c:marker val="1"/>
        <c:axId val="201209344"/>
        <c:axId val="201210880"/>
      </c:lineChart>
      <c:catAx>
        <c:axId val="201209344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201210880"/>
        <c:crosses val="autoZero"/>
        <c:lblAlgn val="ctr"/>
        <c:lblOffset val="100"/>
      </c:catAx>
      <c:valAx>
        <c:axId val="201210880"/>
        <c:scaling>
          <c:orientation val="minMax"/>
          <c:min val="0"/>
        </c:scaling>
        <c:axPos val="l"/>
        <c:majorGridlines/>
        <c:numFmt formatCode="0.0" sourceLinked="0"/>
        <c:tickLblPos val="nextTo"/>
        <c:crossAx val="201209344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CPU% by command wynne-virtual-machine  2021/2/22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TOP!$C$35</c:f>
              <c:strCache>
                <c:ptCount val="1"/>
                <c:pt idx="0">
                  <c:v>Avg.</c:v>
                </c:pt>
              </c:strCache>
            </c:strRef>
          </c:tx>
          <c:cat>
            <c:strRef>
              <c:f>TOP!$B$36:$B$48</c:f>
              <c:strCache>
                <c:ptCount val="13"/>
                <c:pt idx="0">
                  <c:v>dbus-daemon</c:v>
                </c:pt>
                <c:pt idx="1">
                  <c:v>gnome-shell</c:v>
                </c:pt>
                <c:pt idx="2">
                  <c:v>gnome-terminal-</c:v>
                </c:pt>
                <c:pt idx="3">
                  <c:v>ksoftirqd/0</c:v>
                </c:pt>
                <c:pt idx="4">
                  <c:v>kworker/u256:28</c:v>
                </c:pt>
                <c:pt idx="5">
                  <c:v>mongod</c:v>
                </c:pt>
                <c:pt idx="6">
                  <c:v>mysqld</c:v>
                </c:pt>
                <c:pt idx="7">
                  <c:v>nautilus-deskto</c:v>
                </c:pt>
                <c:pt idx="8">
                  <c:v>nmon</c:v>
                </c:pt>
                <c:pt idx="9">
                  <c:v>rcu_sched</c:v>
                </c:pt>
                <c:pt idx="10">
                  <c:v>redis-server</c:v>
                </c:pt>
                <c:pt idx="11">
                  <c:v>vmtoolsd</c:v>
                </c:pt>
                <c:pt idx="12">
                  <c:v>Xorg</c:v>
                </c:pt>
              </c:strCache>
            </c:strRef>
          </c:cat>
          <c:val>
            <c:numRef>
              <c:f>TOP!$C$36:$C$48</c:f>
              <c:numCache>
                <c:formatCode>0.0</c:formatCode>
                <c:ptCount val="13"/>
                <c:pt idx="0">
                  <c:v>9.9000000000000005E-2</c:v>
                </c:pt>
                <c:pt idx="1">
                  <c:v>1.583</c:v>
                </c:pt>
                <c:pt idx="2">
                  <c:v>0.29699999999999999</c:v>
                </c:pt>
                <c:pt idx="3">
                  <c:v>9.9000000000000005E-2</c:v>
                </c:pt>
                <c:pt idx="4">
                  <c:v>9.9000000000000005E-2</c:v>
                </c:pt>
                <c:pt idx="5">
                  <c:v>0.29699999999999999</c:v>
                </c:pt>
                <c:pt idx="6">
                  <c:v>9.9000000000000005E-2</c:v>
                </c:pt>
                <c:pt idx="7">
                  <c:v>9.9000000000000005E-2</c:v>
                </c:pt>
                <c:pt idx="8">
                  <c:v>0.79200000000000004</c:v>
                </c:pt>
                <c:pt idx="9">
                  <c:v>9.9000000000000005E-2</c:v>
                </c:pt>
                <c:pt idx="10">
                  <c:v>9.9000000000000005E-2</c:v>
                </c:pt>
                <c:pt idx="11">
                  <c:v>0.29699999999999999</c:v>
                </c:pt>
                <c:pt idx="12">
                  <c:v>0.99</c:v>
                </c:pt>
              </c:numCache>
            </c:numRef>
          </c:val>
        </c:ser>
        <c:ser>
          <c:idx val="1"/>
          <c:order val="1"/>
          <c:tx>
            <c:strRef>
              <c:f>TOP!$D$35</c:f>
              <c:strCache>
                <c:ptCount val="1"/>
                <c:pt idx="0">
                  <c:v>WAvg.</c:v>
                </c:pt>
              </c:strCache>
            </c:strRef>
          </c:tx>
          <c:val>
            <c:numRef>
              <c:f>TOP!$D$36:$D$48</c:f>
              <c:numCache>
                <c:formatCode>0.0</c:formatCode>
                <c:ptCount val="13"/>
                <c:pt idx="0">
                  <c:v>0.89100000000000001</c:v>
                </c:pt>
                <c:pt idx="1">
                  <c:v>3.7416430827542619</c:v>
                </c:pt>
                <c:pt idx="2">
                  <c:v>1.3530000000000002</c:v>
                </c:pt>
                <c:pt idx="3">
                  <c:v>0.89100000000000001</c:v>
                </c:pt>
                <c:pt idx="4">
                  <c:v>0.89100000000000001</c:v>
                </c:pt>
                <c:pt idx="5">
                  <c:v>0.69300000000000006</c:v>
                </c:pt>
                <c:pt idx="6">
                  <c:v>0.89100000000000001</c:v>
                </c:pt>
                <c:pt idx="7">
                  <c:v>0.89100000000000001</c:v>
                </c:pt>
                <c:pt idx="8">
                  <c:v>0.44550000000000001</c:v>
                </c:pt>
                <c:pt idx="9">
                  <c:v>0.89100000000000001</c:v>
                </c:pt>
                <c:pt idx="10">
                  <c:v>0.89100000000000001</c:v>
                </c:pt>
                <c:pt idx="11">
                  <c:v>0.69300000000000006</c:v>
                </c:pt>
                <c:pt idx="12">
                  <c:v>2.1840202020202018</c:v>
                </c:pt>
              </c:numCache>
            </c:numRef>
          </c:val>
        </c:ser>
        <c:ser>
          <c:idx val="2"/>
          <c:order val="2"/>
          <c:tx>
            <c:strRef>
              <c:f>TOP!$E$35</c:f>
              <c:strCache>
                <c:ptCount val="1"/>
                <c:pt idx="0">
                  <c:v>Max.</c:v>
                </c:pt>
              </c:strCache>
            </c:strRef>
          </c:tx>
          <c:val>
            <c:numRef>
              <c:f>TOP!$E$36:$E$48</c:f>
              <c:numCache>
                <c:formatCode>0.0</c:formatCode>
                <c:ptCount val="13"/>
                <c:pt idx="0">
                  <c:v>0</c:v>
                </c:pt>
                <c:pt idx="1">
                  <c:v>2.6053569172457376</c:v>
                </c:pt>
                <c:pt idx="2">
                  <c:v>0.32999999999999985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0.74249999999999994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1.785979797979798</c:v>
                </c:pt>
              </c:numCache>
            </c:numRef>
          </c:val>
        </c:ser>
        <c:overlap val="100"/>
        <c:axId val="201384320"/>
        <c:axId val="201385856"/>
      </c:barChart>
      <c:catAx>
        <c:axId val="201384320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201385856"/>
        <c:crosses val="autoZero"/>
        <c:auto val="1"/>
        <c:lblAlgn val="ctr"/>
        <c:lblOffset val="100"/>
        <c:tickLblSkip val="1"/>
      </c:catAx>
      <c:valAx>
        <c:axId val="201385856"/>
        <c:scaling>
          <c:orientation val="minMax"/>
          <c:min val="0"/>
        </c:scaling>
        <c:axPos val="l"/>
        <c:majorGridlines/>
        <c:numFmt formatCode="0.0" sourceLinked="0"/>
        <c:tickLblPos val="nextTo"/>
        <c:crossAx val="20138432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Memory by command (MBytes) wynne-virtual-machine  2021/2/22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TOP!$G$35</c:f>
              <c:strCache>
                <c:ptCount val="1"/>
                <c:pt idx="0">
                  <c:v>Min.</c:v>
                </c:pt>
              </c:strCache>
            </c:strRef>
          </c:tx>
          <c:cat>
            <c:strRef>
              <c:f>TOP!$B$36:$B$48</c:f>
              <c:strCache>
                <c:ptCount val="13"/>
                <c:pt idx="0">
                  <c:v>dbus-daemon</c:v>
                </c:pt>
                <c:pt idx="1">
                  <c:v>gnome-shell</c:v>
                </c:pt>
                <c:pt idx="2">
                  <c:v>gnome-terminal-</c:v>
                </c:pt>
                <c:pt idx="3">
                  <c:v>ksoftirqd/0</c:v>
                </c:pt>
                <c:pt idx="4">
                  <c:v>kworker/u256:28</c:v>
                </c:pt>
                <c:pt idx="5">
                  <c:v>mongod</c:v>
                </c:pt>
                <c:pt idx="6">
                  <c:v>mysqld</c:v>
                </c:pt>
                <c:pt idx="7">
                  <c:v>nautilus-deskto</c:v>
                </c:pt>
                <c:pt idx="8">
                  <c:v>nmon</c:v>
                </c:pt>
                <c:pt idx="9">
                  <c:v>rcu_sched</c:v>
                </c:pt>
                <c:pt idx="10">
                  <c:v>redis-server</c:v>
                </c:pt>
                <c:pt idx="11">
                  <c:v>vmtoolsd</c:v>
                </c:pt>
                <c:pt idx="12">
                  <c:v>Xorg</c:v>
                </c:pt>
              </c:strCache>
            </c:strRef>
          </c:cat>
          <c:val>
            <c:numRef>
              <c:f>TOP!$G$36:$G$48</c:f>
              <c:numCache>
                <c:formatCode>0</c:formatCode>
                <c:ptCount val="13"/>
                <c:pt idx="0">
                  <c:v>2660</c:v>
                </c:pt>
                <c:pt idx="1">
                  <c:v>216196</c:v>
                </c:pt>
                <c:pt idx="2">
                  <c:v>44312</c:v>
                </c:pt>
                <c:pt idx="3">
                  <c:v>0</c:v>
                </c:pt>
                <c:pt idx="4">
                  <c:v>0</c:v>
                </c:pt>
                <c:pt idx="5">
                  <c:v>305836</c:v>
                </c:pt>
                <c:pt idx="6">
                  <c:v>587236</c:v>
                </c:pt>
                <c:pt idx="7">
                  <c:v>77256</c:v>
                </c:pt>
                <c:pt idx="8">
                  <c:v>2144</c:v>
                </c:pt>
                <c:pt idx="9">
                  <c:v>0</c:v>
                </c:pt>
                <c:pt idx="10">
                  <c:v>34124</c:v>
                </c:pt>
                <c:pt idx="11">
                  <c:v>10088</c:v>
                </c:pt>
                <c:pt idx="12">
                  <c:v>35864</c:v>
                </c:pt>
              </c:numCache>
            </c:numRef>
          </c:val>
        </c:ser>
        <c:ser>
          <c:idx val="1"/>
          <c:order val="1"/>
          <c:tx>
            <c:strRef>
              <c:f>TOP!$H$35</c:f>
              <c:strCache>
                <c:ptCount val="1"/>
                <c:pt idx="0">
                  <c:v>Avg.</c:v>
                </c:pt>
              </c:strCache>
            </c:strRef>
          </c:tx>
          <c:val>
            <c:numRef>
              <c:f>TOP!$H$36:$H$48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6836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TOP!$I$35</c:f>
              <c:strCache>
                <c:ptCount val="1"/>
                <c:pt idx="0">
                  <c:v>Max.</c:v>
                </c:pt>
              </c:strCache>
            </c:strRef>
          </c:tx>
          <c:val>
            <c:numRef>
              <c:f>TOP!$I$36:$I$48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13672</c:v>
                </c:pt>
                <c:pt idx="12">
                  <c:v>0</c:v>
                </c:pt>
              </c:numCache>
            </c:numRef>
          </c:val>
        </c:ser>
        <c:overlap val="100"/>
        <c:axId val="202497408"/>
        <c:axId val="202507392"/>
      </c:barChart>
      <c:catAx>
        <c:axId val="202497408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202507392"/>
        <c:crosses val="autoZero"/>
        <c:auto val="1"/>
        <c:lblAlgn val="ctr"/>
        <c:lblOffset val="100"/>
        <c:tickLblSkip val="1"/>
      </c:catAx>
      <c:valAx>
        <c:axId val="202507392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202497408"/>
        <c:crosses val="autoZero"/>
        <c:crossBetween val="between"/>
        <c:dispUnits>
          <c:builtInUnit val="thousands"/>
        </c:dispUnits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total KB/s wynne-virtual-machine - 2021/2/22</a:t>
            </a:r>
          </a:p>
        </c:rich>
      </c:tx>
      <c:layout/>
    </c:title>
    <c:plotArea>
      <c:layout/>
      <c:areaChart>
        <c:grouping val="stacked"/>
        <c:ser>
          <c:idx val="0"/>
          <c:order val="0"/>
          <c:tx>
            <c:strRef>
              <c:f>DISK_SUMM!$B$1</c:f>
              <c:strCache>
                <c:ptCount val="1"/>
                <c:pt idx="0">
                  <c:v>Disk Read KB/s</c:v>
                </c:pt>
              </c:strCache>
            </c:strRef>
          </c:tx>
          <c:cat>
            <c:numRef>
              <c:f>DISK_SUMM!$A$2:$A$11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DISK_SUMM!$B$2:$B$11</c:f>
              <c:numCache>
                <c:formatCode>General</c:formatCode>
                <c:ptCount val="10"/>
                <c:pt idx="0">
                  <c:v>382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DISK_SUMM!$C$1</c:f>
              <c:strCache>
                <c:ptCount val="1"/>
                <c:pt idx="0">
                  <c:v>Disk Write KB/s</c:v>
                </c:pt>
              </c:strCache>
            </c:strRef>
          </c:tx>
          <c:cat>
            <c:numRef>
              <c:f>DISK_SUMM!$A$2:$A$11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DISK_SUMM!$C$2:$C$11</c:f>
              <c:numCache>
                <c:formatCode>General</c:formatCode>
                <c:ptCount val="10"/>
                <c:pt idx="0">
                  <c:v>19</c:v>
                </c:pt>
                <c:pt idx="1">
                  <c:v>23.6</c:v>
                </c:pt>
                <c:pt idx="2">
                  <c:v>0</c:v>
                </c:pt>
                <c:pt idx="3">
                  <c:v>0</c:v>
                </c:pt>
                <c:pt idx="4">
                  <c:v>640.6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23.6</c:v>
                </c:pt>
              </c:numCache>
            </c:numRef>
          </c:val>
        </c:ser>
        <c:axId val="196246144"/>
        <c:axId val="196247936"/>
      </c:areaChart>
      <c:lineChart>
        <c:grouping val="standard"/>
        <c:ser>
          <c:idx val="2"/>
          <c:order val="2"/>
          <c:tx>
            <c:v>IO/sec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DISK_SUMM!$D$2:$D$11</c:f>
              <c:numCache>
                <c:formatCode>General</c:formatCode>
                <c:ptCount val="10"/>
                <c:pt idx="0">
                  <c:v>10.6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102.8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</c:numCache>
            </c:numRef>
          </c:val>
        </c:ser>
        <c:marker val="1"/>
        <c:axId val="196638208"/>
        <c:axId val="196631552"/>
      </c:lineChart>
      <c:catAx>
        <c:axId val="196246144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96247936"/>
        <c:crosses val="autoZero"/>
        <c:lblAlgn val="ctr"/>
        <c:lblOffset val="100"/>
      </c:catAx>
      <c:valAx>
        <c:axId val="196247936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KB/sec</a:t>
                </a:r>
                <a:endParaRPr altLang="en-US"/>
              </a:p>
            </c:rich>
          </c:tx>
        </c:title>
        <c:numFmt formatCode="0" sourceLinked="0"/>
        <c:tickLblPos val="nextTo"/>
        <c:crossAx val="196246144"/>
        <c:crosses val="autoZero"/>
        <c:crossBetween val="between"/>
      </c:valAx>
      <c:valAx>
        <c:axId val="196631552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IO/sec</a:t>
                </a:r>
                <a:endParaRPr altLang="en-US"/>
              </a:p>
            </c:rich>
          </c:tx>
        </c:title>
        <c:numFmt formatCode="General" sourceLinked="1"/>
        <c:tickLblPos val="nextTo"/>
        <c:crossAx val="196638208"/>
        <c:crosses val="max"/>
        <c:crossBetween val="between"/>
      </c:valAx>
      <c:catAx>
        <c:axId val="196638208"/>
        <c:scaling>
          <c:orientation val="minMax"/>
        </c:scaling>
        <c:delete val="1"/>
        <c:axPos val="b"/>
        <c:tickLblPos val="none"/>
        <c:crossAx val="196631552"/>
        <c:auto val="1"/>
        <c:lblAlgn val="ctr"/>
        <c:lblOffset val="100"/>
      </c:catAx>
    </c:plotArea>
    <c:legend>
      <c:legendPos val="t"/>
      <c:layout/>
    </c:legend>
    <c:plotVisOnly val="1"/>
    <c:dispBlanksAs val="zero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CharIO by command (bytes/sec) wynne-virtual-machine  2021/2/22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TOP!$J$35</c:f>
              <c:strCache>
                <c:ptCount val="1"/>
                <c:pt idx="0">
                  <c:v>Avg.</c:v>
                </c:pt>
              </c:strCache>
            </c:strRef>
          </c:tx>
          <c:cat>
            <c:strRef>
              <c:f>TOP!$B$36:$B$48</c:f>
              <c:strCache>
                <c:ptCount val="13"/>
                <c:pt idx="0">
                  <c:v>dbus-daemon</c:v>
                </c:pt>
                <c:pt idx="1">
                  <c:v>gnome-shell</c:v>
                </c:pt>
                <c:pt idx="2">
                  <c:v>gnome-terminal-</c:v>
                </c:pt>
                <c:pt idx="3">
                  <c:v>ksoftirqd/0</c:v>
                </c:pt>
                <c:pt idx="4">
                  <c:v>kworker/u256:28</c:v>
                </c:pt>
                <c:pt idx="5">
                  <c:v>mongod</c:v>
                </c:pt>
                <c:pt idx="6">
                  <c:v>mysqld</c:v>
                </c:pt>
                <c:pt idx="7">
                  <c:v>nautilus-deskto</c:v>
                </c:pt>
                <c:pt idx="8">
                  <c:v>nmon</c:v>
                </c:pt>
                <c:pt idx="9">
                  <c:v>rcu_sched</c:v>
                </c:pt>
                <c:pt idx="10">
                  <c:v>redis-server</c:v>
                </c:pt>
                <c:pt idx="11">
                  <c:v>vmtoolsd</c:v>
                </c:pt>
                <c:pt idx="12">
                  <c:v>Xorg</c:v>
                </c:pt>
              </c:strCache>
            </c:strRef>
          </c:cat>
          <c:val>
            <c:numRef>
              <c:f>TOP!$J$36:$J$48</c:f>
              <c:numCache>
                <c:formatCode>0</c:formatCode>
                <c:ptCount val="13"/>
                <c:pt idx="0">
                  <c:v>3740</c:v>
                </c:pt>
                <c:pt idx="1">
                  <c:v>88744</c:v>
                </c:pt>
                <c:pt idx="2">
                  <c:v>33828</c:v>
                </c:pt>
                <c:pt idx="3">
                  <c:v>0</c:v>
                </c:pt>
                <c:pt idx="4">
                  <c:v>0</c:v>
                </c:pt>
                <c:pt idx="5">
                  <c:v>31108</c:v>
                </c:pt>
                <c:pt idx="6">
                  <c:v>12628</c:v>
                </c:pt>
                <c:pt idx="7">
                  <c:v>43160</c:v>
                </c:pt>
                <c:pt idx="8">
                  <c:v>1560</c:v>
                </c:pt>
                <c:pt idx="9">
                  <c:v>0</c:v>
                </c:pt>
                <c:pt idx="10">
                  <c:v>2564</c:v>
                </c:pt>
                <c:pt idx="11">
                  <c:v>16246.666666666666</c:v>
                </c:pt>
                <c:pt idx="12">
                  <c:v>38516</c:v>
                </c:pt>
              </c:numCache>
            </c:numRef>
          </c:val>
        </c:ser>
        <c:ser>
          <c:idx val="1"/>
          <c:order val="1"/>
          <c:tx>
            <c:strRef>
              <c:f>TOP!$K$35</c:f>
              <c:strCache>
                <c:ptCount val="1"/>
                <c:pt idx="0">
                  <c:v>WAvg.</c:v>
                </c:pt>
              </c:strCache>
            </c:strRef>
          </c:tx>
          <c:val>
            <c:numRef>
              <c:f>TOP!$K$36:$K$48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4815.8623444125315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TOP!$L$35</c:f>
              <c:strCache>
                <c:ptCount val="1"/>
                <c:pt idx="0">
                  <c:v>Max.</c:v>
                </c:pt>
              </c:strCache>
            </c:strRef>
          </c:tx>
          <c:val>
            <c:numRef>
              <c:f>TOP!$L$36:$L$48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7693.4709889208025</c:v>
                </c:pt>
                <c:pt idx="12">
                  <c:v>0</c:v>
                </c:pt>
              </c:numCache>
            </c:numRef>
          </c:val>
        </c:ser>
        <c:overlap val="100"/>
        <c:axId val="202624000"/>
        <c:axId val="202633984"/>
      </c:barChart>
      <c:catAx>
        <c:axId val="202624000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202633984"/>
        <c:crosses val="autoZero"/>
        <c:auto val="1"/>
        <c:lblAlgn val="ctr"/>
        <c:lblOffset val="100"/>
        <c:tickLblSkip val="1"/>
      </c:catAx>
      <c:valAx>
        <c:axId val="202633984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202624000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altLang="en-US"/>
              <a:t>%Processor by PID wynne-virtual-machine  2021/2/22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TOP!$C$1</c:f>
              <c:strCache>
                <c:ptCount val="1"/>
                <c:pt idx="0">
                  <c:v>%CPU</c:v>
                </c:pt>
              </c:strCache>
            </c:strRef>
          </c:tx>
          <c:spPr>
            <a:ln w="28575">
              <a:noFill/>
            </a:ln>
          </c:spPr>
          <c:xVal>
            <c:numRef>
              <c:f>TOP!$B$2:$B$33</c:f>
              <c:numCache>
                <c:formatCode>General</c:formatCode>
                <c:ptCount val="32"/>
                <c:pt idx="0">
                  <c:v>1238</c:v>
                </c:pt>
                <c:pt idx="1">
                  <c:v>1458</c:v>
                </c:pt>
                <c:pt idx="2">
                  <c:v>1458</c:v>
                </c:pt>
                <c:pt idx="3">
                  <c:v>1458</c:v>
                </c:pt>
                <c:pt idx="4">
                  <c:v>1458</c:v>
                </c:pt>
                <c:pt idx="5">
                  <c:v>1458</c:v>
                </c:pt>
                <c:pt idx="6">
                  <c:v>3175</c:v>
                </c:pt>
                <c:pt idx="7">
                  <c:v>3175</c:v>
                </c:pt>
                <c:pt idx="8">
                  <c:v>7</c:v>
                </c:pt>
                <c:pt idx="9">
                  <c:v>252</c:v>
                </c:pt>
                <c:pt idx="10">
                  <c:v>824</c:v>
                </c:pt>
                <c:pt idx="11">
                  <c:v>824</c:v>
                </c:pt>
                <c:pt idx="12">
                  <c:v>824</c:v>
                </c:pt>
                <c:pt idx="13">
                  <c:v>994</c:v>
                </c:pt>
                <c:pt idx="14">
                  <c:v>1783</c:v>
                </c:pt>
                <c:pt idx="15">
                  <c:v>3348</c:v>
                </c:pt>
                <c:pt idx="16">
                  <c:v>3348</c:v>
                </c:pt>
                <c:pt idx="17">
                  <c:v>3348</c:v>
                </c:pt>
                <c:pt idx="18">
                  <c:v>3348</c:v>
                </c:pt>
                <c:pt idx="19">
                  <c:v>3348</c:v>
                </c:pt>
                <c:pt idx="20">
                  <c:v>3348</c:v>
                </c:pt>
                <c:pt idx="21">
                  <c:v>3348</c:v>
                </c:pt>
                <c:pt idx="22">
                  <c:v>8</c:v>
                </c:pt>
                <c:pt idx="23">
                  <c:v>900</c:v>
                </c:pt>
                <c:pt idx="24">
                  <c:v>1784</c:v>
                </c:pt>
                <c:pt idx="25">
                  <c:v>348</c:v>
                </c:pt>
                <c:pt idx="26">
                  <c:v>348</c:v>
                </c:pt>
                <c:pt idx="27">
                  <c:v>1070</c:v>
                </c:pt>
                <c:pt idx="28">
                  <c:v>1070</c:v>
                </c:pt>
                <c:pt idx="29">
                  <c:v>1070</c:v>
                </c:pt>
                <c:pt idx="30">
                  <c:v>1070</c:v>
                </c:pt>
                <c:pt idx="31">
                  <c:v>1070</c:v>
                </c:pt>
              </c:numCache>
            </c:numRef>
          </c:xVal>
          <c:yVal>
            <c:numRef>
              <c:f>TOP!$C$2:$C$33</c:f>
              <c:numCache>
                <c:formatCode>General</c:formatCode>
                <c:ptCount val="32"/>
                <c:pt idx="0">
                  <c:v>0.99</c:v>
                </c:pt>
                <c:pt idx="1">
                  <c:v>3.94</c:v>
                </c:pt>
                <c:pt idx="2">
                  <c:v>7.93</c:v>
                </c:pt>
                <c:pt idx="3">
                  <c:v>1.98</c:v>
                </c:pt>
                <c:pt idx="4">
                  <c:v>0.99</c:v>
                </c:pt>
                <c:pt idx="5">
                  <c:v>0.99</c:v>
                </c:pt>
                <c:pt idx="6">
                  <c:v>1.98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1.98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4.96</c:v>
                </c:pt>
                <c:pt idx="30">
                  <c:v>0.99</c:v>
                </c:pt>
                <c:pt idx="31">
                  <c:v>1.97</c:v>
                </c:pt>
              </c:numCache>
            </c:numRef>
          </c:yVal>
        </c:ser>
        <c:axId val="202802688"/>
        <c:axId val="202789248"/>
      </c:scatterChart>
      <c:valAx>
        <c:axId val="202802688"/>
        <c:scaling>
          <c:orientation val="minMax"/>
        </c:scaling>
        <c:axPos val="b"/>
        <c:numFmt formatCode="General" sourceLinked="1"/>
        <c:tickLblPos val="nextTo"/>
        <c:crossAx val="202789248"/>
        <c:crosses val="autoZero"/>
        <c:crossBetween val="midCat"/>
      </c:valAx>
      <c:valAx>
        <c:axId val="202789248"/>
        <c:scaling>
          <c:orientation val="minMax"/>
        </c:scaling>
        <c:axPos val="l"/>
        <c:numFmt formatCode="General" sourceLinked="1"/>
        <c:tickLblPos val="nextTo"/>
        <c:crossAx val="20280268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File-backed paging (kByes/sec) wynne-virtual-machine 2021/2/22</a:t>
            </a:r>
          </a:p>
        </c:rich>
      </c:tx>
      <c:layout/>
    </c:title>
    <c:plotArea>
      <c:layout/>
      <c:areaChart>
        <c:grouping val="stacked"/>
        <c:ser>
          <c:idx val="0"/>
          <c:order val="0"/>
          <c:tx>
            <c:strRef>
              <c:f>VM!$H$1</c:f>
              <c:strCache>
                <c:ptCount val="1"/>
                <c:pt idx="0">
                  <c:v>pgpgin</c:v>
                </c:pt>
              </c:strCache>
            </c:strRef>
          </c:tx>
          <c:cat>
            <c:numRef>
              <c:f>VM!$A$2:$A$11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VM!$H$2:$H$11</c:f>
              <c:numCache>
                <c:formatCode>General</c:formatCode>
                <c:ptCount val="10"/>
                <c:pt idx="0">
                  <c:v>2248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VM!$I$1</c:f>
              <c:strCache>
                <c:ptCount val="1"/>
                <c:pt idx="0">
                  <c:v>pgpgout</c:v>
                </c:pt>
              </c:strCache>
            </c:strRef>
          </c:tx>
          <c:val>
            <c:numRef>
              <c:f>VM!$I$2:$I$11</c:f>
              <c:numCache>
                <c:formatCode>General</c:formatCode>
                <c:ptCount val="10"/>
                <c:pt idx="0">
                  <c:v>112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276</c:v>
                </c:pt>
                <c:pt idx="5">
                  <c:v>48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202803072"/>
        <c:axId val="202836224"/>
      </c:areaChart>
      <c:catAx>
        <c:axId val="202803072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202836224"/>
        <c:crosses val="autoZero"/>
        <c:lblAlgn val="ctr"/>
        <c:lblOffset val="100"/>
      </c:catAx>
      <c:valAx>
        <c:axId val="202836224"/>
        <c:scaling>
          <c:orientation val="minMax"/>
          <c:min val="0"/>
        </c:scaling>
        <c:axPos val="l"/>
        <c:numFmt formatCode="0" sourceLinked="0"/>
        <c:tickLblPos val="nextTo"/>
        <c:crossAx val="202803072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Swap-space activity (kBytes/sec) wynne-virtual-machine 2021/2/22</a:t>
            </a:r>
          </a:p>
        </c:rich>
      </c:tx>
      <c:layout/>
    </c:title>
    <c:plotArea>
      <c:layout/>
      <c:areaChart>
        <c:grouping val="stacked"/>
        <c:ser>
          <c:idx val="0"/>
          <c:order val="0"/>
          <c:tx>
            <c:strRef>
              <c:f>VM!$J$1</c:f>
              <c:strCache>
                <c:ptCount val="1"/>
                <c:pt idx="0">
                  <c:v>pswpin</c:v>
                </c:pt>
              </c:strCache>
            </c:strRef>
          </c:tx>
          <c:cat>
            <c:numRef>
              <c:f>VM!$A$2:$A$11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VM!$J$2:$J$11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VM!$K$1</c:f>
              <c:strCache>
                <c:ptCount val="1"/>
                <c:pt idx="0">
                  <c:v>pswpout</c:v>
                </c:pt>
              </c:strCache>
            </c:strRef>
          </c:tx>
          <c:val>
            <c:numRef>
              <c:f>VM!$K$2:$K$11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202991872"/>
        <c:axId val="202993664"/>
      </c:areaChart>
      <c:catAx>
        <c:axId val="202991872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202993664"/>
        <c:crosses val="autoZero"/>
        <c:lblAlgn val="ctr"/>
        <c:lblOffset val="100"/>
      </c:catAx>
      <c:valAx>
        <c:axId val="202993664"/>
        <c:scaling>
          <c:orientation val="minMax"/>
          <c:min val="0"/>
        </c:scaling>
        <c:axPos val="l"/>
        <c:numFmt formatCode="0.0" sourceLinked="0"/>
        <c:tickLblPos val="nextTo"/>
        <c:crossAx val="202991872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altLang="en-US"/>
              <a:t>CPU 1 wynne-virtual-machine  2021/2/22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'CPU001'!$B$1</c:f>
              <c:strCache>
                <c:ptCount val="1"/>
                <c:pt idx="0">
                  <c:v>User%</c:v>
                </c:pt>
              </c:strCache>
            </c:strRef>
          </c:tx>
          <c:cat>
            <c:numRef>
              <c:f>'CPU001'!$A$2:$A$11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'CPU001'!$B$2:$B$11</c:f>
              <c:numCache>
                <c:formatCode>General</c:formatCode>
                <c:ptCount val="10"/>
                <c:pt idx="0">
                  <c:v>4.9000000000000004</c:v>
                </c:pt>
                <c:pt idx="1">
                  <c:v>4.0999999999999996</c:v>
                </c:pt>
                <c:pt idx="2">
                  <c:v>8.1999999999999993</c:v>
                </c:pt>
                <c:pt idx="3">
                  <c:v>5.0999999999999996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ser>
          <c:idx val="1"/>
          <c:order val="1"/>
          <c:tx>
            <c:strRef>
              <c:f>'CPU001'!$C$1</c:f>
              <c:strCache>
                <c:ptCount val="1"/>
                <c:pt idx="0">
                  <c:v>Sys%</c:v>
                </c:pt>
              </c:strCache>
            </c:strRef>
          </c:tx>
          <c:cat>
            <c:numRef>
              <c:f>'CPU001'!$A$2:$A$11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'CPU001'!$C$2:$C$11</c:f>
              <c:numCache>
                <c:formatCode>General</c:formatCode>
                <c:ptCount val="10"/>
                <c:pt idx="0">
                  <c:v>3.6</c:v>
                </c:pt>
                <c:pt idx="1">
                  <c:v>1</c:v>
                </c:pt>
                <c:pt idx="2">
                  <c:v>2.1</c:v>
                </c:pt>
                <c:pt idx="3">
                  <c:v>3.1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</c:ser>
        <c:ser>
          <c:idx val="2"/>
          <c:order val="2"/>
          <c:tx>
            <c:strRef>
              <c:f>'CPU001'!$D$1</c:f>
              <c:strCache>
                <c:ptCount val="1"/>
                <c:pt idx="0">
                  <c:v>Wait%</c:v>
                </c:pt>
              </c:strCache>
            </c:strRef>
          </c:tx>
          <c:cat>
            <c:numRef>
              <c:f>'CPU001'!$A$2:$A$11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'CPU001'!$D$2:$D$11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'CPU001'!$E$1</c:f>
              <c:strCache>
                <c:ptCount val="1"/>
                <c:pt idx="0">
                  <c:v>Idle%</c:v>
                </c:pt>
              </c:strCache>
            </c:strRef>
          </c:tx>
          <c:cat>
            <c:numRef>
              <c:f>'CPU001'!$A$2:$A$11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'CPU001'!$E$2:$E$11</c:f>
              <c:numCache>
                <c:formatCode>General</c:formatCode>
                <c:ptCount val="10"/>
                <c:pt idx="0">
                  <c:v>90.6</c:v>
                </c:pt>
                <c:pt idx="1">
                  <c:v>94.9</c:v>
                </c:pt>
                <c:pt idx="2">
                  <c:v>89.7</c:v>
                </c:pt>
                <c:pt idx="3">
                  <c:v>91.8</c:v>
                </c:pt>
                <c:pt idx="4">
                  <c:v>98</c:v>
                </c:pt>
                <c:pt idx="5">
                  <c:v>98</c:v>
                </c:pt>
                <c:pt idx="6">
                  <c:v>97</c:v>
                </c:pt>
                <c:pt idx="7">
                  <c:v>99</c:v>
                </c:pt>
                <c:pt idx="8">
                  <c:v>98</c:v>
                </c:pt>
                <c:pt idx="9">
                  <c:v>96</c:v>
                </c:pt>
              </c:numCache>
            </c:numRef>
          </c:val>
        </c:ser>
        <c:gapWidth val="0"/>
        <c:overlap val="100"/>
        <c:axId val="127129088"/>
        <c:axId val="127130624"/>
      </c:barChart>
      <c:catAx>
        <c:axId val="127129088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27130624"/>
        <c:crosses val="autoZero"/>
        <c:lblAlgn val="ctr"/>
        <c:lblOffset val="100"/>
      </c:catAx>
      <c:valAx>
        <c:axId val="127130624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Utilization (%)</a:t>
                </a:r>
                <a:endParaRPr altLang="en-US"/>
              </a:p>
            </c:rich>
          </c:tx>
        </c:title>
        <c:numFmt formatCode="0" sourceLinked="0"/>
        <c:tickLblPos val="nextTo"/>
        <c:crossAx val="127129088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total KB/s wynne-virtual-machine  2021/2/22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DISK_SUMM!$A$13</c:f>
              <c:strCache>
                <c:ptCount val="1"/>
                <c:pt idx="0">
                  <c:v>Avg.</c:v>
                </c:pt>
              </c:strCache>
            </c:strRef>
          </c:tx>
          <c:cat>
            <c:strRef>
              <c:f>DISK_SUMM!$B$1:$D$1</c:f>
              <c:strCache>
                <c:ptCount val="3"/>
                <c:pt idx="0">
                  <c:v>Disk Read KB/s</c:v>
                </c:pt>
                <c:pt idx="1">
                  <c:v>Disk Write KB/s</c:v>
                </c:pt>
                <c:pt idx="2">
                  <c:v>IO/sec</c:v>
                </c:pt>
              </c:strCache>
            </c:strRef>
          </c:cat>
          <c:val>
            <c:numRef>
              <c:f>DISK_SUMM!$B$13:$D$13</c:f>
              <c:numCache>
                <c:formatCode>0.0</c:formatCode>
                <c:ptCount val="3"/>
                <c:pt idx="0">
                  <c:v>38.200000000000003</c:v>
                </c:pt>
                <c:pt idx="1">
                  <c:v>70.680000000000007</c:v>
                </c:pt>
                <c:pt idx="2">
                  <c:v>11.94</c:v>
                </c:pt>
              </c:numCache>
            </c:numRef>
          </c:val>
        </c:ser>
        <c:ser>
          <c:idx val="1"/>
          <c:order val="1"/>
          <c:tx>
            <c:strRef>
              <c:f>DISK_SUMM!$A$14</c:f>
              <c:strCache>
                <c:ptCount val="1"/>
                <c:pt idx="0">
                  <c:v>WAvg.</c:v>
                </c:pt>
              </c:strCache>
            </c:strRef>
          </c:tx>
          <c:val>
            <c:numRef>
              <c:f>DISK_SUMM!$B$14:$D$14</c:f>
              <c:numCache>
                <c:formatCode>0.0</c:formatCode>
                <c:ptCount val="3"/>
                <c:pt idx="0">
                  <c:v>343.8</c:v>
                </c:pt>
                <c:pt idx="1">
                  <c:v>512.00715336728922</c:v>
                </c:pt>
                <c:pt idx="2">
                  <c:v>77.676415410385275</c:v>
                </c:pt>
              </c:numCache>
            </c:numRef>
          </c:val>
        </c:ser>
        <c:overlap val="100"/>
        <c:axId val="196643456"/>
        <c:axId val="196665728"/>
      </c:barChart>
      <c:lineChart>
        <c:grouping val="standard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DISK_SUMM!$B$15:$D$15</c:f>
              <c:numCache>
                <c:formatCode>0.0</c:formatCode>
                <c:ptCount val="3"/>
                <c:pt idx="0">
                  <c:v>382</c:v>
                </c:pt>
                <c:pt idx="1">
                  <c:v>640.6</c:v>
                </c:pt>
                <c:pt idx="2">
                  <c:v>102.8</c:v>
                </c:pt>
              </c:numCache>
            </c:numRef>
          </c:val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DISK_SUMM!$B$16:$D$16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marker val="1"/>
        <c:axId val="196754048"/>
        <c:axId val="196751744"/>
      </c:lineChart>
      <c:catAx>
        <c:axId val="196643456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96665728"/>
        <c:crosses val="autoZero"/>
        <c:auto val="1"/>
        <c:lblAlgn val="ctr"/>
        <c:lblOffset val="100"/>
        <c:tickLblSkip val="1"/>
      </c:catAx>
      <c:valAx>
        <c:axId val="196665728"/>
        <c:scaling>
          <c:orientation val="minMax"/>
          <c:max val="641.6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Avg</a:t>
                </a:r>
                <a:endParaRPr altLang="en-US"/>
              </a:p>
            </c:rich>
          </c:tx>
        </c:title>
        <c:numFmt formatCode="0" sourceLinked="0"/>
        <c:tickLblPos val="nextTo"/>
        <c:crossAx val="196643456"/>
        <c:crosses val="autoZero"/>
        <c:crossBetween val="between"/>
      </c:valAx>
      <c:valAx>
        <c:axId val="196751744"/>
        <c:scaling>
          <c:orientation val="minMax"/>
          <c:max val="641.6"/>
          <c:min val="0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Min/Max</a:t>
                </a:r>
                <a:endParaRPr altLang="en-US"/>
              </a:p>
            </c:rich>
          </c:tx>
        </c:title>
        <c:numFmt formatCode="0" sourceLinked="0"/>
        <c:tickLblPos val="nextTo"/>
        <c:crossAx val="196754048"/>
        <c:crosses val="max"/>
        <c:crossBetween val="between"/>
      </c:valAx>
      <c:catAx>
        <c:axId val="196754048"/>
        <c:scaling>
          <c:orientation val="minMax"/>
        </c:scaling>
        <c:delete val="1"/>
        <c:axPos val="b"/>
        <c:tickLblPos val="none"/>
        <c:crossAx val="196751744"/>
        <c:auto val="1"/>
        <c:lblAlgn val="ctr"/>
        <c:lblOffset val="100"/>
      </c:catAx>
    </c:plotArea>
    <c:legend>
      <c:legendPos val="t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altLang="en-US"/>
              <a:t>CPU Total wynne-virtual-machine  2021/2/22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CPU_ALL!$B$1</c:f>
              <c:strCache>
                <c:ptCount val="1"/>
                <c:pt idx="0">
                  <c:v>User%</c:v>
                </c:pt>
              </c:strCache>
            </c:strRef>
          </c:tx>
          <c:cat>
            <c:numRef>
              <c:f>CPU_ALL!$A$2:$A$11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CPU_ALL!$B$2:$B$11</c:f>
              <c:numCache>
                <c:formatCode>General</c:formatCode>
                <c:ptCount val="10"/>
                <c:pt idx="0">
                  <c:v>4.9000000000000004</c:v>
                </c:pt>
                <c:pt idx="1">
                  <c:v>4.0999999999999996</c:v>
                </c:pt>
                <c:pt idx="2">
                  <c:v>8.1999999999999993</c:v>
                </c:pt>
                <c:pt idx="3">
                  <c:v>5.0999999999999996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ser>
          <c:idx val="1"/>
          <c:order val="1"/>
          <c:tx>
            <c:strRef>
              <c:f>CPU_ALL!$C$1</c:f>
              <c:strCache>
                <c:ptCount val="1"/>
                <c:pt idx="0">
                  <c:v>Sys%</c:v>
                </c:pt>
              </c:strCache>
            </c:strRef>
          </c:tx>
          <c:cat>
            <c:numRef>
              <c:f>CPU_ALL!$A$2:$A$11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CPU_ALL!$C$2:$C$11</c:f>
              <c:numCache>
                <c:formatCode>General</c:formatCode>
                <c:ptCount val="10"/>
                <c:pt idx="0">
                  <c:v>3.6</c:v>
                </c:pt>
                <c:pt idx="1">
                  <c:v>1</c:v>
                </c:pt>
                <c:pt idx="2">
                  <c:v>2.1</c:v>
                </c:pt>
                <c:pt idx="3">
                  <c:v>3.1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</c:ser>
        <c:ser>
          <c:idx val="2"/>
          <c:order val="2"/>
          <c:tx>
            <c:strRef>
              <c:f>CPU_ALL!$D$1</c:f>
              <c:strCache>
                <c:ptCount val="1"/>
                <c:pt idx="0">
                  <c:v>Wait%</c:v>
                </c:pt>
              </c:strCache>
            </c:strRef>
          </c:tx>
          <c:cat>
            <c:numRef>
              <c:f>CPU_ALL!$A$2:$A$11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CPU_ALL!$D$2:$D$11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CPU_ALL!$E$1</c:f>
              <c:strCache>
                <c:ptCount val="1"/>
                <c:pt idx="0">
                  <c:v>Idle%</c:v>
                </c:pt>
              </c:strCache>
            </c:strRef>
          </c:tx>
          <c:cat>
            <c:numRef>
              <c:f>CPU_ALL!$A$2:$A$11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CPU_ALL!$E$2:$E$11</c:f>
              <c:numCache>
                <c:formatCode>General</c:formatCode>
                <c:ptCount val="10"/>
                <c:pt idx="0">
                  <c:v>90.6</c:v>
                </c:pt>
                <c:pt idx="1">
                  <c:v>94.9</c:v>
                </c:pt>
                <c:pt idx="2">
                  <c:v>89.7</c:v>
                </c:pt>
                <c:pt idx="3">
                  <c:v>91.8</c:v>
                </c:pt>
                <c:pt idx="4">
                  <c:v>98</c:v>
                </c:pt>
                <c:pt idx="5">
                  <c:v>98</c:v>
                </c:pt>
                <c:pt idx="6">
                  <c:v>97</c:v>
                </c:pt>
                <c:pt idx="7">
                  <c:v>99</c:v>
                </c:pt>
                <c:pt idx="8">
                  <c:v>98</c:v>
                </c:pt>
                <c:pt idx="9">
                  <c:v>96</c:v>
                </c:pt>
              </c:numCache>
            </c:numRef>
          </c:val>
        </c:ser>
        <c:ser>
          <c:idx val="4"/>
          <c:order val="4"/>
          <c:tx>
            <c:strRef>
              <c:f>CPU_ALL!$F$1</c:f>
              <c:strCache>
                <c:ptCount val="1"/>
                <c:pt idx="0">
                  <c:v>Busy</c:v>
                </c:pt>
              </c:strCache>
            </c:strRef>
          </c:tx>
          <c:cat>
            <c:numRef>
              <c:f>CPU_ALL!$A$2:$A$11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CPU_ALL!$F$2:$F$11</c:f>
              <c:numCache>
                <c:formatCode>General</c:formatCode>
                <c:ptCount val="10"/>
              </c:numCache>
            </c:numRef>
          </c:val>
        </c:ser>
        <c:gapWidth val="0"/>
        <c:overlap val="100"/>
        <c:axId val="128108800"/>
        <c:axId val="133083136"/>
      </c:barChart>
      <c:catAx>
        <c:axId val="128108800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33083136"/>
        <c:crosses val="autoZero"/>
        <c:lblAlgn val="ctr"/>
        <c:lblOffset val="100"/>
      </c:catAx>
      <c:valAx>
        <c:axId val="133083136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Utilization (%)</a:t>
                </a:r>
                <a:endParaRPr altLang="en-US"/>
              </a:p>
            </c:rich>
          </c:tx>
        </c:title>
        <c:numFmt formatCode="0" sourceLinked="0"/>
        <c:tickLblPos val="nextTo"/>
        <c:crossAx val="128108800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altLang="en-US"/>
              <a:t>CPU by Processor wynne-virtual-machine  2021/2/22    (0 threads not shown)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CPU_SUMM!$B$1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cat>
            <c:strRef>
              <c:f>CPU_SUMM!$A$2</c:f>
              <c:strCache>
                <c:ptCount val="1"/>
                <c:pt idx="0">
                  <c:v>CPU001</c:v>
                </c:pt>
              </c:strCache>
            </c:strRef>
          </c:cat>
          <c:val>
            <c:numRef>
              <c:f>CPU_SUMM!$B$2</c:f>
              <c:numCache>
                <c:formatCode>#0.0</c:formatCode>
                <c:ptCount val="1"/>
                <c:pt idx="0">
                  <c:v>3.03</c:v>
                </c:pt>
              </c:numCache>
            </c:numRef>
          </c:val>
        </c:ser>
        <c:ser>
          <c:idx val="1"/>
          <c:order val="1"/>
          <c:tx>
            <c:strRef>
              <c:f>CPU_SUMM!$C$1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cat>
            <c:strRef>
              <c:f>CPU_SUMM!$A$2</c:f>
              <c:strCache>
                <c:ptCount val="1"/>
                <c:pt idx="0">
                  <c:v>CPU001</c:v>
                </c:pt>
              </c:strCache>
            </c:strRef>
          </c:cat>
          <c:val>
            <c:numRef>
              <c:f>CPU_SUMM!$C$2</c:f>
              <c:numCache>
                <c:formatCode>#0.0</c:formatCode>
                <c:ptCount val="1"/>
                <c:pt idx="0">
                  <c:v>1.5799999999999998</c:v>
                </c:pt>
              </c:numCache>
            </c:numRef>
          </c:val>
        </c:ser>
        <c:ser>
          <c:idx val="2"/>
          <c:order val="2"/>
          <c:tx>
            <c:strRef>
              <c:f>CPU_SUMM!$D$1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cat>
            <c:strRef>
              <c:f>CPU_SUMM!$A$2</c:f>
              <c:strCache>
                <c:ptCount val="1"/>
                <c:pt idx="0">
                  <c:v>CPU001</c:v>
                </c:pt>
              </c:strCache>
            </c:strRef>
          </c:cat>
          <c:val>
            <c:numRef>
              <c:f>CPU_SUMM!$D$2</c:f>
              <c:numCache>
                <c:formatCode>#0.0</c:formatCode>
                <c:ptCount val="1"/>
                <c:pt idx="0">
                  <c:v>0.1</c:v>
                </c:pt>
              </c:numCache>
            </c:numRef>
          </c:val>
        </c:ser>
        <c:overlap val="100"/>
        <c:axId val="240910720"/>
        <c:axId val="240912256"/>
      </c:barChart>
      <c:catAx>
        <c:axId val="240910720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240912256"/>
        <c:crosses val="autoZero"/>
        <c:auto val="1"/>
        <c:lblAlgn val="ctr"/>
        <c:lblOffset val="100"/>
        <c:tickLblSkip val="1"/>
      </c:catAx>
      <c:valAx>
        <c:axId val="240912256"/>
        <c:scaling>
          <c:orientation val="minMax"/>
          <c:max val="100"/>
          <c:min val="0"/>
        </c:scaling>
        <c:axPos val="l"/>
        <c:majorGridlines/>
        <c:numFmt formatCode="0" sourceLinked="0"/>
        <c:tickLblPos val="nextTo"/>
        <c:crossAx val="240910720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Block Size wynne-virtual-machine  2021/2/22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Avg.</c:v>
          </c:tx>
          <c:cat>
            <c:strRef>
              <c:f>DISKBSIZE!$B$1:$X$1</c:f>
              <c:strCache>
                <c:ptCount val="23"/>
                <c:pt idx="0">
                  <c:v>sda</c:v>
                </c:pt>
                <c:pt idx="1">
                  <c:v>sda1</c:v>
                </c:pt>
                <c:pt idx="2">
                  <c:v>loop0</c:v>
                </c:pt>
                <c:pt idx="3">
                  <c:v>loop1</c:v>
                </c:pt>
                <c:pt idx="4">
                  <c:v>loop2</c:v>
                </c:pt>
                <c:pt idx="5">
                  <c:v>loop3</c:v>
                </c:pt>
                <c:pt idx="6">
                  <c:v>loop4</c:v>
                </c:pt>
                <c:pt idx="7">
                  <c:v>loop5</c:v>
                </c:pt>
                <c:pt idx="8">
                  <c:v>loop6</c:v>
                </c:pt>
                <c:pt idx="9">
                  <c:v>loop7</c:v>
                </c:pt>
                <c:pt idx="10">
                  <c:v>loop8</c:v>
                </c:pt>
                <c:pt idx="11">
                  <c:v>loop9</c:v>
                </c:pt>
                <c:pt idx="12">
                  <c:v>loop10</c:v>
                </c:pt>
                <c:pt idx="13">
                  <c:v>loop11</c:v>
                </c:pt>
                <c:pt idx="14">
                  <c:v>loop12</c:v>
                </c:pt>
                <c:pt idx="15">
                  <c:v>loop13</c:v>
                </c:pt>
                <c:pt idx="16">
                  <c:v>loop14</c:v>
                </c:pt>
                <c:pt idx="17">
                  <c:v>loop15</c:v>
                </c:pt>
                <c:pt idx="18">
                  <c:v>loop16</c:v>
                </c:pt>
                <c:pt idx="19">
                  <c:v>loop17</c:v>
                </c:pt>
                <c:pt idx="20">
                  <c:v>loop18</c:v>
                </c:pt>
                <c:pt idx="21">
                  <c:v>loop19</c:v>
                </c:pt>
                <c:pt idx="22">
                  <c:v>loop20</c:v>
                </c:pt>
              </c:strCache>
            </c:strRef>
          </c:cat>
          <c:val>
            <c:numRef>
              <c:f>DISKBSIZE!$B$13:$X$13</c:f>
              <c:numCache>
                <c:formatCode>0.0</c:formatCode>
                <c:ptCount val="23"/>
                <c:pt idx="0">
                  <c:v>6.23</c:v>
                </c:pt>
                <c:pt idx="1">
                  <c:v>6.23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v>WAvg.</c:v>
          </c:tx>
          <c:val>
            <c:numRef>
              <c:f>DISKBSIZE!$B$14:$X$14</c:f>
              <c:numCache>
                <c:formatCode>0.0</c:formatCode>
                <c:ptCount val="23"/>
                <c:pt idx="0">
                  <c:v>20.576581059390048</c:v>
                </c:pt>
                <c:pt idx="1">
                  <c:v>20.576581059390048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overlap val="100"/>
        <c:axId val="134812416"/>
        <c:axId val="134813952"/>
      </c:barChart>
      <c:lineChart>
        <c:grouping val="standard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DISKBSIZE!$B$15:$X$15</c:f>
              <c:numCache>
                <c:formatCode>0.0</c:formatCode>
                <c:ptCount val="23"/>
                <c:pt idx="0">
                  <c:v>38.1</c:v>
                </c:pt>
                <c:pt idx="1">
                  <c:v>38.1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DISKBSIZE!$B$16:$X$16</c:f>
              <c:numCache>
                <c:formatCode>0.0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marker val="1"/>
        <c:axId val="136266880"/>
        <c:axId val="136252032"/>
      </c:lineChart>
      <c:catAx>
        <c:axId val="134812416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34813952"/>
        <c:crosses val="autoZero"/>
        <c:auto val="1"/>
        <c:lblAlgn val="ctr"/>
        <c:lblOffset val="100"/>
        <c:tickLblSkip val="1"/>
      </c:catAx>
      <c:valAx>
        <c:axId val="134813952"/>
        <c:scaling>
          <c:orientation val="minMax"/>
          <c:max val="39.1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Avg</a:t>
                </a:r>
                <a:endParaRPr altLang="en-US"/>
              </a:p>
            </c:rich>
          </c:tx>
        </c:title>
        <c:numFmt formatCode="0" sourceLinked="0"/>
        <c:tickLblPos val="nextTo"/>
        <c:crossAx val="134812416"/>
        <c:crosses val="autoZero"/>
        <c:crossBetween val="between"/>
      </c:valAx>
      <c:valAx>
        <c:axId val="136252032"/>
        <c:scaling>
          <c:orientation val="minMax"/>
          <c:max val="39.1"/>
          <c:min val="0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Min/Max</a:t>
                </a:r>
                <a:endParaRPr altLang="en-US"/>
              </a:p>
            </c:rich>
          </c:tx>
        </c:title>
        <c:numFmt formatCode="0" sourceLinked="0"/>
        <c:tickLblPos val="nextTo"/>
        <c:crossAx val="136266880"/>
        <c:crosses val="max"/>
        <c:crossBetween val="between"/>
      </c:valAx>
      <c:catAx>
        <c:axId val="136266880"/>
        <c:scaling>
          <c:orientation val="minMax"/>
        </c:scaling>
        <c:delete val="1"/>
        <c:axPos val="b"/>
        <c:tickLblPos val="none"/>
        <c:crossAx val="136252032"/>
        <c:auto val="1"/>
        <c:lblAlgn val="ctr"/>
        <c:lblOffset val="100"/>
      </c:catAx>
    </c:plotArea>
    <c:legend>
      <c:legendPos val="t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Block Size wynne-virtual-machine  2021/2/22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DISKBSIZE!$B$1</c:f>
              <c:strCache>
                <c:ptCount val="1"/>
                <c:pt idx="0">
                  <c:v>sda</c:v>
                </c:pt>
              </c:strCache>
            </c:strRef>
          </c:tx>
          <c:marker>
            <c:symbol val="none"/>
          </c:marker>
          <c:cat>
            <c:numRef>
              <c:f>DISKBSIZE!$A$2:$A$11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DISKBSIZE!$B$2:$B$11</c:f>
              <c:numCache>
                <c:formatCode>General</c:formatCode>
                <c:ptCount val="10"/>
                <c:pt idx="0">
                  <c:v>38.1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6.2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</c:numCache>
            </c:numRef>
          </c:val>
        </c:ser>
        <c:ser>
          <c:idx val="1"/>
          <c:order val="1"/>
          <c:tx>
            <c:strRef>
              <c:f>DISKBSIZE!$C$1</c:f>
              <c:strCache>
                <c:ptCount val="1"/>
                <c:pt idx="0">
                  <c:v>sda1</c:v>
                </c:pt>
              </c:strCache>
            </c:strRef>
          </c:tx>
          <c:marker>
            <c:symbol val="none"/>
          </c:marker>
          <c:cat>
            <c:numRef>
              <c:f>DISKBSIZE!$A$2:$A$11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DISKBSIZE!$C$2:$C$11</c:f>
              <c:numCache>
                <c:formatCode>General</c:formatCode>
                <c:ptCount val="10"/>
                <c:pt idx="0">
                  <c:v>38.1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6.2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</c:numCache>
            </c:numRef>
          </c:val>
        </c:ser>
        <c:ser>
          <c:idx val="2"/>
          <c:order val="2"/>
          <c:tx>
            <c:strRef>
              <c:f>DISKBSIZE!$D$1</c:f>
              <c:strCache>
                <c:ptCount val="1"/>
                <c:pt idx="0">
                  <c:v>loop0</c:v>
                </c:pt>
              </c:strCache>
            </c:strRef>
          </c:tx>
          <c:marker>
            <c:symbol val="none"/>
          </c:marker>
          <c:cat>
            <c:numRef>
              <c:f>DISKBSIZE!$A$2:$A$11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DISKBSIZE!$D$2:$D$11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DISKBSIZE!$E$1</c:f>
              <c:strCache>
                <c:ptCount val="1"/>
                <c:pt idx="0">
                  <c:v>loop1</c:v>
                </c:pt>
              </c:strCache>
            </c:strRef>
          </c:tx>
          <c:marker>
            <c:symbol val="none"/>
          </c:marker>
          <c:cat>
            <c:numRef>
              <c:f>DISKBSIZE!$A$2:$A$11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DISKBSIZE!$E$2:$E$11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DISKBSIZE!$F$1</c:f>
              <c:strCache>
                <c:ptCount val="1"/>
                <c:pt idx="0">
                  <c:v>loop2</c:v>
                </c:pt>
              </c:strCache>
            </c:strRef>
          </c:tx>
          <c:marker>
            <c:symbol val="none"/>
          </c:marker>
          <c:cat>
            <c:numRef>
              <c:f>DISKBSIZE!$A$2:$A$11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DISKBSIZE!$F$2:$F$11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tx>
            <c:strRef>
              <c:f>DISKBSIZE!$G$1</c:f>
              <c:strCache>
                <c:ptCount val="1"/>
                <c:pt idx="0">
                  <c:v>loop3</c:v>
                </c:pt>
              </c:strCache>
            </c:strRef>
          </c:tx>
          <c:marker>
            <c:symbol val="none"/>
          </c:marker>
          <c:cat>
            <c:numRef>
              <c:f>DISKBSIZE!$A$2:$A$11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DISKBSIZE!$G$2:$G$11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tx>
            <c:strRef>
              <c:f>DISKBSIZE!$H$1</c:f>
              <c:strCache>
                <c:ptCount val="1"/>
                <c:pt idx="0">
                  <c:v>loop4</c:v>
                </c:pt>
              </c:strCache>
            </c:strRef>
          </c:tx>
          <c:marker>
            <c:symbol val="none"/>
          </c:marker>
          <c:cat>
            <c:numRef>
              <c:f>DISKBSIZE!$A$2:$A$11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DISKBSIZE!$H$2:$H$11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7"/>
          <c:order val="7"/>
          <c:tx>
            <c:strRef>
              <c:f>DISKBSIZE!$I$1</c:f>
              <c:strCache>
                <c:ptCount val="1"/>
                <c:pt idx="0">
                  <c:v>loop5</c:v>
                </c:pt>
              </c:strCache>
            </c:strRef>
          </c:tx>
          <c:marker>
            <c:symbol val="none"/>
          </c:marker>
          <c:cat>
            <c:numRef>
              <c:f>DISKBSIZE!$A$2:$A$11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DISKBSIZE!$I$2:$I$11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8"/>
          <c:order val="8"/>
          <c:tx>
            <c:strRef>
              <c:f>DISKBSIZE!$J$1</c:f>
              <c:strCache>
                <c:ptCount val="1"/>
                <c:pt idx="0">
                  <c:v>loop6</c:v>
                </c:pt>
              </c:strCache>
            </c:strRef>
          </c:tx>
          <c:marker>
            <c:symbol val="none"/>
          </c:marker>
          <c:cat>
            <c:numRef>
              <c:f>DISKBSIZE!$A$2:$A$11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DISKBSIZE!$J$2:$J$11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9"/>
          <c:order val="9"/>
          <c:tx>
            <c:strRef>
              <c:f>DISKBSIZE!$K$1</c:f>
              <c:strCache>
                <c:ptCount val="1"/>
                <c:pt idx="0">
                  <c:v>loop7</c:v>
                </c:pt>
              </c:strCache>
            </c:strRef>
          </c:tx>
          <c:marker>
            <c:symbol val="none"/>
          </c:marker>
          <c:cat>
            <c:numRef>
              <c:f>DISKBSIZE!$A$2:$A$11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DISKBSIZE!$K$2:$K$11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0"/>
          <c:order val="10"/>
          <c:tx>
            <c:strRef>
              <c:f>DISKBSIZE!$L$1</c:f>
              <c:strCache>
                <c:ptCount val="1"/>
                <c:pt idx="0">
                  <c:v>loop8</c:v>
                </c:pt>
              </c:strCache>
            </c:strRef>
          </c:tx>
          <c:marker>
            <c:symbol val="none"/>
          </c:marker>
          <c:cat>
            <c:numRef>
              <c:f>DISKBSIZE!$A$2:$A$11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DISKBSIZE!$L$2:$L$11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1"/>
          <c:order val="11"/>
          <c:tx>
            <c:strRef>
              <c:f>DISKBSIZE!$M$1</c:f>
              <c:strCache>
                <c:ptCount val="1"/>
                <c:pt idx="0">
                  <c:v>loop9</c:v>
                </c:pt>
              </c:strCache>
            </c:strRef>
          </c:tx>
          <c:marker>
            <c:symbol val="none"/>
          </c:marker>
          <c:cat>
            <c:numRef>
              <c:f>DISKBSIZE!$A$2:$A$11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DISKBSIZE!$M$2:$M$11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2"/>
          <c:order val="12"/>
          <c:tx>
            <c:strRef>
              <c:f>DISKBSIZE!$N$1</c:f>
              <c:strCache>
                <c:ptCount val="1"/>
                <c:pt idx="0">
                  <c:v>loop10</c:v>
                </c:pt>
              </c:strCache>
            </c:strRef>
          </c:tx>
          <c:marker>
            <c:symbol val="none"/>
          </c:marker>
          <c:cat>
            <c:numRef>
              <c:f>DISKBSIZE!$A$2:$A$11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DISKBSIZE!$N$2:$N$11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3"/>
          <c:order val="13"/>
          <c:tx>
            <c:strRef>
              <c:f>DISKBSIZE!$O$1</c:f>
              <c:strCache>
                <c:ptCount val="1"/>
                <c:pt idx="0">
                  <c:v>loop11</c:v>
                </c:pt>
              </c:strCache>
            </c:strRef>
          </c:tx>
          <c:marker>
            <c:symbol val="none"/>
          </c:marker>
          <c:cat>
            <c:numRef>
              <c:f>DISKBSIZE!$A$2:$A$11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DISKBSIZE!$O$2:$O$11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4"/>
          <c:order val="14"/>
          <c:tx>
            <c:strRef>
              <c:f>DISKBSIZE!$P$1</c:f>
              <c:strCache>
                <c:ptCount val="1"/>
                <c:pt idx="0">
                  <c:v>loop12</c:v>
                </c:pt>
              </c:strCache>
            </c:strRef>
          </c:tx>
          <c:marker>
            <c:symbol val="none"/>
          </c:marker>
          <c:cat>
            <c:numRef>
              <c:f>DISKBSIZE!$A$2:$A$11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DISKBSIZE!$P$2:$P$11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5"/>
          <c:order val="15"/>
          <c:tx>
            <c:strRef>
              <c:f>DISKBSIZE!$Q$1</c:f>
              <c:strCache>
                <c:ptCount val="1"/>
                <c:pt idx="0">
                  <c:v>loop13</c:v>
                </c:pt>
              </c:strCache>
            </c:strRef>
          </c:tx>
          <c:marker>
            <c:symbol val="none"/>
          </c:marker>
          <c:cat>
            <c:numRef>
              <c:f>DISKBSIZE!$A$2:$A$11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DISKBSIZE!$Q$2:$Q$11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6"/>
          <c:order val="16"/>
          <c:tx>
            <c:strRef>
              <c:f>DISKBSIZE!$R$1</c:f>
              <c:strCache>
                <c:ptCount val="1"/>
                <c:pt idx="0">
                  <c:v>loop14</c:v>
                </c:pt>
              </c:strCache>
            </c:strRef>
          </c:tx>
          <c:marker>
            <c:symbol val="none"/>
          </c:marker>
          <c:cat>
            <c:numRef>
              <c:f>DISKBSIZE!$A$2:$A$11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DISKBSIZE!$R$2:$R$11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7"/>
          <c:order val="17"/>
          <c:tx>
            <c:strRef>
              <c:f>DISKBSIZE!$S$1</c:f>
              <c:strCache>
                <c:ptCount val="1"/>
                <c:pt idx="0">
                  <c:v>loop15</c:v>
                </c:pt>
              </c:strCache>
            </c:strRef>
          </c:tx>
          <c:marker>
            <c:symbol val="none"/>
          </c:marker>
          <c:cat>
            <c:numRef>
              <c:f>DISKBSIZE!$A$2:$A$11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DISKBSIZE!$S$2:$S$11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8"/>
          <c:order val="18"/>
          <c:tx>
            <c:strRef>
              <c:f>DISKBSIZE!$T$1</c:f>
              <c:strCache>
                <c:ptCount val="1"/>
                <c:pt idx="0">
                  <c:v>loop16</c:v>
                </c:pt>
              </c:strCache>
            </c:strRef>
          </c:tx>
          <c:marker>
            <c:symbol val="none"/>
          </c:marker>
          <c:cat>
            <c:numRef>
              <c:f>DISKBSIZE!$A$2:$A$11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DISKBSIZE!$T$2:$T$11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9"/>
          <c:order val="19"/>
          <c:tx>
            <c:strRef>
              <c:f>DISKBSIZE!$U$1</c:f>
              <c:strCache>
                <c:ptCount val="1"/>
                <c:pt idx="0">
                  <c:v>loop17</c:v>
                </c:pt>
              </c:strCache>
            </c:strRef>
          </c:tx>
          <c:marker>
            <c:symbol val="none"/>
          </c:marker>
          <c:cat>
            <c:numRef>
              <c:f>DISKBSIZE!$A$2:$A$11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DISKBSIZE!$U$2:$U$11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0"/>
          <c:order val="20"/>
          <c:tx>
            <c:strRef>
              <c:f>DISKBSIZE!$V$1</c:f>
              <c:strCache>
                <c:ptCount val="1"/>
                <c:pt idx="0">
                  <c:v>loop18</c:v>
                </c:pt>
              </c:strCache>
            </c:strRef>
          </c:tx>
          <c:marker>
            <c:symbol val="none"/>
          </c:marker>
          <c:cat>
            <c:numRef>
              <c:f>DISKBSIZE!$A$2:$A$11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DISKBSIZE!$V$2:$V$11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1"/>
          <c:order val="21"/>
          <c:tx>
            <c:strRef>
              <c:f>DISKBSIZE!$W$1</c:f>
              <c:strCache>
                <c:ptCount val="1"/>
                <c:pt idx="0">
                  <c:v>loop19</c:v>
                </c:pt>
              </c:strCache>
            </c:strRef>
          </c:tx>
          <c:marker>
            <c:symbol val="none"/>
          </c:marker>
          <c:cat>
            <c:numRef>
              <c:f>DISKBSIZE!$A$2:$A$11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DISKBSIZE!$W$2:$W$11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2"/>
          <c:order val="22"/>
          <c:tx>
            <c:strRef>
              <c:f>DISKBSIZE!$X$1</c:f>
              <c:strCache>
                <c:ptCount val="1"/>
                <c:pt idx="0">
                  <c:v>loop20</c:v>
                </c:pt>
              </c:strCache>
            </c:strRef>
          </c:tx>
          <c:marker>
            <c:symbol val="none"/>
          </c:marker>
          <c:cat>
            <c:numRef>
              <c:f>DISKBSIZE!$A$2:$A$11</c:f>
              <c:numCache>
                <c:formatCode>h:mm:ss</c:formatCode>
                <c:ptCount val="10"/>
                <c:pt idx="0">
                  <c:v>44249.418530092589</c:v>
                </c:pt>
                <c:pt idx="1">
                  <c:v>44249.418553240743</c:v>
                </c:pt>
                <c:pt idx="2">
                  <c:v>44249.418564814812</c:v>
                </c:pt>
                <c:pt idx="3">
                  <c:v>44249.418576388889</c:v>
                </c:pt>
                <c:pt idx="4">
                  <c:v>44249.418587962966</c:v>
                </c:pt>
                <c:pt idx="5">
                  <c:v>44249.418599537035</c:v>
                </c:pt>
                <c:pt idx="6">
                  <c:v>44249.418611111112</c:v>
                </c:pt>
                <c:pt idx="7">
                  <c:v>44249.418622685182</c:v>
                </c:pt>
                <c:pt idx="8">
                  <c:v>44249.418634259258</c:v>
                </c:pt>
                <c:pt idx="9">
                  <c:v>44249.418645833335</c:v>
                </c:pt>
              </c:numCache>
            </c:numRef>
          </c:cat>
          <c:val>
            <c:numRef>
              <c:f>DISKBSIZE!$X$2:$X$11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marker val="1"/>
        <c:axId val="136268416"/>
        <c:axId val="136271744"/>
      </c:lineChart>
      <c:catAx>
        <c:axId val="136268416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36271744"/>
        <c:crosses val="autoZero"/>
        <c:lblAlgn val="ctr"/>
        <c:lblOffset val="100"/>
      </c:catAx>
      <c:valAx>
        <c:axId val="136271744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36268416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%Busy wynne-virtual-machine  2021/2/22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Avg.</c:v>
          </c:tx>
          <c:cat>
            <c:strRef>
              <c:f>DISKBUSY!$B$1:$X$1</c:f>
              <c:strCache>
                <c:ptCount val="23"/>
                <c:pt idx="0">
                  <c:v>sda</c:v>
                </c:pt>
                <c:pt idx="1">
                  <c:v>sda1</c:v>
                </c:pt>
                <c:pt idx="2">
                  <c:v>loop0</c:v>
                </c:pt>
                <c:pt idx="3">
                  <c:v>loop1</c:v>
                </c:pt>
                <c:pt idx="4">
                  <c:v>loop2</c:v>
                </c:pt>
                <c:pt idx="5">
                  <c:v>loop3</c:v>
                </c:pt>
                <c:pt idx="6">
                  <c:v>loop4</c:v>
                </c:pt>
                <c:pt idx="7">
                  <c:v>loop5</c:v>
                </c:pt>
                <c:pt idx="8">
                  <c:v>loop6</c:v>
                </c:pt>
                <c:pt idx="9">
                  <c:v>loop7</c:v>
                </c:pt>
                <c:pt idx="10">
                  <c:v>loop8</c:v>
                </c:pt>
                <c:pt idx="11">
                  <c:v>loop9</c:v>
                </c:pt>
                <c:pt idx="12">
                  <c:v>loop10</c:v>
                </c:pt>
                <c:pt idx="13">
                  <c:v>loop11</c:v>
                </c:pt>
                <c:pt idx="14">
                  <c:v>loop12</c:v>
                </c:pt>
                <c:pt idx="15">
                  <c:v>loop13</c:v>
                </c:pt>
                <c:pt idx="16">
                  <c:v>loop14</c:v>
                </c:pt>
                <c:pt idx="17">
                  <c:v>loop15</c:v>
                </c:pt>
                <c:pt idx="18">
                  <c:v>loop16</c:v>
                </c:pt>
                <c:pt idx="19">
                  <c:v>loop17</c:v>
                </c:pt>
                <c:pt idx="20">
                  <c:v>loop18</c:v>
                </c:pt>
                <c:pt idx="21">
                  <c:v>loop19</c:v>
                </c:pt>
                <c:pt idx="22">
                  <c:v>loop20</c:v>
                </c:pt>
              </c:strCache>
            </c:strRef>
          </c:cat>
          <c:val>
            <c:numRef>
              <c:f>DISKBUSY!$B$13:$X$13</c:f>
              <c:numCache>
                <c:formatCode>0.0</c:formatCode>
                <c:ptCount val="23"/>
                <c:pt idx="0">
                  <c:v>0.16999999999999998</c:v>
                </c:pt>
                <c:pt idx="1">
                  <c:v>0.16999999999999998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v>WAvg.</c:v>
          </c:tx>
          <c:val>
            <c:numRef>
              <c:f>DISKBUSY!$B$14:$X$14</c:f>
              <c:numCache>
                <c:formatCode>0.0</c:formatCode>
                <c:ptCount val="23"/>
                <c:pt idx="0">
                  <c:v>1.53</c:v>
                </c:pt>
                <c:pt idx="1">
                  <c:v>1.53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overlap val="100"/>
        <c:axId val="160163712"/>
        <c:axId val="160165248"/>
      </c:barChart>
      <c:lineChart>
        <c:grouping val="standard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DISKBUSY!$B$15:$X$15</c:f>
              <c:numCache>
                <c:formatCode>0.0</c:formatCode>
                <c:ptCount val="23"/>
                <c:pt idx="0">
                  <c:v>1.7</c:v>
                </c:pt>
                <c:pt idx="1">
                  <c:v>1.7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DISKBUSY!$B$16:$X$16</c:f>
              <c:numCache>
                <c:formatCode>0.0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marker val="1"/>
        <c:axId val="160184576"/>
        <c:axId val="160206848"/>
      </c:lineChart>
      <c:catAx>
        <c:axId val="160163712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60165248"/>
        <c:crosses val="autoZero"/>
        <c:auto val="1"/>
        <c:lblAlgn val="ctr"/>
        <c:lblOffset val="100"/>
        <c:tickLblSkip val="1"/>
      </c:catAx>
      <c:valAx>
        <c:axId val="160165248"/>
        <c:scaling>
          <c:orientation val="minMax"/>
          <c:max val="2.7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Avg</a:t>
                </a:r>
                <a:endParaRPr altLang="en-US"/>
              </a:p>
            </c:rich>
          </c:tx>
        </c:title>
        <c:numFmt formatCode="0.0" sourceLinked="0"/>
        <c:tickLblPos val="nextTo"/>
        <c:crossAx val="160163712"/>
        <c:crosses val="autoZero"/>
        <c:crossBetween val="between"/>
      </c:valAx>
      <c:valAx>
        <c:axId val="160206848"/>
        <c:scaling>
          <c:orientation val="minMax"/>
          <c:max val="2.7"/>
          <c:min val="0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Min/Max</a:t>
                </a:r>
                <a:endParaRPr altLang="en-US"/>
              </a:p>
            </c:rich>
          </c:tx>
        </c:title>
        <c:numFmt formatCode="0.0" sourceLinked="0"/>
        <c:tickLblPos val="nextTo"/>
        <c:crossAx val="160184576"/>
        <c:crosses val="max"/>
        <c:crossBetween val="between"/>
      </c:valAx>
      <c:catAx>
        <c:axId val="160184576"/>
        <c:scaling>
          <c:orientation val="minMax"/>
        </c:scaling>
        <c:delete val="1"/>
        <c:axPos val="b"/>
        <c:tickLblPos val="none"/>
        <c:crossAx val="160206848"/>
        <c:auto val="1"/>
        <c:lblAlgn val="ctr"/>
        <c:lblOffset val="100"/>
      </c:catAx>
    </c:plotArea>
    <c:legend>
      <c:legendPos val="t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12700</xdr:rowOff>
    </xdr:from>
    <xdr:to>
      <xdr:col>18</xdr:col>
      <xdr:colOff>462915</xdr:colOff>
      <xdr:row>29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12</xdr:row>
      <xdr:rowOff>12700</xdr:rowOff>
    </xdr:from>
    <xdr:to>
      <xdr:col>21</xdr:col>
      <xdr:colOff>203200</xdr:colOff>
      <xdr:row>40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40</xdr:row>
      <xdr:rowOff>25400</xdr:rowOff>
    </xdr:from>
    <xdr:to>
      <xdr:col>21</xdr:col>
      <xdr:colOff>203200</xdr:colOff>
      <xdr:row>68</xdr:row>
      <xdr:rowOff>25400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12</xdr:row>
      <xdr:rowOff>12700</xdr:rowOff>
    </xdr:from>
    <xdr:to>
      <xdr:col>18</xdr:col>
      <xdr:colOff>167640</xdr:colOff>
      <xdr:row>40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12</xdr:row>
      <xdr:rowOff>12700</xdr:rowOff>
    </xdr:from>
    <xdr:to>
      <xdr:col>17</xdr:col>
      <xdr:colOff>539115</xdr:colOff>
      <xdr:row>40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40</xdr:row>
      <xdr:rowOff>25400</xdr:rowOff>
    </xdr:from>
    <xdr:to>
      <xdr:col>17</xdr:col>
      <xdr:colOff>539115</xdr:colOff>
      <xdr:row>68</xdr:row>
      <xdr:rowOff>25400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12</xdr:row>
      <xdr:rowOff>12700</xdr:rowOff>
    </xdr:from>
    <xdr:to>
      <xdr:col>18</xdr:col>
      <xdr:colOff>167640</xdr:colOff>
      <xdr:row>40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40</xdr:row>
      <xdr:rowOff>25400</xdr:rowOff>
    </xdr:from>
    <xdr:to>
      <xdr:col>18</xdr:col>
      <xdr:colOff>167640</xdr:colOff>
      <xdr:row>68</xdr:row>
      <xdr:rowOff>25400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685800</xdr:colOff>
      <xdr:row>68</xdr:row>
      <xdr:rowOff>38100</xdr:rowOff>
    </xdr:from>
    <xdr:to>
      <xdr:col>18</xdr:col>
      <xdr:colOff>167640</xdr:colOff>
      <xdr:row>96</xdr:row>
      <xdr:rowOff>38100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12</xdr:row>
      <xdr:rowOff>12700</xdr:rowOff>
    </xdr:from>
    <xdr:to>
      <xdr:col>18</xdr:col>
      <xdr:colOff>167640</xdr:colOff>
      <xdr:row>40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40</xdr:row>
      <xdr:rowOff>25400</xdr:rowOff>
    </xdr:from>
    <xdr:to>
      <xdr:col>18</xdr:col>
      <xdr:colOff>167640</xdr:colOff>
      <xdr:row>68</xdr:row>
      <xdr:rowOff>25400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12</xdr:row>
      <xdr:rowOff>12700</xdr:rowOff>
    </xdr:from>
    <xdr:to>
      <xdr:col>18</xdr:col>
      <xdr:colOff>167640</xdr:colOff>
      <xdr:row>40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40</xdr:row>
      <xdr:rowOff>25400</xdr:rowOff>
    </xdr:from>
    <xdr:to>
      <xdr:col>18</xdr:col>
      <xdr:colOff>167640</xdr:colOff>
      <xdr:row>68</xdr:row>
      <xdr:rowOff>25400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685800</xdr:colOff>
      <xdr:row>68</xdr:row>
      <xdr:rowOff>38100</xdr:rowOff>
    </xdr:from>
    <xdr:to>
      <xdr:col>18</xdr:col>
      <xdr:colOff>167640</xdr:colOff>
      <xdr:row>96</xdr:row>
      <xdr:rowOff>38100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34</xdr:row>
      <xdr:rowOff>12700</xdr:rowOff>
    </xdr:from>
    <xdr:to>
      <xdr:col>17</xdr:col>
      <xdr:colOff>224790</xdr:colOff>
      <xdr:row>62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62</xdr:row>
      <xdr:rowOff>25400</xdr:rowOff>
    </xdr:from>
    <xdr:to>
      <xdr:col>17</xdr:col>
      <xdr:colOff>224790</xdr:colOff>
      <xdr:row>90</xdr:row>
      <xdr:rowOff>25400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685800</xdr:colOff>
      <xdr:row>90</xdr:row>
      <xdr:rowOff>38100</xdr:rowOff>
    </xdr:from>
    <xdr:to>
      <xdr:col>17</xdr:col>
      <xdr:colOff>224790</xdr:colOff>
      <xdr:row>118</xdr:row>
      <xdr:rowOff>38100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118</xdr:row>
      <xdr:rowOff>50800</xdr:rowOff>
    </xdr:from>
    <xdr:to>
      <xdr:col>17</xdr:col>
      <xdr:colOff>262890</xdr:colOff>
      <xdr:row>146</xdr:row>
      <xdr:rowOff>50800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12</xdr:row>
      <xdr:rowOff>12700</xdr:rowOff>
    </xdr:from>
    <xdr:to>
      <xdr:col>18</xdr:col>
      <xdr:colOff>167640</xdr:colOff>
      <xdr:row>40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40</xdr:row>
      <xdr:rowOff>25400</xdr:rowOff>
    </xdr:from>
    <xdr:to>
      <xdr:col>18</xdr:col>
      <xdr:colOff>167640</xdr:colOff>
      <xdr:row>68</xdr:row>
      <xdr:rowOff>25400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12</xdr:row>
      <xdr:rowOff>12700</xdr:rowOff>
    </xdr:from>
    <xdr:to>
      <xdr:col>18</xdr:col>
      <xdr:colOff>167640</xdr:colOff>
      <xdr:row>40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12</xdr:row>
      <xdr:rowOff>12700</xdr:rowOff>
    </xdr:from>
    <xdr:to>
      <xdr:col>17</xdr:col>
      <xdr:colOff>300990</xdr:colOff>
      <xdr:row>40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40</xdr:row>
      <xdr:rowOff>25400</xdr:rowOff>
    </xdr:from>
    <xdr:to>
      <xdr:col>17</xdr:col>
      <xdr:colOff>300990</xdr:colOff>
      <xdr:row>68</xdr:row>
      <xdr:rowOff>25400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12</xdr:row>
      <xdr:rowOff>12700</xdr:rowOff>
    </xdr:from>
    <xdr:to>
      <xdr:col>18</xdr:col>
      <xdr:colOff>167640</xdr:colOff>
      <xdr:row>40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</xdr:row>
      <xdr:rowOff>12700</xdr:rowOff>
    </xdr:from>
    <xdr:to>
      <xdr:col>18</xdr:col>
      <xdr:colOff>205740</xdr:colOff>
      <xdr:row>30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12</xdr:row>
      <xdr:rowOff>12700</xdr:rowOff>
    </xdr:from>
    <xdr:to>
      <xdr:col>21</xdr:col>
      <xdr:colOff>203200</xdr:colOff>
      <xdr:row>40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40</xdr:row>
      <xdr:rowOff>25400</xdr:rowOff>
    </xdr:from>
    <xdr:to>
      <xdr:col>21</xdr:col>
      <xdr:colOff>203200</xdr:colOff>
      <xdr:row>68</xdr:row>
      <xdr:rowOff>25400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12</xdr:row>
      <xdr:rowOff>12700</xdr:rowOff>
    </xdr:from>
    <xdr:to>
      <xdr:col>21</xdr:col>
      <xdr:colOff>203200</xdr:colOff>
      <xdr:row>40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40</xdr:row>
      <xdr:rowOff>25400</xdr:rowOff>
    </xdr:from>
    <xdr:to>
      <xdr:col>21</xdr:col>
      <xdr:colOff>203200</xdr:colOff>
      <xdr:row>68</xdr:row>
      <xdr:rowOff>25400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12</xdr:row>
      <xdr:rowOff>12700</xdr:rowOff>
    </xdr:from>
    <xdr:to>
      <xdr:col>21</xdr:col>
      <xdr:colOff>203200</xdr:colOff>
      <xdr:row>40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40</xdr:row>
      <xdr:rowOff>25400</xdr:rowOff>
    </xdr:from>
    <xdr:to>
      <xdr:col>21</xdr:col>
      <xdr:colOff>203200</xdr:colOff>
      <xdr:row>68</xdr:row>
      <xdr:rowOff>25400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12</xdr:row>
      <xdr:rowOff>12700</xdr:rowOff>
    </xdr:from>
    <xdr:to>
      <xdr:col>21</xdr:col>
      <xdr:colOff>203200</xdr:colOff>
      <xdr:row>40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40</xdr:row>
      <xdr:rowOff>25400</xdr:rowOff>
    </xdr:from>
    <xdr:to>
      <xdr:col>21</xdr:col>
      <xdr:colOff>203200</xdr:colOff>
      <xdr:row>68</xdr:row>
      <xdr:rowOff>25400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inkpad" refreshedDate="44249.467354282409" createdVersion="1" refreshedVersion="3" recordCount="32">
  <cacheSource type="worksheet">
    <worksheetSource ref="A1:O33" sheet="TOP"/>
  </cacheSource>
  <cacheFields count="15">
    <cacheField name="Time" numFmtId="21">
      <sharedItems containsSemiMixedTypes="0" containsNonDate="0" containsDate="1" containsString="0" minDate="2021-02-22T10:02:43" maxDate="2021-02-22T10:02:51" count="9">
        <d v="2021-02-22T10:02:49"/>
        <d v="2021-02-22T10:02:43"/>
        <d v="2021-02-22T10:02:44"/>
        <d v="2021-02-22T10:02:45"/>
        <d v="2021-02-22T10:02:46"/>
        <d v="2021-02-22T10:02:51"/>
        <d v="2021-02-22T10:02:48"/>
        <d v="2021-02-22T10:02:47"/>
        <d v="2021-02-22T10:02:50"/>
      </sharedItems>
    </cacheField>
    <cacheField name="PID" numFmtId="0">
      <sharedItems containsSemiMixedTypes="0" containsString="0" containsNumber="1" containsInteger="1" minValue="7" maxValue="3348" count="14">
        <n v="1238"/>
        <n v="1458"/>
        <n v="3175"/>
        <n v="7"/>
        <n v="252"/>
        <n v="824"/>
        <n v="994"/>
        <n v="1783"/>
        <n v="3348"/>
        <n v="8"/>
        <n v="900"/>
        <n v="1784"/>
        <n v="348"/>
        <n v="1070"/>
      </sharedItems>
    </cacheField>
    <cacheField name="%CPU" numFmtId="0">
      <sharedItems containsSemiMixedTypes="0" containsString="0" containsNumber="1" minValue="0.99" maxValue="7.93"/>
    </cacheField>
    <cacheField name="%Usr" numFmtId="0">
      <sharedItems containsSemiMixedTypes="0" containsString="0" containsNumber="1" minValue="0" maxValue="6.93"/>
    </cacheField>
    <cacheField name="%Sys" numFmtId="0">
      <sharedItems containsSemiMixedTypes="0" containsString="0" containsNumber="1" minValue="0" maxValue="0.99"/>
    </cacheField>
    <cacheField name="Size" numFmtId="0">
      <sharedItems containsSemiMixedTypes="0" containsString="0" containsNumber="1" containsInteger="1" minValue="0" maxValue="2999516"/>
    </cacheField>
    <cacheField name="ResSet" numFmtId="0">
      <sharedItems containsSemiMixedTypes="0" containsString="0" containsNumber="1" containsInteger="1" minValue="0" maxValue="188772"/>
    </cacheField>
    <cacheField name="ResText" numFmtId="0">
      <sharedItems containsSemiMixedTypes="0" containsString="0" containsNumber="1" containsInteger="1" minValue="0" maxValue="44904"/>
    </cacheField>
    <cacheField name="ResData" numFmtId="0">
      <sharedItems containsSemiMixedTypes="0" containsString="0" containsNumber="1" containsInteger="1" minValue="0" maxValue="564500"/>
    </cacheField>
    <cacheField name="ShdLib" numFmtId="0">
      <sharedItems containsSemiMixedTypes="0" containsString="0" containsNumber="1" containsInteger="1" minValue="0" maxValue="88744"/>
    </cacheField>
    <cacheField name="MinorFault" numFmtId="0">
      <sharedItems containsSemiMixedTypes="0" containsString="0" containsNumber="1" containsInteger="1" minValue="0" maxValue="51"/>
    </cacheField>
    <cacheField name="MajorFault" numFmtId="0">
      <sharedItems containsSemiMixedTypes="0" containsString="0" containsNumber="1" containsInteger="1" minValue="0" maxValue="0"/>
    </cacheField>
    <cacheField name="Command" numFmtId="0">
      <sharedItems count="13">
        <s v="dbus-daemon"/>
        <s v="gnome-shell"/>
        <s v="gnome-terminal-"/>
        <s v="ksoftirqd/0"/>
        <s v="kworker/u256:28"/>
        <s v="mongod"/>
        <s v="mysqld"/>
        <s v="nautilus-deskto"/>
        <s v="nmon"/>
        <s v="rcu_sched"/>
        <s v="redis-server"/>
        <s v="vmtoolsd"/>
        <s v="Xorg"/>
      </sharedItems>
    </cacheField>
    <cacheField name="IntervalCPU%" numFmtId="2">
      <sharedItems containsSemiMixedTypes="0" containsString="0" containsNumber="1" minValue="0.99" maxValue="7.93"/>
    </cacheField>
    <cacheField name="WSet" numFmtId="3">
      <sharedItems containsSemiMixedTypes="0" containsString="0" containsNumber="1" containsInteger="1" minValue="0" maxValue="58723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  <x v="0"/>
    <n v="0.99"/>
    <n v="0"/>
    <n v="0.99"/>
    <n v="51688"/>
    <n v="6004"/>
    <n v="224"/>
    <n v="2436"/>
    <n v="3740"/>
    <n v="0"/>
    <n v="0"/>
    <x v="0"/>
    <n v="0.99"/>
    <n v="2660"/>
  </r>
  <r>
    <x v="1"/>
    <x v="1"/>
    <n v="3.94"/>
    <n v="3.94"/>
    <n v="0"/>
    <n v="2999516"/>
    <n v="188772"/>
    <n v="16"/>
    <n v="216180"/>
    <n v="88744"/>
    <n v="29"/>
    <n v="0"/>
    <x v="1"/>
    <n v="3.94"/>
    <n v="216196"/>
  </r>
  <r>
    <x v="2"/>
    <x v="1"/>
    <n v="7.93"/>
    <n v="6.93"/>
    <n v="0.99"/>
    <n v="2999516"/>
    <n v="188772"/>
    <n v="16"/>
    <n v="216180"/>
    <n v="88744"/>
    <n v="30"/>
    <n v="0"/>
    <x v="1"/>
    <n v="7.93"/>
    <n v="216196"/>
  </r>
  <r>
    <x v="3"/>
    <x v="1"/>
    <n v="1.98"/>
    <n v="0.99"/>
    <n v="0.99"/>
    <n v="2999516"/>
    <n v="188772"/>
    <n v="16"/>
    <n v="216180"/>
    <n v="88744"/>
    <n v="0"/>
    <n v="0"/>
    <x v="1"/>
    <n v="1.98"/>
    <n v="216196"/>
  </r>
  <r>
    <x v="4"/>
    <x v="1"/>
    <n v="0.99"/>
    <n v="0.99"/>
    <n v="0"/>
    <n v="2999516"/>
    <n v="188772"/>
    <n v="16"/>
    <n v="216180"/>
    <n v="88744"/>
    <n v="5"/>
    <n v="0"/>
    <x v="1"/>
    <n v="0.99"/>
    <n v="216196"/>
  </r>
  <r>
    <x v="5"/>
    <x v="1"/>
    <n v="0.99"/>
    <n v="0.99"/>
    <n v="0"/>
    <n v="2999516"/>
    <n v="188772"/>
    <n v="16"/>
    <n v="216180"/>
    <n v="88744"/>
    <n v="0"/>
    <n v="0"/>
    <x v="1"/>
    <n v="0.99"/>
    <n v="216196"/>
  </r>
  <r>
    <x v="3"/>
    <x v="2"/>
    <n v="1.98"/>
    <n v="1.98"/>
    <n v="0"/>
    <n v="604836"/>
    <n v="44508"/>
    <n v="320"/>
    <n v="43992"/>
    <n v="33828"/>
    <n v="0"/>
    <n v="0"/>
    <x v="2"/>
    <n v="1.98"/>
    <n v="44312"/>
  </r>
  <r>
    <x v="6"/>
    <x v="2"/>
    <n v="0.99"/>
    <n v="0.99"/>
    <n v="0"/>
    <n v="604836"/>
    <n v="44508"/>
    <n v="320"/>
    <n v="43992"/>
    <n v="33828"/>
    <n v="0"/>
    <n v="0"/>
    <x v="2"/>
    <n v="0.99"/>
    <n v="44312"/>
  </r>
  <r>
    <x v="3"/>
    <x v="3"/>
    <n v="0.99"/>
    <n v="0"/>
    <n v="0.99"/>
    <n v="0"/>
    <n v="0"/>
    <n v="0"/>
    <n v="0"/>
    <n v="0"/>
    <n v="0"/>
    <n v="0"/>
    <x v="3"/>
    <n v="0.99"/>
    <n v="0"/>
  </r>
  <r>
    <x v="4"/>
    <x v="4"/>
    <n v="0.99"/>
    <n v="0"/>
    <n v="0.99"/>
    <n v="0"/>
    <n v="0"/>
    <n v="0"/>
    <n v="0"/>
    <n v="0"/>
    <n v="0"/>
    <n v="0"/>
    <x v="4"/>
    <n v="0.99"/>
    <n v="0"/>
  </r>
  <r>
    <x v="2"/>
    <x v="5"/>
    <n v="0.99"/>
    <n v="0.99"/>
    <n v="0"/>
    <n v="1018224"/>
    <n v="67344"/>
    <n v="44904"/>
    <n v="260932"/>
    <n v="31108"/>
    <n v="0"/>
    <n v="0"/>
    <x v="5"/>
    <n v="0.99"/>
    <n v="305836"/>
  </r>
  <r>
    <x v="6"/>
    <x v="5"/>
    <n v="0.99"/>
    <n v="0"/>
    <n v="0.99"/>
    <n v="1018224"/>
    <n v="67344"/>
    <n v="44904"/>
    <n v="260932"/>
    <n v="31108"/>
    <n v="0"/>
    <n v="0"/>
    <x v="5"/>
    <n v="0.99"/>
    <n v="305836"/>
  </r>
  <r>
    <x v="5"/>
    <x v="5"/>
    <n v="0.99"/>
    <n v="0"/>
    <n v="0.99"/>
    <n v="1018224"/>
    <n v="67344"/>
    <n v="44904"/>
    <n v="260932"/>
    <n v="31108"/>
    <n v="0"/>
    <n v="0"/>
    <x v="5"/>
    <n v="0.99"/>
    <n v="305836"/>
  </r>
  <r>
    <x v="7"/>
    <x v="6"/>
    <n v="0.99"/>
    <n v="0"/>
    <n v="0.99"/>
    <n v="1154896"/>
    <n v="177164"/>
    <n v="22736"/>
    <n v="564500"/>
    <n v="12628"/>
    <n v="0"/>
    <n v="0"/>
    <x v="6"/>
    <n v="0.99"/>
    <n v="587236"/>
  </r>
  <r>
    <x v="5"/>
    <x v="7"/>
    <n v="0.99"/>
    <n v="0.99"/>
    <n v="0"/>
    <n v="1015888"/>
    <n v="61832"/>
    <n v="1692"/>
    <n v="75564"/>
    <n v="43160"/>
    <n v="0"/>
    <n v="0"/>
    <x v="7"/>
    <n v="0.99"/>
    <n v="77256"/>
  </r>
  <r>
    <x v="1"/>
    <x v="8"/>
    <n v="0.99"/>
    <n v="0.99"/>
    <n v="0"/>
    <n v="12796"/>
    <n v="2028"/>
    <n v="112"/>
    <n v="2032"/>
    <n v="1560"/>
    <n v="51"/>
    <n v="0"/>
    <x v="8"/>
    <n v="0.99"/>
    <n v="2144"/>
  </r>
  <r>
    <x v="2"/>
    <x v="8"/>
    <n v="0.99"/>
    <n v="0"/>
    <n v="0.99"/>
    <n v="12796"/>
    <n v="2028"/>
    <n v="112"/>
    <n v="2032"/>
    <n v="1560"/>
    <n v="2"/>
    <n v="0"/>
    <x v="8"/>
    <n v="0.99"/>
    <n v="2144"/>
  </r>
  <r>
    <x v="4"/>
    <x v="8"/>
    <n v="0.99"/>
    <n v="0"/>
    <n v="0.99"/>
    <n v="12796"/>
    <n v="2028"/>
    <n v="112"/>
    <n v="2032"/>
    <n v="1560"/>
    <n v="0"/>
    <n v="0"/>
    <x v="8"/>
    <n v="0.99"/>
    <n v="2144"/>
  </r>
  <r>
    <x v="7"/>
    <x v="8"/>
    <n v="1.98"/>
    <n v="0.99"/>
    <n v="0.99"/>
    <n v="12796"/>
    <n v="2028"/>
    <n v="112"/>
    <n v="2032"/>
    <n v="1560"/>
    <n v="0"/>
    <n v="0"/>
    <x v="8"/>
    <n v="1.98"/>
    <n v="2144"/>
  </r>
  <r>
    <x v="0"/>
    <x v="8"/>
    <n v="0.99"/>
    <n v="0.99"/>
    <n v="0"/>
    <n v="12796"/>
    <n v="2028"/>
    <n v="112"/>
    <n v="2032"/>
    <n v="1560"/>
    <n v="0"/>
    <n v="0"/>
    <x v="8"/>
    <n v="0.99"/>
    <n v="2144"/>
  </r>
  <r>
    <x v="8"/>
    <x v="8"/>
    <n v="0.99"/>
    <n v="0"/>
    <n v="0.99"/>
    <n v="12796"/>
    <n v="2028"/>
    <n v="112"/>
    <n v="2032"/>
    <n v="1560"/>
    <n v="0"/>
    <n v="0"/>
    <x v="8"/>
    <n v="0.99"/>
    <n v="2144"/>
  </r>
  <r>
    <x v="5"/>
    <x v="8"/>
    <n v="0.99"/>
    <n v="0"/>
    <n v="0.99"/>
    <n v="12796"/>
    <n v="2028"/>
    <n v="112"/>
    <n v="2032"/>
    <n v="1560"/>
    <n v="0"/>
    <n v="0"/>
    <x v="8"/>
    <n v="0.99"/>
    <n v="2144"/>
  </r>
  <r>
    <x v="4"/>
    <x v="9"/>
    <n v="0.99"/>
    <n v="0"/>
    <n v="0.99"/>
    <n v="0"/>
    <n v="0"/>
    <n v="0"/>
    <n v="0"/>
    <n v="0"/>
    <n v="0"/>
    <n v="0"/>
    <x v="9"/>
    <n v="0.99"/>
    <n v="0"/>
  </r>
  <r>
    <x v="4"/>
    <x v="10"/>
    <n v="0.99"/>
    <n v="0"/>
    <n v="0.99"/>
    <n v="58548"/>
    <n v="3628"/>
    <n v="1032"/>
    <n v="33092"/>
    <n v="2564"/>
    <n v="0"/>
    <n v="0"/>
    <x v="10"/>
    <n v="0.99"/>
    <n v="34124"/>
  </r>
  <r>
    <x v="2"/>
    <x v="11"/>
    <n v="0.99"/>
    <n v="0.99"/>
    <n v="0"/>
    <n v="528252"/>
    <n v="35256"/>
    <n v="44"/>
    <n v="30552"/>
    <n v="28756"/>
    <n v="0"/>
    <n v="0"/>
    <x v="11"/>
    <n v="0.99"/>
    <n v="30596"/>
  </r>
  <r>
    <x v="4"/>
    <x v="12"/>
    <n v="0.99"/>
    <n v="0"/>
    <n v="0.99"/>
    <n v="206372"/>
    <n v="10456"/>
    <n v="44"/>
    <n v="10044"/>
    <n v="9992"/>
    <n v="0"/>
    <n v="0"/>
    <x v="11"/>
    <n v="0.99"/>
    <n v="10088"/>
  </r>
  <r>
    <x v="7"/>
    <x v="12"/>
    <n v="0.99"/>
    <n v="0.99"/>
    <n v="0"/>
    <n v="206372"/>
    <n v="10456"/>
    <n v="44"/>
    <n v="10044"/>
    <n v="9992"/>
    <n v="0"/>
    <n v="0"/>
    <x v="11"/>
    <n v="0.99"/>
    <n v="10088"/>
  </r>
  <r>
    <x v="1"/>
    <x v="13"/>
    <n v="0.99"/>
    <n v="0.99"/>
    <n v="0"/>
    <n v="397580"/>
    <n v="64400"/>
    <n v="2320"/>
    <n v="33544"/>
    <n v="38516"/>
    <n v="0"/>
    <n v="0"/>
    <x v="12"/>
    <n v="0.99"/>
    <n v="35864"/>
  </r>
  <r>
    <x v="2"/>
    <x v="13"/>
    <n v="0.99"/>
    <n v="0"/>
    <n v="0.99"/>
    <n v="397580"/>
    <n v="64400"/>
    <n v="2320"/>
    <n v="33544"/>
    <n v="38516"/>
    <n v="0"/>
    <n v="0"/>
    <x v="12"/>
    <n v="0.99"/>
    <n v="35864"/>
  </r>
  <r>
    <x v="3"/>
    <x v="13"/>
    <n v="4.96"/>
    <n v="4.96"/>
    <n v="0"/>
    <n v="397580"/>
    <n v="64400"/>
    <n v="2320"/>
    <n v="33544"/>
    <n v="38516"/>
    <n v="0"/>
    <n v="0"/>
    <x v="12"/>
    <n v="4.96"/>
    <n v="35864"/>
  </r>
  <r>
    <x v="4"/>
    <x v="13"/>
    <n v="0.99"/>
    <n v="0.99"/>
    <n v="0"/>
    <n v="397580"/>
    <n v="64400"/>
    <n v="2320"/>
    <n v="33544"/>
    <n v="38516"/>
    <n v="0"/>
    <n v="0"/>
    <x v="12"/>
    <n v="0.99"/>
    <n v="35864"/>
  </r>
  <r>
    <x v="8"/>
    <x v="13"/>
    <n v="1.97"/>
    <n v="0.99"/>
    <n v="0.99"/>
    <n v="397580"/>
    <n v="64400"/>
    <n v="2320"/>
    <n v="33544"/>
    <n v="38516"/>
    <n v="0"/>
    <n v="0"/>
    <x v="12"/>
    <n v="1.97"/>
    <n v="358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MyPivot" cacheId="3" dataOnRows="1" applyNumberFormats="0" applyBorderFormats="0" applyFontFormats="0" applyPatternFormats="0" applyAlignmentFormats="0" applyWidthHeightFormats="1" dataCaption="数据" updatedVersion="3" asteriskTotals="1" showItems="0" showMultipleLabel="0" showMemberPropertyTips="0" useAutoFormatting="1" itemPrintTitles="1" showDropZones="0" indent="0" compact="0" compactData="0" gridDropZones="1" chartFormat="1">
  <location ref="A3:O14" firstHeaderRow="1" firstDataRow="2" firstDataCol="1" rowPageCount="1" colPageCount="1"/>
  <pivotFields count="15">
    <pivotField axis="axisRow" compact="0" numFmtId="21" outline="0" subtotalTop="0" showAll="0" includeNewItemsInFilter="1">
      <items count="10">
        <item x="1"/>
        <item x="2"/>
        <item x="3"/>
        <item x="4"/>
        <item x="7"/>
        <item x="6"/>
        <item x="0"/>
        <item x="8"/>
        <item x="5"/>
        <item t="default"/>
      </items>
    </pivotField>
    <pivotField axis="axisPage" compact="0" outline="0" subtotalTop="0" showAll="0" includeNewItemsInFilter="1">
      <items count="15">
        <item x="3"/>
        <item x="9"/>
        <item x="4"/>
        <item x="12"/>
        <item x="5"/>
        <item x="10"/>
        <item x="6"/>
        <item x="13"/>
        <item x="0"/>
        <item x="1"/>
        <item x="7"/>
        <item x="11"/>
        <item x="2"/>
        <item x="8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compact="0" numFmtId="2" outline="0" subtotalTop="0" showAll="0" includeNewItemsInFilter="1"/>
    <pivotField compact="0" numFmtId="3" outline="0" subtotalTop="0" showAll="0" includeNewItemsInFilter="1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1" hier="-1"/>
  </pageFields>
  <dataFields count="1">
    <dataField name="求和项:IntervalCPU%" fld="13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2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Z36"/>
  <sheetViews>
    <sheetView tabSelected="1" workbookViewId="0"/>
  </sheetViews>
  <sheetFormatPr defaultRowHeight="13.5"/>
  <cols>
    <col min="5" max="5" width="9.5" bestFit="1" customWidth="1"/>
    <col min="6" max="6" width="4.625" customWidth="1"/>
    <col min="7" max="7" width="9.5" bestFit="1" customWidth="1"/>
  </cols>
  <sheetData>
    <row r="1" spans="2:7">
      <c r="B1" s="2" t="s">
        <v>657</v>
      </c>
      <c r="C1">
        <v>10</v>
      </c>
      <c r="D1" s="2" t="s">
        <v>658</v>
      </c>
      <c r="E1" s="1">
        <v>0.41853009259259261</v>
      </c>
      <c r="F1" s="13" t="s">
        <v>659</v>
      </c>
      <c r="G1" s="1">
        <v>0.41864583333333333</v>
      </c>
    </row>
    <row r="2" spans="2:7">
      <c r="B2" s="2"/>
      <c r="D2" s="2"/>
      <c r="E2" s="1"/>
      <c r="F2" s="13"/>
      <c r="G2" s="1"/>
    </row>
    <row r="3" spans="2:7">
      <c r="B3" s="2"/>
      <c r="D3" s="2"/>
      <c r="E3" s="1"/>
      <c r="F3" s="13"/>
      <c r="G3" s="1"/>
    </row>
    <row r="4" spans="2:7">
      <c r="B4" s="2"/>
      <c r="D4" s="2"/>
      <c r="E4" s="1"/>
      <c r="F4" s="13"/>
      <c r="G4" s="1"/>
    </row>
    <row r="5" spans="2:7">
      <c r="B5" s="2"/>
      <c r="D5" s="2"/>
      <c r="E5" s="1"/>
      <c r="F5" s="13"/>
      <c r="G5" s="1"/>
    </row>
    <row r="6" spans="2:7">
      <c r="B6" s="2"/>
      <c r="D6" s="2"/>
      <c r="E6" s="1"/>
      <c r="F6" s="13"/>
      <c r="G6" s="1"/>
    </row>
    <row r="7" spans="2:7">
      <c r="B7" s="2"/>
      <c r="D7" s="2"/>
      <c r="E7" s="1"/>
      <c r="F7" s="13"/>
      <c r="G7" s="1"/>
    </row>
    <row r="8" spans="2:7">
      <c r="B8" s="2"/>
      <c r="D8" s="2"/>
      <c r="E8" s="1"/>
      <c r="F8" s="13"/>
      <c r="G8" s="1"/>
    </row>
    <row r="9" spans="2:7">
      <c r="B9" s="2"/>
      <c r="D9" s="2"/>
      <c r="E9" s="1"/>
      <c r="F9" s="13"/>
      <c r="G9" s="1"/>
    </row>
    <row r="10" spans="2:7">
      <c r="B10" s="2"/>
      <c r="D10" s="2"/>
      <c r="E10" s="1"/>
      <c r="F10" s="13"/>
      <c r="G10" s="1"/>
    </row>
    <row r="11" spans="2:7">
      <c r="B11" s="2"/>
      <c r="D11" s="2"/>
      <c r="E11" s="1"/>
      <c r="F11" s="13"/>
      <c r="G11" s="1"/>
    </row>
    <row r="12" spans="2:7">
      <c r="B12" s="2"/>
      <c r="D12" s="2"/>
      <c r="E12" s="1"/>
      <c r="F12" s="13"/>
      <c r="G12" s="1"/>
    </row>
    <row r="13" spans="2:7">
      <c r="B13" s="2"/>
      <c r="D13" s="2"/>
      <c r="E13" s="1"/>
      <c r="F13" s="13"/>
      <c r="G13" s="1"/>
    </row>
    <row r="14" spans="2:7">
      <c r="B14" s="2"/>
      <c r="D14" s="2"/>
      <c r="E14" s="1"/>
      <c r="F14" s="13"/>
      <c r="G14" s="1"/>
    </row>
    <row r="15" spans="2:7">
      <c r="B15" s="2"/>
      <c r="D15" s="2"/>
      <c r="E15" s="1"/>
      <c r="F15" s="13"/>
      <c r="G15" s="1"/>
    </row>
    <row r="16" spans="2:7">
      <c r="B16" s="2"/>
      <c r="D16" s="2"/>
      <c r="E16" s="1"/>
      <c r="F16" s="13"/>
      <c r="G16" s="1"/>
    </row>
    <row r="17" spans="2:26">
      <c r="B17" s="2"/>
      <c r="D17" s="2"/>
      <c r="E17" s="1"/>
      <c r="F17" s="13"/>
      <c r="G17" s="1"/>
    </row>
    <row r="18" spans="2:26">
      <c r="B18" s="2"/>
      <c r="D18" s="2"/>
      <c r="E18" s="1"/>
      <c r="F18" s="13"/>
      <c r="G18" s="1"/>
    </row>
    <row r="19" spans="2:26">
      <c r="B19" s="2"/>
      <c r="D19" s="2"/>
      <c r="E19" s="1"/>
      <c r="F19" s="13"/>
      <c r="G19" s="1"/>
    </row>
    <row r="20" spans="2:26">
      <c r="B20" s="2"/>
      <c r="D20" s="2"/>
      <c r="E20" s="1"/>
      <c r="F20" s="13"/>
      <c r="G20" s="1"/>
    </row>
    <row r="21" spans="2:26">
      <c r="B21" s="2"/>
      <c r="D21" s="2"/>
      <c r="E21" s="1"/>
      <c r="F21" s="13"/>
      <c r="G21" s="1"/>
    </row>
    <row r="22" spans="2:26">
      <c r="B22" s="2"/>
      <c r="D22" s="2"/>
      <c r="E22" s="1"/>
      <c r="F22" s="13"/>
      <c r="G22" s="1"/>
    </row>
    <row r="23" spans="2:26">
      <c r="B23" s="2"/>
      <c r="D23" s="2"/>
      <c r="E23" s="1"/>
      <c r="F23" s="13"/>
      <c r="G23" s="1"/>
    </row>
    <row r="24" spans="2:26">
      <c r="B24" s="2"/>
      <c r="D24" s="2"/>
      <c r="E24" s="1"/>
      <c r="F24" s="13"/>
      <c r="G24" s="1"/>
    </row>
    <row r="25" spans="2:26">
      <c r="B25" s="2"/>
      <c r="D25" s="2"/>
      <c r="E25" s="1"/>
      <c r="F25" s="13"/>
      <c r="G25" s="1"/>
    </row>
    <row r="26" spans="2:26">
      <c r="B26" s="2"/>
      <c r="D26" s="2"/>
      <c r="E26" s="1"/>
      <c r="F26" s="13"/>
      <c r="G26" s="1"/>
    </row>
    <row r="27" spans="2:26">
      <c r="B27" s="2"/>
      <c r="D27" s="2"/>
      <c r="E27" s="1"/>
      <c r="F27" s="13"/>
      <c r="G27" s="1"/>
    </row>
    <row r="28" spans="2:26">
      <c r="B28" s="2"/>
      <c r="D28" s="2"/>
      <c r="E28" s="1"/>
      <c r="F28" s="13"/>
      <c r="G28" s="1"/>
    </row>
    <row r="30" spans="2:26">
      <c r="B30" s="2" t="s">
        <v>660</v>
      </c>
      <c r="G30" s="2" t="s">
        <v>661</v>
      </c>
      <c r="H30" s="2" t="s">
        <v>662</v>
      </c>
      <c r="I30" s="2" t="s">
        <v>663</v>
      </c>
      <c r="J30" s="2" t="s">
        <v>664</v>
      </c>
      <c r="K30" s="2" t="s">
        <v>665</v>
      </c>
      <c r="L30" s="2" t="s">
        <v>666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2:26">
      <c r="B31" t="s">
        <v>667</v>
      </c>
      <c r="E31" s="10">
        <v>11.94</v>
      </c>
      <c r="G31" t="s">
        <v>668</v>
      </c>
      <c r="H31" s="14">
        <v>3.03</v>
      </c>
      <c r="I31" s="14">
        <v>1.5799999999999998</v>
      </c>
      <c r="J31" s="14">
        <v>0.1</v>
      </c>
      <c r="K31" s="14">
        <v>95.3</v>
      </c>
      <c r="L31" s="14">
        <v>4.6099999999999994</v>
      </c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2:26">
      <c r="B32" t="s">
        <v>669</v>
      </c>
      <c r="E32" s="10">
        <v>102.8</v>
      </c>
      <c r="G32" t="s">
        <v>670</v>
      </c>
      <c r="H32" s="14">
        <v>8.1999999999999993</v>
      </c>
      <c r="I32" s="14">
        <v>3.6</v>
      </c>
      <c r="J32" s="14">
        <v>1</v>
      </c>
      <c r="K32" s="14">
        <v>99</v>
      </c>
      <c r="L32" s="14">
        <v>10.299999999999999</v>
      </c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2:26">
      <c r="B33" t="s">
        <v>671</v>
      </c>
      <c r="E33" s="1">
        <v>44249.418587962966</v>
      </c>
      <c r="G33" t="s">
        <v>672</v>
      </c>
      <c r="H33" s="14">
        <v>2.7062706270627062</v>
      </c>
      <c r="I33" s="14">
        <v>2.278481012658228</v>
      </c>
      <c r="J33" s="14">
        <v>10</v>
      </c>
      <c r="K33" s="14">
        <v>1.0388247639034627</v>
      </c>
      <c r="L33" s="14">
        <v>2.2342733188720172</v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2:26">
      <c r="B34" t="s">
        <v>673</v>
      </c>
      <c r="E34" s="10">
        <v>0.38200000000000001</v>
      </c>
    </row>
    <row r="35" spans="2:26">
      <c r="B35" t="s">
        <v>674</v>
      </c>
      <c r="E35" s="10">
        <v>0.70680000000000009</v>
      </c>
    </row>
    <row r="36" spans="2:26">
      <c r="B36" t="s">
        <v>675</v>
      </c>
      <c r="E36" s="14">
        <v>0.540464063384267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V18"/>
  <sheetViews>
    <sheetView workbookViewId="0">
      <pane xSplit="1" ySplit="1" topLeftCell="B1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  <col min="2" max="24" width="7.625" customWidth="1"/>
  </cols>
  <sheetData>
    <row r="1" spans="1:256">
      <c r="A1" t="s">
        <v>482</v>
      </c>
      <c r="B1" t="s">
        <v>465</v>
      </c>
      <c r="C1" t="s">
        <v>466</v>
      </c>
      <c r="D1" t="s">
        <v>457</v>
      </c>
      <c r="E1" t="s">
        <v>458</v>
      </c>
      <c r="F1" t="s">
        <v>459</v>
      </c>
      <c r="G1" t="s">
        <v>460</v>
      </c>
      <c r="H1" t="s">
        <v>461</v>
      </c>
      <c r="I1" t="s">
        <v>462</v>
      </c>
      <c r="J1" t="s">
        <v>463</v>
      </c>
      <c r="K1" t="s">
        <v>464</v>
      </c>
      <c r="L1" t="s">
        <v>467</v>
      </c>
      <c r="M1" t="s">
        <v>468</v>
      </c>
      <c r="N1" t="s">
        <v>469</v>
      </c>
      <c r="O1" t="s">
        <v>470</v>
      </c>
      <c r="P1" t="s">
        <v>471</v>
      </c>
      <c r="Q1" t="s">
        <v>472</v>
      </c>
      <c r="R1" t="s">
        <v>473</v>
      </c>
      <c r="S1" t="s">
        <v>474</v>
      </c>
      <c r="T1" t="s">
        <v>475</v>
      </c>
      <c r="U1" t="s">
        <v>476</v>
      </c>
      <c r="V1" t="s">
        <v>477</v>
      </c>
      <c r="W1" t="s">
        <v>478</v>
      </c>
      <c r="X1" t="s">
        <v>479</v>
      </c>
      <c r="IV1" t="s">
        <v>638</v>
      </c>
    </row>
    <row r="2" spans="1:256">
      <c r="A2" s="1">
        <v>44249.418530092589</v>
      </c>
      <c r="B2">
        <v>9.5</v>
      </c>
      <c r="C2">
        <v>9.5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IV2">
        <v>19</v>
      </c>
    </row>
    <row r="3" spans="1:256">
      <c r="A3" s="1">
        <v>44249.418553240743</v>
      </c>
      <c r="B3">
        <v>11.8</v>
      </c>
      <c r="C3">
        <v>11.8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IV3">
        <v>23.6</v>
      </c>
    </row>
    <row r="4" spans="1:256">
      <c r="A4" s="1">
        <v>44249.418564814812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IV4">
        <v>0</v>
      </c>
    </row>
    <row r="5" spans="1:256">
      <c r="A5" s="1">
        <v>44249.418576388889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IV5">
        <v>0</v>
      </c>
    </row>
    <row r="6" spans="1:256">
      <c r="A6" s="1">
        <v>44249.418587962966</v>
      </c>
      <c r="B6">
        <v>320.3</v>
      </c>
      <c r="C6">
        <v>320.3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IV6">
        <v>640.6</v>
      </c>
    </row>
    <row r="7" spans="1:256">
      <c r="A7" s="1">
        <v>44249.418599537035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IV7">
        <v>0</v>
      </c>
    </row>
    <row r="8" spans="1:256">
      <c r="A8" s="1">
        <v>44249.418611111112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IV8">
        <v>0</v>
      </c>
    </row>
    <row r="9" spans="1:256">
      <c r="A9" s="1">
        <v>44249.418622685182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IV9">
        <v>0</v>
      </c>
    </row>
    <row r="10" spans="1:256">
      <c r="A10" s="1">
        <v>44249.418634259258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IV10">
        <v>0</v>
      </c>
    </row>
    <row r="11" spans="1:256">
      <c r="A11" s="1">
        <v>44249.418645833335</v>
      </c>
      <c r="B11">
        <v>11.8</v>
      </c>
      <c r="C11">
        <v>11.8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IV11">
        <v>23.6</v>
      </c>
    </row>
    <row r="13" spans="1:256">
      <c r="A13" t="s">
        <v>633</v>
      </c>
      <c r="B13" s="8">
        <f>AVERAGE(B2:B11)</f>
        <v>35.340000000000003</v>
      </c>
      <c r="C13" s="8">
        <f>AVERAGE(C2:C11)</f>
        <v>35.340000000000003</v>
      </c>
      <c r="D13" s="8">
        <f>AVERAGE(D2:D11)</f>
        <v>0</v>
      </c>
      <c r="E13" s="8">
        <f>AVERAGE(E2:E11)</f>
        <v>0</v>
      </c>
      <c r="F13" s="8">
        <f>AVERAGE(F2:F11)</f>
        <v>0</v>
      </c>
      <c r="G13" s="8">
        <f>AVERAGE(G2:G11)</f>
        <v>0</v>
      </c>
      <c r="H13" s="8">
        <f>AVERAGE(H2:H11)</f>
        <v>0</v>
      </c>
      <c r="I13" s="8">
        <f>AVERAGE(I2:I11)</f>
        <v>0</v>
      </c>
      <c r="J13" s="8">
        <f>AVERAGE(J2:J11)</f>
        <v>0</v>
      </c>
      <c r="K13" s="8">
        <f>AVERAGE(K2:K11)</f>
        <v>0</v>
      </c>
      <c r="L13" s="8">
        <f>AVERAGE(L2:L11)</f>
        <v>0</v>
      </c>
      <c r="M13" s="8">
        <f>AVERAGE(M2:M11)</f>
        <v>0</v>
      </c>
      <c r="N13" s="8">
        <f>AVERAGE(N2:N11)</f>
        <v>0</v>
      </c>
      <c r="O13" s="8">
        <f>AVERAGE(O2:O11)</f>
        <v>0</v>
      </c>
      <c r="P13" s="8">
        <f>AVERAGE(P2:P11)</f>
        <v>0</v>
      </c>
      <c r="Q13" s="8">
        <f>AVERAGE(Q2:Q11)</f>
        <v>0</v>
      </c>
      <c r="R13" s="8">
        <f>AVERAGE(R2:R11)</f>
        <v>0</v>
      </c>
      <c r="S13" s="8">
        <f>AVERAGE(S2:S11)</f>
        <v>0</v>
      </c>
      <c r="T13" s="8">
        <f>AVERAGE(T2:T11)</f>
        <v>0</v>
      </c>
      <c r="U13" s="8">
        <f>AVERAGE(U2:U11)</f>
        <v>0</v>
      </c>
      <c r="V13" s="8">
        <f>AVERAGE(V2:V11)</f>
        <v>0</v>
      </c>
      <c r="W13" s="8">
        <f>AVERAGE(W2:W11)</f>
        <v>0</v>
      </c>
      <c r="X13" s="8">
        <f>AVERAGE(X2:X11)</f>
        <v>0</v>
      </c>
    </row>
    <row r="14" spans="1:256">
      <c r="A14" t="s">
        <v>634</v>
      </c>
      <c r="B14" s="8">
        <f>IF(B13=0,0,MAX(SUMPRODUCT(B2:B11,B2:B11)/SUM(B2:B11)-B13,0))</f>
        <v>256.00357668364461</v>
      </c>
      <c r="C14" s="8">
        <f>IF(C13=0,0,MAX(SUMPRODUCT(C2:C11,C2:C11)/SUM(C2:C11)-C13,0))</f>
        <v>256.00357668364461</v>
      </c>
      <c r="D14" s="8">
        <f>IF(D13=0,0,MAX(SUMPRODUCT(D2:D11,D2:D11)/SUM(D2:D11)-D13,0))</f>
        <v>0</v>
      </c>
      <c r="E14" s="8">
        <f>IF(E13=0,0,MAX(SUMPRODUCT(E2:E11,E2:E11)/SUM(E2:E11)-E13,0))</f>
        <v>0</v>
      </c>
      <c r="F14" s="8">
        <f>IF(F13=0,0,MAX(SUMPRODUCT(F2:F11,F2:F11)/SUM(F2:F11)-F13,0))</f>
        <v>0</v>
      </c>
      <c r="G14" s="8">
        <f>IF(G13=0,0,MAX(SUMPRODUCT(G2:G11,G2:G11)/SUM(G2:G11)-G13,0))</f>
        <v>0</v>
      </c>
      <c r="H14" s="8">
        <f>IF(H13=0,0,MAX(SUMPRODUCT(H2:H11,H2:H11)/SUM(H2:H11)-H13,0))</f>
        <v>0</v>
      </c>
      <c r="I14" s="8">
        <f>IF(I13=0,0,MAX(SUMPRODUCT(I2:I11,I2:I11)/SUM(I2:I11)-I13,0))</f>
        <v>0</v>
      </c>
      <c r="J14" s="8">
        <f>IF(J13=0,0,MAX(SUMPRODUCT(J2:J11,J2:J11)/SUM(J2:J11)-J13,0))</f>
        <v>0</v>
      </c>
      <c r="K14" s="8">
        <f>IF(K13=0,0,MAX(SUMPRODUCT(K2:K11,K2:K11)/SUM(K2:K11)-K13,0))</f>
        <v>0</v>
      </c>
      <c r="L14" s="8">
        <f>IF(L13=0,0,MAX(SUMPRODUCT(L2:L11,L2:L11)/SUM(L2:L11)-L13,0))</f>
        <v>0</v>
      </c>
      <c r="M14" s="8">
        <f>IF(M13=0,0,MAX(SUMPRODUCT(M2:M11,M2:M11)/SUM(M2:M11)-M13,0))</f>
        <v>0</v>
      </c>
      <c r="N14" s="8">
        <f>IF(N13=0,0,MAX(SUMPRODUCT(N2:N11,N2:N11)/SUM(N2:N11)-N13,0))</f>
        <v>0</v>
      </c>
      <c r="O14" s="8">
        <f>IF(O13=0,0,MAX(SUMPRODUCT(O2:O11,O2:O11)/SUM(O2:O11)-O13,0))</f>
        <v>0</v>
      </c>
      <c r="P14" s="8">
        <f>IF(P13=0,0,MAX(SUMPRODUCT(P2:P11,P2:P11)/SUM(P2:P11)-P13,0))</f>
        <v>0</v>
      </c>
      <c r="Q14" s="8">
        <f>IF(Q13=0,0,MAX(SUMPRODUCT(Q2:Q11,Q2:Q11)/SUM(Q2:Q11)-Q13,0))</f>
        <v>0</v>
      </c>
      <c r="R14" s="8">
        <f>IF(R13=0,0,MAX(SUMPRODUCT(R2:R11,R2:R11)/SUM(R2:R11)-R13,0))</f>
        <v>0</v>
      </c>
      <c r="S14" s="8">
        <f>IF(S13=0,0,MAX(SUMPRODUCT(S2:S11,S2:S11)/SUM(S2:S11)-S13,0))</f>
        <v>0</v>
      </c>
      <c r="T14" s="8">
        <f>IF(T13=0,0,MAX(SUMPRODUCT(T2:T11,T2:T11)/SUM(T2:T11)-T13,0))</f>
        <v>0</v>
      </c>
      <c r="U14" s="8">
        <f>IF(U13=0,0,MAX(SUMPRODUCT(U2:U11,U2:U11)/SUM(U2:U11)-U13,0))</f>
        <v>0</v>
      </c>
      <c r="V14" s="8">
        <f>IF(V13=0,0,MAX(SUMPRODUCT(V2:V11,V2:V11)/SUM(V2:V11)-V13,0))</f>
        <v>0</v>
      </c>
      <c r="W14" s="8">
        <f>IF(W13=0,0,MAX(SUMPRODUCT(W2:W11,W2:W11)/SUM(W2:W11)-W13,0))</f>
        <v>0</v>
      </c>
      <c r="X14" s="8">
        <f>IF(X13=0,0,MAX(SUMPRODUCT(X2:X11,X2:X11)/SUM(X2:X11)-X13,0))</f>
        <v>0</v>
      </c>
    </row>
    <row r="15" spans="1:256">
      <c r="A15" t="s">
        <v>635</v>
      </c>
      <c r="B15" s="8">
        <f>MAX(B2:B11)</f>
        <v>320.3</v>
      </c>
      <c r="C15" s="8">
        <f>MAX(C2:C11)</f>
        <v>320.3</v>
      </c>
      <c r="D15" s="8">
        <f>MAX(D2:D11)</f>
        <v>0</v>
      </c>
      <c r="E15" s="8">
        <f>MAX(E2:E11)</f>
        <v>0</v>
      </c>
      <c r="F15" s="8">
        <f>MAX(F2:F11)</f>
        <v>0</v>
      </c>
      <c r="G15" s="8">
        <f>MAX(G2:G11)</f>
        <v>0</v>
      </c>
      <c r="H15" s="8">
        <f>MAX(H2:H11)</f>
        <v>0</v>
      </c>
      <c r="I15" s="8">
        <f>MAX(I2:I11)</f>
        <v>0</v>
      </c>
      <c r="J15" s="8">
        <f>MAX(J2:J11)</f>
        <v>0</v>
      </c>
      <c r="K15" s="8">
        <f>MAX(K2:K11)</f>
        <v>0</v>
      </c>
      <c r="L15" s="8">
        <f>MAX(L2:L11)</f>
        <v>0</v>
      </c>
      <c r="M15" s="8">
        <f>MAX(M2:M11)</f>
        <v>0</v>
      </c>
      <c r="N15" s="8">
        <f>MAX(N2:N11)</f>
        <v>0</v>
      </c>
      <c r="O15" s="8">
        <f>MAX(O2:O11)</f>
        <v>0</v>
      </c>
      <c r="P15" s="8">
        <f>MAX(P2:P11)</f>
        <v>0</v>
      </c>
      <c r="Q15" s="8">
        <f>MAX(Q2:Q11)</f>
        <v>0</v>
      </c>
      <c r="R15" s="8">
        <f>MAX(R2:R11)</f>
        <v>0</v>
      </c>
      <c r="S15" s="8">
        <f>MAX(S2:S11)</f>
        <v>0</v>
      </c>
      <c r="T15" s="8">
        <f>MAX(T2:T11)</f>
        <v>0</v>
      </c>
      <c r="U15" s="8">
        <f>MAX(U2:U11)</f>
        <v>0</v>
      </c>
      <c r="V15" s="8">
        <f>MAX(V2:V11)</f>
        <v>0</v>
      </c>
      <c r="W15" s="8">
        <f>MAX(W2:W11)</f>
        <v>0</v>
      </c>
      <c r="X15" s="8">
        <f>MAX(X2:X11)</f>
        <v>0</v>
      </c>
    </row>
    <row r="16" spans="1:256">
      <c r="A16" t="s">
        <v>636</v>
      </c>
      <c r="B16" s="8">
        <f>MIN(B2:B11)</f>
        <v>0</v>
      </c>
      <c r="C16" s="8">
        <f>MIN(C2:C11)</f>
        <v>0</v>
      </c>
      <c r="D16" s="8">
        <f>MIN(D2:D11)</f>
        <v>0</v>
      </c>
      <c r="E16" s="8">
        <f>MIN(E2:E11)</f>
        <v>0</v>
      </c>
      <c r="F16" s="8">
        <f>MIN(F2:F11)</f>
        <v>0</v>
      </c>
      <c r="G16" s="8">
        <f>MIN(G2:G11)</f>
        <v>0</v>
      </c>
      <c r="H16" s="8">
        <f>MIN(H2:H11)</f>
        <v>0</v>
      </c>
      <c r="I16" s="8">
        <f>MIN(I2:I11)</f>
        <v>0</v>
      </c>
      <c r="J16" s="8">
        <f>MIN(J2:J11)</f>
        <v>0</v>
      </c>
      <c r="K16" s="8">
        <f>MIN(K2:K11)</f>
        <v>0</v>
      </c>
      <c r="L16" s="8">
        <f>MIN(L2:L11)</f>
        <v>0</v>
      </c>
      <c r="M16" s="8">
        <f>MIN(M2:M11)</f>
        <v>0</v>
      </c>
      <c r="N16" s="8">
        <f>MIN(N2:N11)</f>
        <v>0</v>
      </c>
      <c r="O16" s="8">
        <f>MIN(O2:O11)</f>
        <v>0</v>
      </c>
      <c r="P16" s="8">
        <f>MIN(P2:P11)</f>
        <v>0</v>
      </c>
      <c r="Q16" s="8">
        <f>MIN(Q2:Q11)</f>
        <v>0</v>
      </c>
      <c r="R16" s="8">
        <f>MIN(R2:R11)</f>
        <v>0</v>
      </c>
      <c r="S16" s="8">
        <f>MIN(S2:S11)</f>
        <v>0</v>
      </c>
      <c r="T16" s="8">
        <f>MIN(T2:T11)</f>
        <v>0</v>
      </c>
      <c r="U16" s="8">
        <f>MIN(U2:U11)</f>
        <v>0</v>
      </c>
      <c r="V16" s="8">
        <f>MIN(V2:V11)</f>
        <v>0</v>
      </c>
      <c r="W16" s="8">
        <f>MIN(W2:W11)</f>
        <v>0</v>
      </c>
      <c r="X16" s="8">
        <f>MIN(X2:X11)</f>
        <v>0</v>
      </c>
    </row>
    <row r="17" spans="1:24">
      <c r="A17" t="s">
        <v>637</v>
      </c>
      <c r="B17" s="8">
        <f>B13+ B14</f>
        <v>291.34357668364464</v>
      </c>
      <c r="C17" s="8">
        <f>C13+ C14</f>
        <v>291.34357668364464</v>
      </c>
      <c r="D17" s="8">
        <f>D13+ D14</f>
        <v>0</v>
      </c>
      <c r="E17" s="8">
        <f>E13+ E14</f>
        <v>0</v>
      </c>
      <c r="F17" s="8">
        <f>F13+ F14</f>
        <v>0</v>
      </c>
      <c r="G17" s="8">
        <f>G13+ G14</f>
        <v>0</v>
      </c>
      <c r="H17" s="8">
        <f>H13+ H14</f>
        <v>0</v>
      </c>
      <c r="I17" s="8">
        <f>I13+ I14</f>
        <v>0</v>
      </c>
      <c r="J17" s="8">
        <f>J13+ J14</f>
        <v>0</v>
      </c>
      <c r="K17" s="8">
        <f>K13+ K14</f>
        <v>0</v>
      </c>
      <c r="L17" s="8">
        <f>L13+ L14</f>
        <v>0</v>
      </c>
      <c r="M17" s="8">
        <f>M13+ M14</f>
        <v>0</v>
      </c>
      <c r="N17" s="8">
        <f>N13+ N14</f>
        <v>0</v>
      </c>
      <c r="O17" s="8">
        <f>O13+ O14</f>
        <v>0</v>
      </c>
      <c r="P17" s="8">
        <f>P13+ P14</f>
        <v>0</v>
      </c>
      <c r="Q17" s="8">
        <f>Q13+ Q14</f>
        <v>0</v>
      </c>
      <c r="R17" s="8">
        <f>R13+ R14</f>
        <v>0</v>
      </c>
      <c r="S17" s="8">
        <f>S13+ S14</f>
        <v>0</v>
      </c>
      <c r="T17" s="8">
        <f>T13+ T14</f>
        <v>0</v>
      </c>
      <c r="U17" s="8">
        <f>U13+ U14</f>
        <v>0</v>
      </c>
      <c r="V17" s="8">
        <f>V13+ V14</f>
        <v>0</v>
      </c>
      <c r="W17" s="8">
        <f>W13+ W14</f>
        <v>0</v>
      </c>
      <c r="X17" s="8">
        <f>X13+ X14</f>
        <v>0</v>
      </c>
    </row>
    <row r="18" spans="1:24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</sheetData>
  <sortState columnSort="1" ref="B1:X17">
    <sortCondition descending="1" ref="B17"/>
  </sortState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V18"/>
  <sheetViews>
    <sheetView workbookViewId="0">
      <pane xSplit="1" ySplit="1" topLeftCell="B1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  <col min="2" max="24" width="7.625" customWidth="1"/>
  </cols>
  <sheetData>
    <row r="1" spans="1:256">
      <c r="A1" t="s">
        <v>483</v>
      </c>
      <c r="B1" t="s">
        <v>465</v>
      </c>
      <c r="C1" t="s">
        <v>466</v>
      </c>
      <c r="D1" t="s">
        <v>457</v>
      </c>
      <c r="E1" t="s">
        <v>458</v>
      </c>
      <c r="F1" t="s">
        <v>459</v>
      </c>
      <c r="G1" t="s">
        <v>460</v>
      </c>
      <c r="H1" t="s">
        <v>461</v>
      </c>
      <c r="I1" t="s">
        <v>462</v>
      </c>
      <c r="J1" t="s">
        <v>463</v>
      </c>
      <c r="K1" t="s">
        <v>464</v>
      </c>
      <c r="L1" t="s">
        <v>467</v>
      </c>
      <c r="M1" t="s">
        <v>468</v>
      </c>
      <c r="N1" t="s">
        <v>469</v>
      </c>
      <c r="O1" t="s">
        <v>470</v>
      </c>
      <c r="P1" t="s">
        <v>471</v>
      </c>
      <c r="Q1" t="s">
        <v>472</v>
      </c>
      <c r="R1" t="s">
        <v>473</v>
      </c>
      <c r="S1" t="s">
        <v>474</v>
      </c>
      <c r="T1" t="s">
        <v>475</v>
      </c>
      <c r="U1" t="s">
        <v>476</v>
      </c>
      <c r="V1" t="s">
        <v>477</v>
      </c>
      <c r="W1" t="s">
        <v>478</v>
      </c>
      <c r="X1" t="s">
        <v>479</v>
      </c>
      <c r="IV1" t="s">
        <v>638</v>
      </c>
    </row>
    <row r="2" spans="1:256">
      <c r="A2" s="1">
        <v>44249.418530092589</v>
      </c>
      <c r="B2">
        <v>5.3</v>
      </c>
      <c r="C2">
        <v>5.3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IV2">
        <v>10.6</v>
      </c>
    </row>
    <row r="3" spans="1:256">
      <c r="A3" s="1">
        <v>44249.418553240743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IV3">
        <v>2</v>
      </c>
    </row>
    <row r="4" spans="1:256">
      <c r="A4" s="1">
        <v>44249.418564814812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IV4">
        <v>0</v>
      </c>
    </row>
    <row r="5" spans="1:256">
      <c r="A5" s="1">
        <v>44249.418576388889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IV5">
        <v>0</v>
      </c>
    </row>
    <row r="6" spans="1:256">
      <c r="A6" s="1">
        <v>44249.418587962966</v>
      </c>
      <c r="B6">
        <v>51.4</v>
      </c>
      <c r="C6">
        <v>51.4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IV6">
        <v>102.8</v>
      </c>
    </row>
    <row r="7" spans="1:256">
      <c r="A7" s="1">
        <v>44249.418599537035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IV7">
        <v>0</v>
      </c>
    </row>
    <row r="8" spans="1:256">
      <c r="A8" s="1">
        <v>44249.418611111112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IV8">
        <v>0</v>
      </c>
    </row>
    <row r="9" spans="1:256">
      <c r="A9" s="1">
        <v>44249.418622685182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IV9">
        <v>0</v>
      </c>
    </row>
    <row r="10" spans="1:256">
      <c r="A10" s="1">
        <v>44249.418634259258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IV10">
        <v>0</v>
      </c>
    </row>
    <row r="11" spans="1:256">
      <c r="A11" s="1">
        <v>44249.418645833335</v>
      </c>
      <c r="B11">
        <v>2</v>
      </c>
      <c r="C11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IV11">
        <v>4</v>
      </c>
    </row>
    <row r="13" spans="1:256">
      <c r="A13" t="s">
        <v>633</v>
      </c>
      <c r="B13" s="8">
        <f>AVERAGE(B2:B11)</f>
        <v>5.97</v>
      </c>
      <c r="C13" s="8">
        <f>AVERAGE(C2:C11)</f>
        <v>5.97</v>
      </c>
      <c r="D13" s="8">
        <f>AVERAGE(D2:D11)</f>
        <v>0</v>
      </c>
      <c r="E13" s="8">
        <f>AVERAGE(E2:E11)</f>
        <v>0</v>
      </c>
      <c r="F13" s="8">
        <f>AVERAGE(F2:F11)</f>
        <v>0</v>
      </c>
      <c r="G13" s="8">
        <f>AVERAGE(G2:G11)</f>
        <v>0</v>
      </c>
      <c r="H13" s="8">
        <f>AVERAGE(H2:H11)</f>
        <v>0</v>
      </c>
      <c r="I13" s="8">
        <f>AVERAGE(I2:I11)</f>
        <v>0</v>
      </c>
      <c r="J13" s="8">
        <f>AVERAGE(J2:J11)</f>
        <v>0</v>
      </c>
      <c r="K13" s="8">
        <f>AVERAGE(K2:K11)</f>
        <v>0</v>
      </c>
      <c r="L13" s="8">
        <f>AVERAGE(L2:L11)</f>
        <v>0</v>
      </c>
      <c r="M13" s="8">
        <f>AVERAGE(M2:M11)</f>
        <v>0</v>
      </c>
      <c r="N13" s="8">
        <f>AVERAGE(N2:N11)</f>
        <v>0</v>
      </c>
      <c r="O13" s="8">
        <f>AVERAGE(O2:O11)</f>
        <v>0</v>
      </c>
      <c r="P13" s="8">
        <f>AVERAGE(P2:P11)</f>
        <v>0</v>
      </c>
      <c r="Q13" s="8">
        <f>AVERAGE(Q2:Q11)</f>
        <v>0</v>
      </c>
      <c r="R13" s="8">
        <f>AVERAGE(R2:R11)</f>
        <v>0</v>
      </c>
      <c r="S13" s="8">
        <f>AVERAGE(S2:S11)</f>
        <v>0</v>
      </c>
      <c r="T13" s="8">
        <f>AVERAGE(T2:T11)</f>
        <v>0</v>
      </c>
      <c r="U13" s="8">
        <f>AVERAGE(U2:U11)</f>
        <v>0</v>
      </c>
      <c r="V13" s="8">
        <f>AVERAGE(V2:V11)</f>
        <v>0</v>
      </c>
      <c r="W13" s="8">
        <f>AVERAGE(W2:W11)</f>
        <v>0</v>
      </c>
      <c r="X13" s="8">
        <f>AVERAGE(X2:X11)</f>
        <v>0</v>
      </c>
    </row>
    <row r="14" spans="1:256">
      <c r="A14" t="s">
        <v>634</v>
      </c>
      <c r="B14" s="8">
        <f>IF(B13=0,0,MAX(SUMPRODUCT(B2:B11,B2:B11)/SUM(B2:B11)-B13,0))</f>
        <v>38.838207705192637</v>
      </c>
      <c r="C14" s="8">
        <f>IF(C13=0,0,MAX(SUMPRODUCT(C2:C11,C2:C11)/SUM(C2:C11)-C13,0))</f>
        <v>38.838207705192637</v>
      </c>
      <c r="D14" s="8">
        <f>IF(D13=0,0,MAX(SUMPRODUCT(D2:D11,D2:D11)/SUM(D2:D11)-D13,0))</f>
        <v>0</v>
      </c>
      <c r="E14" s="8">
        <f>IF(E13=0,0,MAX(SUMPRODUCT(E2:E11,E2:E11)/SUM(E2:E11)-E13,0))</f>
        <v>0</v>
      </c>
      <c r="F14" s="8">
        <f>IF(F13=0,0,MAX(SUMPRODUCT(F2:F11,F2:F11)/SUM(F2:F11)-F13,0))</f>
        <v>0</v>
      </c>
      <c r="G14" s="8">
        <f>IF(G13=0,0,MAX(SUMPRODUCT(G2:G11,G2:G11)/SUM(G2:G11)-G13,0))</f>
        <v>0</v>
      </c>
      <c r="H14" s="8">
        <f>IF(H13=0,0,MAX(SUMPRODUCT(H2:H11,H2:H11)/SUM(H2:H11)-H13,0))</f>
        <v>0</v>
      </c>
      <c r="I14" s="8">
        <f>IF(I13=0,0,MAX(SUMPRODUCT(I2:I11,I2:I11)/SUM(I2:I11)-I13,0))</f>
        <v>0</v>
      </c>
      <c r="J14" s="8">
        <f>IF(J13=0,0,MAX(SUMPRODUCT(J2:J11,J2:J11)/SUM(J2:J11)-J13,0))</f>
        <v>0</v>
      </c>
      <c r="K14" s="8">
        <f>IF(K13=0,0,MAX(SUMPRODUCT(K2:K11,K2:K11)/SUM(K2:K11)-K13,0))</f>
        <v>0</v>
      </c>
      <c r="L14" s="8">
        <f>IF(L13=0,0,MAX(SUMPRODUCT(L2:L11,L2:L11)/SUM(L2:L11)-L13,0))</f>
        <v>0</v>
      </c>
      <c r="M14" s="8">
        <f>IF(M13=0,0,MAX(SUMPRODUCT(M2:M11,M2:M11)/SUM(M2:M11)-M13,0))</f>
        <v>0</v>
      </c>
      <c r="N14" s="8">
        <f>IF(N13=0,0,MAX(SUMPRODUCT(N2:N11,N2:N11)/SUM(N2:N11)-N13,0))</f>
        <v>0</v>
      </c>
      <c r="O14" s="8">
        <f>IF(O13=0,0,MAX(SUMPRODUCT(O2:O11,O2:O11)/SUM(O2:O11)-O13,0))</f>
        <v>0</v>
      </c>
      <c r="P14" s="8">
        <f>IF(P13=0,0,MAX(SUMPRODUCT(P2:P11,P2:P11)/SUM(P2:P11)-P13,0))</f>
        <v>0</v>
      </c>
      <c r="Q14" s="8">
        <f>IF(Q13=0,0,MAX(SUMPRODUCT(Q2:Q11,Q2:Q11)/SUM(Q2:Q11)-Q13,0))</f>
        <v>0</v>
      </c>
      <c r="R14" s="8">
        <f>IF(R13=0,0,MAX(SUMPRODUCT(R2:R11,R2:R11)/SUM(R2:R11)-R13,0))</f>
        <v>0</v>
      </c>
      <c r="S14" s="8">
        <f>IF(S13=0,0,MAX(SUMPRODUCT(S2:S11,S2:S11)/SUM(S2:S11)-S13,0))</f>
        <v>0</v>
      </c>
      <c r="T14" s="8">
        <f>IF(T13=0,0,MAX(SUMPRODUCT(T2:T11,T2:T11)/SUM(T2:T11)-T13,0))</f>
        <v>0</v>
      </c>
      <c r="U14" s="8">
        <f>IF(U13=0,0,MAX(SUMPRODUCT(U2:U11,U2:U11)/SUM(U2:U11)-U13,0))</f>
        <v>0</v>
      </c>
      <c r="V14" s="8">
        <f>IF(V13=0,0,MAX(SUMPRODUCT(V2:V11,V2:V11)/SUM(V2:V11)-V13,0))</f>
        <v>0</v>
      </c>
      <c r="W14" s="8">
        <f>IF(W13=0,0,MAX(SUMPRODUCT(W2:W11,W2:W11)/SUM(W2:W11)-W13,0))</f>
        <v>0</v>
      </c>
      <c r="X14" s="8">
        <f>IF(X13=0,0,MAX(SUMPRODUCT(X2:X11,X2:X11)/SUM(X2:X11)-X13,0))</f>
        <v>0</v>
      </c>
    </row>
    <row r="15" spans="1:256">
      <c r="A15" t="s">
        <v>635</v>
      </c>
      <c r="B15" s="8">
        <f>MAX(B2:B11)</f>
        <v>51.4</v>
      </c>
      <c r="C15" s="8">
        <f>MAX(C2:C11)</f>
        <v>51.4</v>
      </c>
      <c r="D15" s="8">
        <f>MAX(D2:D11)</f>
        <v>0</v>
      </c>
      <c r="E15" s="8">
        <f>MAX(E2:E11)</f>
        <v>0</v>
      </c>
      <c r="F15" s="8">
        <f>MAX(F2:F11)</f>
        <v>0</v>
      </c>
      <c r="G15" s="8">
        <f>MAX(G2:G11)</f>
        <v>0</v>
      </c>
      <c r="H15" s="8">
        <f>MAX(H2:H11)</f>
        <v>0</v>
      </c>
      <c r="I15" s="8">
        <f>MAX(I2:I11)</f>
        <v>0</v>
      </c>
      <c r="J15" s="8">
        <f>MAX(J2:J11)</f>
        <v>0</v>
      </c>
      <c r="K15" s="8">
        <f>MAX(K2:K11)</f>
        <v>0</v>
      </c>
      <c r="L15" s="8">
        <f>MAX(L2:L11)</f>
        <v>0</v>
      </c>
      <c r="M15" s="8">
        <f>MAX(M2:M11)</f>
        <v>0</v>
      </c>
      <c r="N15" s="8">
        <f>MAX(N2:N11)</f>
        <v>0</v>
      </c>
      <c r="O15" s="8">
        <f>MAX(O2:O11)</f>
        <v>0</v>
      </c>
      <c r="P15" s="8">
        <f>MAX(P2:P11)</f>
        <v>0</v>
      </c>
      <c r="Q15" s="8">
        <f>MAX(Q2:Q11)</f>
        <v>0</v>
      </c>
      <c r="R15" s="8">
        <f>MAX(R2:R11)</f>
        <v>0</v>
      </c>
      <c r="S15" s="8">
        <f>MAX(S2:S11)</f>
        <v>0</v>
      </c>
      <c r="T15" s="8">
        <f>MAX(T2:T11)</f>
        <v>0</v>
      </c>
      <c r="U15" s="8">
        <f>MAX(U2:U11)</f>
        <v>0</v>
      </c>
      <c r="V15" s="8">
        <f>MAX(V2:V11)</f>
        <v>0</v>
      </c>
      <c r="W15" s="8">
        <f>MAX(W2:W11)</f>
        <v>0</v>
      </c>
      <c r="X15" s="8">
        <f>MAX(X2:X11)</f>
        <v>0</v>
      </c>
    </row>
    <row r="16" spans="1:256">
      <c r="A16" t="s">
        <v>636</v>
      </c>
      <c r="B16" s="8">
        <f>MIN(B2:B11)</f>
        <v>0</v>
      </c>
      <c r="C16" s="8">
        <f>MIN(C2:C11)</f>
        <v>0</v>
      </c>
      <c r="D16" s="8">
        <f>MIN(D2:D11)</f>
        <v>0</v>
      </c>
      <c r="E16" s="8">
        <f>MIN(E2:E11)</f>
        <v>0</v>
      </c>
      <c r="F16" s="8">
        <f>MIN(F2:F11)</f>
        <v>0</v>
      </c>
      <c r="G16" s="8">
        <f>MIN(G2:G11)</f>
        <v>0</v>
      </c>
      <c r="H16" s="8">
        <f>MIN(H2:H11)</f>
        <v>0</v>
      </c>
      <c r="I16" s="8">
        <f>MIN(I2:I11)</f>
        <v>0</v>
      </c>
      <c r="J16" s="8">
        <f>MIN(J2:J11)</f>
        <v>0</v>
      </c>
      <c r="K16" s="8">
        <f>MIN(K2:K11)</f>
        <v>0</v>
      </c>
      <c r="L16" s="8">
        <f>MIN(L2:L11)</f>
        <v>0</v>
      </c>
      <c r="M16" s="8">
        <f>MIN(M2:M11)</f>
        <v>0</v>
      </c>
      <c r="N16" s="8">
        <f>MIN(N2:N11)</f>
        <v>0</v>
      </c>
      <c r="O16" s="8">
        <f>MIN(O2:O11)</f>
        <v>0</v>
      </c>
      <c r="P16" s="8">
        <f>MIN(P2:P11)</f>
        <v>0</v>
      </c>
      <c r="Q16" s="8">
        <f>MIN(Q2:Q11)</f>
        <v>0</v>
      </c>
      <c r="R16" s="8">
        <f>MIN(R2:R11)</f>
        <v>0</v>
      </c>
      <c r="S16" s="8">
        <f>MIN(S2:S11)</f>
        <v>0</v>
      </c>
      <c r="T16" s="8">
        <f>MIN(T2:T11)</f>
        <v>0</v>
      </c>
      <c r="U16" s="8">
        <f>MIN(U2:U11)</f>
        <v>0</v>
      </c>
      <c r="V16" s="8">
        <f>MIN(V2:V11)</f>
        <v>0</v>
      </c>
      <c r="W16" s="8">
        <f>MIN(W2:W11)</f>
        <v>0</v>
      </c>
      <c r="X16" s="8">
        <f>MIN(X2:X11)</f>
        <v>0</v>
      </c>
    </row>
    <row r="17" spans="1:24">
      <c r="A17" t="s">
        <v>637</v>
      </c>
      <c r="B17" s="8">
        <f>B13+ B14</f>
        <v>44.808207705192636</v>
      </c>
      <c r="C17" s="8">
        <f>C13+ C14</f>
        <v>44.808207705192636</v>
      </c>
      <c r="D17" s="8">
        <f>D13+ D14</f>
        <v>0</v>
      </c>
      <c r="E17" s="8">
        <f>E13+ E14</f>
        <v>0</v>
      </c>
      <c r="F17" s="8">
        <f>F13+ F14</f>
        <v>0</v>
      </c>
      <c r="G17" s="8">
        <f>G13+ G14</f>
        <v>0</v>
      </c>
      <c r="H17" s="8">
        <f>H13+ H14</f>
        <v>0</v>
      </c>
      <c r="I17" s="8">
        <f>I13+ I14</f>
        <v>0</v>
      </c>
      <c r="J17" s="8">
        <f>J13+ J14</f>
        <v>0</v>
      </c>
      <c r="K17" s="8">
        <f>K13+ K14</f>
        <v>0</v>
      </c>
      <c r="L17" s="8">
        <f>L13+ L14</f>
        <v>0</v>
      </c>
      <c r="M17" s="8">
        <f>M13+ M14</f>
        <v>0</v>
      </c>
      <c r="N17" s="8">
        <f>N13+ N14</f>
        <v>0</v>
      </c>
      <c r="O17" s="8">
        <f>O13+ O14</f>
        <v>0</v>
      </c>
      <c r="P17" s="8">
        <f>P13+ P14</f>
        <v>0</v>
      </c>
      <c r="Q17" s="8">
        <f>Q13+ Q14</f>
        <v>0</v>
      </c>
      <c r="R17" s="8">
        <f>R13+ R14</f>
        <v>0</v>
      </c>
      <c r="S17" s="8">
        <f>S13+ S14</f>
        <v>0</v>
      </c>
      <c r="T17" s="8">
        <f>T13+ T14</f>
        <v>0</v>
      </c>
      <c r="U17" s="8">
        <f>U13+ U14</f>
        <v>0</v>
      </c>
      <c r="V17" s="8">
        <f>V13+ V14</f>
        <v>0</v>
      </c>
      <c r="W17" s="8">
        <f>W13+ W14</f>
        <v>0</v>
      </c>
      <c r="X17" s="8">
        <f>X13+ X14</f>
        <v>0</v>
      </c>
    </row>
    <row r="18" spans="1:24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</sheetData>
  <sortState columnSort="1" ref="B1:X17">
    <sortCondition descending="1" ref="B17"/>
  </sortState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D18"/>
  <sheetViews>
    <sheetView workbookViewId="0">
      <pane xSplit="1" ySplit="1" topLeftCell="B1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30">
      <c r="A1" t="s">
        <v>484</v>
      </c>
      <c r="B1" t="s">
        <v>489</v>
      </c>
      <c r="C1" t="s">
        <v>490</v>
      </c>
      <c r="D1" t="s">
        <v>491</v>
      </c>
      <c r="E1" t="s">
        <v>513</v>
      </c>
      <c r="F1" t="s">
        <v>492</v>
      </c>
      <c r="G1" t="s">
        <v>493</v>
      </c>
      <c r="H1" t="s">
        <v>494</v>
      </c>
      <c r="I1" t="s">
        <v>495</v>
      </c>
      <c r="J1" t="s">
        <v>496</v>
      </c>
      <c r="K1" t="s">
        <v>497</v>
      </c>
      <c r="L1" t="s">
        <v>498</v>
      </c>
      <c r="M1" t="s">
        <v>499</v>
      </c>
      <c r="N1" t="s">
        <v>500</v>
      </c>
      <c r="O1" t="s">
        <v>501</v>
      </c>
      <c r="P1" t="s">
        <v>502</v>
      </c>
      <c r="Q1" t="s">
        <v>503</v>
      </c>
      <c r="R1" t="s">
        <v>504</v>
      </c>
      <c r="S1" t="s">
        <v>505</v>
      </c>
      <c r="T1" t="s">
        <v>506</v>
      </c>
      <c r="U1" t="s">
        <v>507</v>
      </c>
      <c r="V1" t="s">
        <v>508</v>
      </c>
      <c r="W1" t="s">
        <v>509</v>
      </c>
      <c r="X1" t="s">
        <v>510</v>
      </c>
      <c r="Y1" t="s">
        <v>511</v>
      </c>
      <c r="Z1" t="s">
        <v>487</v>
      </c>
      <c r="AA1" t="s">
        <v>486</v>
      </c>
      <c r="AB1" t="s">
        <v>488</v>
      </c>
      <c r="AC1" t="s">
        <v>485</v>
      </c>
      <c r="AD1" t="s">
        <v>512</v>
      </c>
    </row>
    <row r="2" spans="1:30">
      <c r="A2" s="1">
        <v>44249.418530092589</v>
      </c>
      <c r="B2" t="e">
        <f>-nan</f>
        <v>#NAME?</v>
      </c>
      <c r="C2" t="e">
        <f>-nan</f>
        <v>#NAME?</v>
      </c>
      <c r="D2" t="e">
        <f>-nan</f>
        <v>#NAME?</v>
      </c>
      <c r="E2" t="e">
        <f>-nan</f>
        <v>#NAME?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100</v>
      </c>
      <c r="V2">
        <v>100</v>
      </c>
      <c r="W2">
        <v>100</v>
      </c>
      <c r="X2">
        <v>100</v>
      </c>
      <c r="Y2">
        <v>100</v>
      </c>
      <c r="Z2">
        <v>56.8</v>
      </c>
      <c r="AA2">
        <v>0.8</v>
      </c>
      <c r="AB2">
        <v>0.1</v>
      </c>
      <c r="AC2">
        <v>0</v>
      </c>
      <c r="AD2">
        <v>0</v>
      </c>
    </row>
    <row r="3" spans="1:30">
      <c r="A3" s="1">
        <v>44249.418553240743</v>
      </c>
      <c r="B3" t="e">
        <f>-nan</f>
        <v>#NAME?</v>
      </c>
      <c r="C3" t="e">
        <f>-nan</f>
        <v>#NAME?</v>
      </c>
      <c r="D3" t="e">
        <f>-nan</f>
        <v>#NAME?</v>
      </c>
      <c r="E3" t="e">
        <f>-nan</f>
        <v>#NAME?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56.8</v>
      </c>
      <c r="AA3">
        <v>0.8</v>
      </c>
      <c r="AB3">
        <v>0.1</v>
      </c>
      <c r="AC3">
        <v>0</v>
      </c>
      <c r="AD3">
        <v>0</v>
      </c>
    </row>
    <row r="4" spans="1:30">
      <c r="A4" s="1">
        <v>44249.418564814812</v>
      </c>
      <c r="B4" t="e">
        <f>-nan</f>
        <v>#NAME?</v>
      </c>
      <c r="C4" t="e">
        <f>-nan</f>
        <v>#NAME?</v>
      </c>
      <c r="D4" t="e">
        <f>-nan</f>
        <v>#NAME?</v>
      </c>
      <c r="E4" t="e">
        <f>-nan</f>
        <v>#NAME?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  <c r="P4">
        <v>100</v>
      </c>
      <c r="Q4">
        <v>100</v>
      </c>
      <c r="R4">
        <v>100</v>
      </c>
      <c r="S4">
        <v>100</v>
      </c>
      <c r="T4">
        <v>100</v>
      </c>
      <c r="U4">
        <v>100</v>
      </c>
      <c r="V4">
        <v>100</v>
      </c>
      <c r="W4">
        <v>100</v>
      </c>
      <c r="X4">
        <v>100</v>
      </c>
      <c r="Y4">
        <v>100</v>
      </c>
      <c r="Z4">
        <v>56.8</v>
      </c>
      <c r="AA4">
        <v>0.8</v>
      </c>
      <c r="AB4">
        <v>0.1</v>
      </c>
      <c r="AC4">
        <v>0</v>
      </c>
      <c r="AD4">
        <v>0</v>
      </c>
    </row>
    <row r="5" spans="1:30">
      <c r="A5" s="1">
        <v>44249.418576388889</v>
      </c>
      <c r="B5" t="e">
        <f>-nan</f>
        <v>#NAME?</v>
      </c>
      <c r="C5" t="e">
        <f>-nan</f>
        <v>#NAME?</v>
      </c>
      <c r="D5" t="e">
        <f>-nan</f>
        <v>#NAME?</v>
      </c>
      <c r="E5" t="e">
        <f>-nan</f>
        <v>#NAME?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v>56.8</v>
      </c>
      <c r="AA5">
        <v>0.8</v>
      </c>
      <c r="AB5">
        <v>0.1</v>
      </c>
      <c r="AC5">
        <v>0</v>
      </c>
      <c r="AD5">
        <v>0</v>
      </c>
    </row>
    <row r="6" spans="1:30">
      <c r="A6" s="1">
        <v>44249.418587962966</v>
      </c>
      <c r="B6" t="e">
        <f>-nan</f>
        <v>#NAME?</v>
      </c>
      <c r="C6" t="e">
        <f>-nan</f>
        <v>#NAME?</v>
      </c>
      <c r="D6" t="e">
        <f>-nan</f>
        <v>#NAME?</v>
      </c>
      <c r="E6" t="e">
        <f>-nan</f>
        <v>#NAME?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100</v>
      </c>
      <c r="O6">
        <v>100</v>
      </c>
      <c r="P6">
        <v>100</v>
      </c>
      <c r="Q6">
        <v>100</v>
      </c>
      <c r="R6">
        <v>100</v>
      </c>
      <c r="S6">
        <v>100</v>
      </c>
      <c r="T6">
        <v>100</v>
      </c>
      <c r="U6">
        <v>100</v>
      </c>
      <c r="V6">
        <v>100</v>
      </c>
      <c r="W6">
        <v>100</v>
      </c>
      <c r="X6">
        <v>100</v>
      </c>
      <c r="Y6">
        <v>100</v>
      </c>
      <c r="Z6">
        <v>56.8</v>
      </c>
      <c r="AA6">
        <v>0.8</v>
      </c>
      <c r="AB6">
        <v>0.1</v>
      </c>
      <c r="AC6">
        <v>0</v>
      </c>
      <c r="AD6">
        <v>0</v>
      </c>
    </row>
    <row r="7" spans="1:30">
      <c r="A7" s="1">
        <v>44249.418599537035</v>
      </c>
      <c r="B7" t="e">
        <f>-nan</f>
        <v>#NAME?</v>
      </c>
      <c r="C7" t="e">
        <f>-nan</f>
        <v>#NAME?</v>
      </c>
      <c r="D7" t="e">
        <f>-nan</f>
        <v>#NAME?</v>
      </c>
      <c r="E7" t="e">
        <f>-nan</f>
        <v>#NAME?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56.8</v>
      </c>
      <c r="AA7">
        <v>0.8</v>
      </c>
      <c r="AB7">
        <v>0.1</v>
      </c>
      <c r="AC7">
        <v>0</v>
      </c>
      <c r="AD7">
        <v>0</v>
      </c>
    </row>
    <row r="8" spans="1:30">
      <c r="A8" s="1">
        <v>44249.418611111112</v>
      </c>
      <c r="B8" t="e">
        <f>-nan</f>
        <v>#NAME?</v>
      </c>
      <c r="C8" t="e">
        <f>-nan</f>
        <v>#NAME?</v>
      </c>
      <c r="D8" t="e">
        <f>-nan</f>
        <v>#NAME?</v>
      </c>
      <c r="E8" t="e">
        <f>-nan</f>
        <v>#NAME?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100</v>
      </c>
      <c r="N8">
        <v>100</v>
      </c>
      <c r="O8">
        <v>100</v>
      </c>
      <c r="P8">
        <v>100</v>
      </c>
      <c r="Q8">
        <v>100</v>
      </c>
      <c r="R8">
        <v>100</v>
      </c>
      <c r="S8">
        <v>100</v>
      </c>
      <c r="T8">
        <v>100</v>
      </c>
      <c r="U8">
        <v>100</v>
      </c>
      <c r="V8">
        <v>100</v>
      </c>
      <c r="W8">
        <v>100</v>
      </c>
      <c r="X8">
        <v>100</v>
      </c>
      <c r="Y8">
        <v>100</v>
      </c>
      <c r="Z8">
        <v>56.8</v>
      </c>
      <c r="AA8">
        <v>0.8</v>
      </c>
      <c r="AB8">
        <v>0.1</v>
      </c>
      <c r="AC8">
        <v>0</v>
      </c>
      <c r="AD8">
        <v>0</v>
      </c>
    </row>
    <row r="9" spans="1:30">
      <c r="A9" s="1">
        <v>44249.418622685182</v>
      </c>
      <c r="B9" t="e">
        <f>-nan</f>
        <v>#NAME?</v>
      </c>
      <c r="C9" t="e">
        <f>-nan</f>
        <v>#NAME?</v>
      </c>
      <c r="D9" t="e">
        <f>-nan</f>
        <v>#NAME?</v>
      </c>
      <c r="E9" t="e">
        <f>-nan</f>
        <v>#NAME?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100</v>
      </c>
      <c r="O9">
        <v>100</v>
      </c>
      <c r="P9">
        <v>100</v>
      </c>
      <c r="Q9">
        <v>100</v>
      </c>
      <c r="R9">
        <v>100</v>
      </c>
      <c r="S9">
        <v>100</v>
      </c>
      <c r="T9">
        <v>100</v>
      </c>
      <c r="U9">
        <v>100</v>
      </c>
      <c r="V9">
        <v>100</v>
      </c>
      <c r="W9">
        <v>100</v>
      </c>
      <c r="X9">
        <v>100</v>
      </c>
      <c r="Y9">
        <v>100</v>
      </c>
      <c r="Z9">
        <v>56.8</v>
      </c>
      <c r="AA9">
        <v>0.8</v>
      </c>
      <c r="AB9">
        <v>0.1</v>
      </c>
      <c r="AC9">
        <v>0</v>
      </c>
      <c r="AD9">
        <v>0</v>
      </c>
    </row>
    <row r="10" spans="1:30">
      <c r="A10" s="1">
        <v>44249.418634259258</v>
      </c>
      <c r="B10" t="e">
        <f>-nan</f>
        <v>#NAME?</v>
      </c>
      <c r="C10" t="e">
        <f>-nan</f>
        <v>#NAME?</v>
      </c>
      <c r="D10" t="e">
        <f>-nan</f>
        <v>#NAME?</v>
      </c>
      <c r="E10" t="e">
        <f>-nan</f>
        <v>#NAME?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v>100</v>
      </c>
      <c r="Q10">
        <v>100</v>
      </c>
      <c r="R10">
        <v>100</v>
      </c>
      <c r="S10">
        <v>100</v>
      </c>
      <c r="T10">
        <v>100</v>
      </c>
      <c r="U10">
        <v>100</v>
      </c>
      <c r="V10">
        <v>100</v>
      </c>
      <c r="W10">
        <v>100</v>
      </c>
      <c r="X10">
        <v>100</v>
      </c>
      <c r="Y10">
        <v>100</v>
      </c>
      <c r="Z10">
        <v>56.8</v>
      </c>
      <c r="AA10">
        <v>0.8</v>
      </c>
      <c r="AB10">
        <v>0.1</v>
      </c>
      <c r="AC10">
        <v>0</v>
      </c>
      <c r="AD10">
        <v>0</v>
      </c>
    </row>
    <row r="11" spans="1:30">
      <c r="A11" s="1">
        <v>44249.418645833335</v>
      </c>
      <c r="B11" t="e">
        <f>-nan</f>
        <v>#NAME?</v>
      </c>
      <c r="C11" t="e">
        <f>-nan</f>
        <v>#NAME?</v>
      </c>
      <c r="D11" t="e">
        <f>-nan</f>
        <v>#NAME?</v>
      </c>
      <c r="E11" t="e">
        <f>-nan</f>
        <v>#NAME?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v>100</v>
      </c>
      <c r="Q11">
        <v>100</v>
      </c>
      <c r="R11">
        <v>100</v>
      </c>
      <c r="S11">
        <v>100</v>
      </c>
      <c r="T11">
        <v>100</v>
      </c>
      <c r="U11">
        <v>100</v>
      </c>
      <c r="V11">
        <v>100</v>
      </c>
      <c r="W11">
        <v>100</v>
      </c>
      <c r="X11">
        <v>100</v>
      </c>
      <c r="Y11">
        <v>100</v>
      </c>
      <c r="Z11">
        <v>56.8</v>
      </c>
      <c r="AA11">
        <v>0.8</v>
      </c>
      <c r="AB11">
        <v>0.1</v>
      </c>
      <c r="AC11">
        <v>0</v>
      </c>
      <c r="AD11">
        <v>0</v>
      </c>
    </row>
    <row r="13" spans="1:30">
      <c r="A13" t="s">
        <v>633</v>
      </c>
      <c r="B13" s="8" t="e">
        <f>AVERAGE(B2:B11)</f>
        <v>#NAME?</v>
      </c>
      <c r="C13" s="8" t="e">
        <f>AVERAGE(C2:C11)</f>
        <v>#NAME?</v>
      </c>
      <c r="D13" s="8" t="e">
        <f>AVERAGE(D2:D11)</f>
        <v>#NAME?</v>
      </c>
      <c r="E13" s="8" t="e">
        <f>AVERAGE(E2:E11)</f>
        <v>#NAME?</v>
      </c>
      <c r="F13" s="8">
        <f>AVERAGE(F2:F11)</f>
        <v>100</v>
      </c>
      <c r="G13" s="8">
        <f>AVERAGE(G2:G11)</f>
        <v>100</v>
      </c>
      <c r="H13" s="8">
        <f>AVERAGE(H2:H11)</f>
        <v>100</v>
      </c>
      <c r="I13" s="8">
        <f>AVERAGE(I2:I11)</f>
        <v>100</v>
      </c>
      <c r="J13" s="8">
        <f>AVERAGE(J2:J11)</f>
        <v>100</v>
      </c>
      <c r="K13" s="8">
        <f>AVERAGE(K2:K11)</f>
        <v>100</v>
      </c>
      <c r="L13" s="8">
        <f>AVERAGE(L2:L11)</f>
        <v>100</v>
      </c>
      <c r="M13" s="8">
        <f>AVERAGE(M2:M11)</f>
        <v>100</v>
      </c>
      <c r="N13" s="8">
        <f>AVERAGE(N2:N11)</f>
        <v>100</v>
      </c>
      <c r="O13" s="8">
        <f>AVERAGE(O2:O11)</f>
        <v>100</v>
      </c>
      <c r="P13" s="8">
        <f>AVERAGE(P2:P11)</f>
        <v>100</v>
      </c>
      <c r="Q13" s="8">
        <f>AVERAGE(Q2:Q11)</f>
        <v>100</v>
      </c>
      <c r="R13" s="8">
        <f>AVERAGE(R2:R11)</f>
        <v>100</v>
      </c>
      <c r="S13" s="8">
        <f>AVERAGE(S2:S11)</f>
        <v>100</v>
      </c>
      <c r="T13" s="8">
        <f>AVERAGE(T2:T11)</f>
        <v>100</v>
      </c>
      <c r="U13" s="8">
        <f>AVERAGE(U2:U11)</f>
        <v>100</v>
      </c>
      <c r="V13" s="8">
        <f>AVERAGE(V2:V11)</f>
        <v>100</v>
      </c>
      <c r="W13" s="8">
        <f>AVERAGE(W2:W11)</f>
        <v>100</v>
      </c>
      <c r="X13" s="8">
        <f>AVERAGE(X2:X11)</f>
        <v>100</v>
      </c>
      <c r="Y13" s="8">
        <f>AVERAGE(Y2:Y11)</f>
        <v>100</v>
      </c>
      <c r="Z13" s="8">
        <f>AVERAGE(Z2:Z11)</f>
        <v>56.8</v>
      </c>
      <c r="AA13" s="8">
        <f>AVERAGE(AA2:AA11)</f>
        <v>0.79999999999999993</v>
      </c>
      <c r="AB13" s="8">
        <f>AVERAGE(AB2:AB11)</f>
        <v>9.9999999999999992E-2</v>
      </c>
      <c r="AC13" s="8">
        <f>AVERAGE(AC2:AC11)</f>
        <v>0</v>
      </c>
      <c r="AD13" s="8">
        <f>AVERAGE(AD2:AD11)</f>
        <v>0</v>
      </c>
    </row>
    <row r="14" spans="1:30">
      <c r="A14" t="s">
        <v>634</v>
      </c>
      <c r="B14" s="8" t="e">
        <f>IF(B13=0,0,MAX(SUMPRODUCT(B2:B11,B2:B11)/SUM(B2:B11)-B13,0))</f>
        <v>#NAME?</v>
      </c>
      <c r="C14" s="8" t="e">
        <f>IF(C13=0,0,MAX(SUMPRODUCT(C2:C11,C2:C11)/SUM(C2:C11)-C13,0))</f>
        <v>#NAME?</v>
      </c>
      <c r="D14" s="8" t="e">
        <f>IF(D13=0,0,MAX(SUMPRODUCT(D2:D11,D2:D11)/SUM(D2:D11)-D13,0))</f>
        <v>#NAME?</v>
      </c>
      <c r="E14" s="8" t="e">
        <f>IF(E13=0,0,MAX(SUMPRODUCT(E2:E11,E2:E11)/SUM(E2:E11)-E13,0))</f>
        <v>#NAME?</v>
      </c>
      <c r="F14" s="8">
        <f>IF(F13=0,0,MAX(SUMPRODUCT(F2:F11,F2:F11)/SUM(F2:F11)-F13,0))</f>
        <v>0</v>
      </c>
      <c r="G14" s="8">
        <f>IF(G13=0,0,MAX(SUMPRODUCT(G2:G11,G2:G11)/SUM(G2:G11)-G13,0))</f>
        <v>0</v>
      </c>
      <c r="H14" s="8">
        <f>IF(H13=0,0,MAX(SUMPRODUCT(H2:H11,H2:H11)/SUM(H2:H11)-H13,0))</f>
        <v>0</v>
      </c>
      <c r="I14" s="8">
        <f>IF(I13=0,0,MAX(SUMPRODUCT(I2:I11,I2:I11)/SUM(I2:I11)-I13,0))</f>
        <v>0</v>
      </c>
      <c r="J14" s="8">
        <f>IF(J13=0,0,MAX(SUMPRODUCT(J2:J11,J2:J11)/SUM(J2:J11)-J13,0))</f>
        <v>0</v>
      </c>
      <c r="K14" s="8">
        <f>IF(K13=0,0,MAX(SUMPRODUCT(K2:K11,K2:K11)/SUM(K2:K11)-K13,0))</f>
        <v>0</v>
      </c>
      <c r="L14" s="8">
        <f>IF(L13=0,0,MAX(SUMPRODUCT(L2:L11,L2:L11)/SUM(L2:L11)-L13,0))</f>
        <v>0</v>
      </c>
      <c r="M14" s="8">
        <f>IF(M13=0,0,MAX(SUMPRODUCT(M2:M11,M2:M11)/SUM(M2:M11)-M13,0))</f>
        <v>0</v>
      </c>
      <c r="N14" s="8">
        <f>IF(N13=0,0,MAX(SUMPRODUCT(N2:N11,N2:N11)/SUM(N2:N11)-N13,0))</f>
        <v>0</v>
      </c>
      <c r="O14" s="8">
        <f>IF(O13=0,0,MAX(SUMPRODUCT(O2:O11,O2:O11)/SUM(O2:O11)-O13,0))</f>
        <v>0</v>
      </c>
      <c r="P14" s="8">
        <f>IF(P13=0,0,MAX(SUMPRODUCT(P2:P11,P2:P11)/SUM(P2:P11)-P13,0))</f>
        <v>0</v>
      </c>
      <c r="Q14" s="8">
        <f>IF(Q13=0,0,MAX(SUMPRODUCT(Q2:Q11,Q2:Q11)/SUM(Q2:Q11)-Q13,0))</f>
        <v>0</v>
      </c>
      <c r="R14" s="8">
        <f>IF(R13=0,0,MAX(SUMPRODUCT(R2:R11,R2:R11)/SUM(R2:R11)-R13,0))</f>
        <v>0</v>
      </c>
      <c r="S14" s="8">
        <f>IF(S13=0,0,MAX(SUMPRODUCT(S2:S11,S2:S11)/SUM(S2:S11)-S13,0))</f>
        <v>0</v>
      </c>
      <c r="T14" s="8">
        <f>IF(T13=0,0,MAX(SUMPRODUCT(T2:T11,T2:T11)/SUM(T2:T11)-T13,0))</f>
        <v>0</v>
      </c>
      <c r="U14" s="8">
        <f>IF(U13=0,0,MAX(SUMPRODUCT(U2:U11,U2:U11)/SUM(U2:U11)-U13,0))</f>
        <v>0</v>
      </c>
      <c r="V14" s="8">
        <f>IF(V13=0,0,MAX(SUMPRODUCT(V2:V11,V2:V11)/SUM(V2:V11)-V13,0))</f>
        <v>0</v>
      </c>
      <c r="W14" s="8">
        <f>IF(W13=0,0,MAX(SUMPRODUCT(W2:W11,W2:W11)/SUM(W2:W11)-W13,0))</f>
        <v>0</v>
      </c>
      <c r="X14" s="8">
        <f>IF(X13=0,0,MAX(SUMPRODUCT(X2:X11,X2:X11)/SUM(X2:X11)-X13,0))</f>
        <v>0</v>
      </c>
      <c r="Y14" s="8">
        <f>IF(Y13=0,0,MAX(SUMPRODUCT(Y2:Y11,Y2:Y11)/SUM(Y2:Y11)-Y13,0))</f>
        <v>0</v>
      </c>
      <c r="Z14" s="8">
        <f>IF(Z13=0,0,MAX(SUMPRODUCT(Z2:Z11,Z2:Z11)/SUM(Z2:Z11)-Z13,0))</f>
        <v>0</v>
      </c>
      <c r="AA14" s="8">
        <f>IF(AA13=0,0,MAX(SUMPRODUCT(AA2:AA11,AA2:AA11)/SUM(AA2:AA11)-AA13,0))</f>
        <v>4.4408920985006262E-16</v>
      </c>
      <c r="AB14" s="8">
        <f>IF(AB13=0,0,MAX(SUMPRODUCT(AB2:AB11,AB2:AB11)/SUM(AB2:AB11)-AB13,0))</f>
        <v>5.5511151231257827E-17</v>
      </c>
      <c r="AC14" s="8">
        <f>IF(AC13=0,0,MAX(SUMPRODUCT(AC2:AC11,AC2:AC11)/SUM(AC2:AC11)-AC13,0))</f>
        <v>0</v>
      </c>
      <c r="AD14" s="8">
        <f>IF(AD13=0,0,MAX(SUMPRODUCT(AD2:AD11,AD2:AD11)/SUM(AD2:AD11)-AD13,0))</f>
        <v>0</v>
      </c>
    </row>
    <row r="15" spans="1:30">
      <c r="A15" t="s">
        <v>635</v>
      </c>
      <c r="B15" s="8" t="e">
        <f>MAX(B2:B11)</f>
        <v>#NAME?</v>
      </c>
      <c r="C15" s="8" t="e">
        <f>MAX(C2:C11)</f>
        <v>#NAME?</v>
      </c>
      <c r="D15" s="8" t="e">
        <f>MAX(D2:D11)</f>
        <v>#NAME?</v>
      </c>
      <c r="E15" s="8" t="e">
        <f>MAX(E2:E11)</f>
        <v>#NAME?</v>
      </c>
      <c r="F15" s="8">
        <f>MAX(F2:F11)</f>
        <v>100</v>
      </c>
      <c r="G15" s="8">
        <f>MAX(G2:G11)</f>
        <v>100</v>
      </c>
      <c r="H15" s="8">
        <f>MAX(H2:H11)</f>
        <v>100</v>
      </c>
      <c r="I15" s="8">
        <f>MAX(I2:I11)</f>
        <v>100</v>
      </c>
      <c r="J15" s="8">
        <f>MAX(J2:J11)</f>
        <v>100</v>
      </c>
      <c r="K15" s="8">
        <f>MAX(K2:K11)</f>
        <v>100</v>
      </c>
      <c r="L15" s="8">
        <f>MAX(L2:L11)</f>
        <v>100</v>
      </c>
      <c r="M15" s="8">
        <f>MAX(M2:M11)</f>
        <v>100</v>
      </c>
      <c r="N15" s="8">
        <f>MAX(N2:N11)</f>
        <v>100</v>
      </c>
      <c r="O15" s="8">
        <f>MAX(O2:O11)</f>
        <v>100</v>
      </c>
      <c r="P15" s="8">
        <f>MAX(P2:P11)</f>
        <v>100</v>
      </c>
      <c r="Q15" s="8">
        <f>MAX(Q2:Q11)</f>
        <v>100</v>
      </c>
      <c r="R15" s="8">
        <f>MAX(R2:R11)</f>
        <v>100</v>
      </c>
      <c r="S15" s="8">
        <f>MAX(S2:S11)</f>
        <v>100</v>
      </c>
      <c r="T15" s="8">
        <f>MAX(T2:T11)</f>
        <v>100</v>
      </c>
      <c r="U15" s="8">
        <f>MAX(U2:U11)</f>
        <v>100</v>
      </c>
      <c r="V15" s="8">
        <f>MAX(V2:V11)</f>
        <v>100</v>
      </c>
      <c r="W15" s="8">
        <f>MAX(W2:W11)</f>
        <v>100</v>
      </c>
      <c r="X15" s="8">
        <f>MAX(X2:X11)</f>
        <v>100</v>
      </c>
      <c r="Y15" s="8">
        <f>MAX(Y2:Y11)</f>
        <v>100</v>
      </c>
      <c r="Z15" s="8">
        <f>MAX(Z2:Z11)</f>
        <v>56.8</v>
      </c>
      <c r="AA15" s="8">
        <f>MAX(AA2:AA11)</f>
        <v>0.8</v>
      </c>
      <c r="AB15" s="8">
        <f>MAX(AB2:AB11)</f>
        <v>0.1</v>
      </c>
      <c r="AC15" s="8">
        <f>MAX(AC2:AC11)</f>
        <v>0</v>
      </c>
      <c r="AD15" s="8">
        <f>MAX(AD2:AD11)</f>
        <v>0</v>
      </c>
    </row>
    <row r="16" spans="1:30">
      <c r="A16" t="s">
        <v>636</v>
      </c>
      <c r="B16" s="8" t="e">
        <f>MIN(B2:B11)</f>
        <v>#NAME?</v>
      </c>
      <c r="C16" s="8" t="e">
        <f>MIN(C2:C11)</f>
        <v>#NAME?</v>
      </c>
      <c r="D16" s="8" t="e">
        <f>MIN(D2:D11)</f>
        <v>#NAME?</v>
      </c>
      <c r="E16" s="8" t="e">
        <f>MIN(E2:E11)</f>
        <v>#NAME?</v>
      </c>
      <c r="F16" s="8">
        <f>MIN(F2:F11)</f>
        <v>100</v>
      </c>
      <c r="G16" s="8">
        <f>MIN(G2:G11)</f>
        <v>100</v>
      </c>
      <c r="H16" s="8">
        <f>MIN(H2:H11)</f>
        <v>100</v>
      </c>
      <c r="I16" s="8">
        <f>MIN(I2:I11)</f>
        <v>100</v>
      </c>
      <c r="J16" s="8">
        <f>MIN(J2:J11)</f>
        <v>100</v>
      </c>
      <c r="K16" s="8">
        <f>MIN(K2:K11)</f>
        <v>100</v>
      </c>
      <c r="L16" s="8">
        <f>MIN(L2:L11)</f>
        <v>100</v>
      </c>
      <c r="M16" s="8">
        <f>MIN(M2:M11)</f>
        <v>100</v>
      </c>
      <c r="N16" s="8">
        <f>MIN(N2:N11)</f>
        <v>100</v>
      </c>
      <c r="O16" s="8">
        <f>MIN(O2:O11)</f>
        <v>100</v>
      </c>
      <c r="P16" s="8">
        <f>MIN(P2:P11)</f>
        <v>100</v>
      </c>
      <c r="Q16" s="8">
        <f>MIN(Q2:Q11)</f>
        <v>100</v>
      </c>
      <c r="R16" s="8">
        <f>MIN(R2:R11)</f>
        <v>100</v>
      </c>
      <c r="S16" s="8">
        <f>MIN(S2:S11)</f>
        <v>100</v>
      </c>
      <c r="T16" s="8">
        <f>MIN(T2:T11)</f>
        <v>100</v>
      </c>
      <c r="U16" s="8">
        <f>MIN(U2:U11)</f>
        <v>100</v>
      </c>
      <c r="V16" s="8">
        <f>MIN(V2:V11)</f>
        <v>100</v>
      </c>
      <c r="W16" s="8">
        <f>MIN(W2:W11)</f>
        <v>100</v>
      </c>
      <c r="X16" s="8">
        <f>MIN(X2:X11)</f>
        <v>100</v>
      </c>
      <c r="Y16" s="8">
        <f>MIN(Y2:Y11)</f>
        <v>100</v>
      </c>
      <c r="Z16" s="8">
        <f>MIN(Z2:Z11)</f>
        <v>56.8</v>
      </c>
      <c r="AA16" s="8">
        <f>MIN(AA2:AA11)</f>
        <v>0.8</v>
      </c>
      <c r="AB16" s="8">
        <f>MIN(AB2:AB11)</f>
        <v>0.1</v>
      </c>
      <c r="AC16" s="8">
        <f>MIN(AC2:AC11)</f>
        <v>0</v>
      </c>
      <c r="AD16" s="8">
        <f>MIN(AD2:AD11)</f>
        <v>0</v>
      </c>
    </row>
    <row r="17" spans="1:30">
      <c r="A17" t="s">
        <v>637</v>
      </c>
      <c r="B17" s="8" t="e">
        <f>B13+ B14</f>
        <v>#NAME?</v>
      </c>
      <c r="C17" s="8" t="e">
        <f>C13+ C14</f>
        <v>#NAME?</v>
      </c>
      <c r="D17" s="8" t="e">
        <f>D13+ D14</f>
        <v>#NAME?</v>
      </c>
      <c r="E17" s="8" t="e">
        <f>E13+ E14</f>
        <v>#NAME?</v>
      </c>
      <c r="F17" s="8">
        <f>F13+ F14</f>
        <v>100</v>
      </c>
      <c r="G17" s="8">
        <f>G13+ G14</f>
        <v>100</v>
      </c>
      <c r="H17" s="8">
        <f>H13+ H14</f>
        <v>100</v>
      </c>
      <c r="I17" s="8">
        <f>I13+ I14</f>
        <v>100</v>
      </c>
      <c r="J17" s="8">
        <f>J13+ J14</f>
        <v>100</v>
      </c>
      <c r="K17" s="8">
        <f>K13+ K14</f>
        <v>100</v>
      </c>
      <c r="L17" s="8">
        <f>L13+ L14</f>
        <v>100</v>
      </c>
      <c r="M17" s="8">
        <f>M13+ M14</f>
        <v>100</v>
      </c>
      <c r="N17" s="8">
        <f>N13+ N14</f>
        <v>100</v>
      </c>
      <c r="O17" s="8">
        <f>O13+ O14</f>
        <v>100</v>
      </c>
      <c r="P17" s="8">
        <f>P13+ P14</f>
        <v>100</v>
      </c>
      <c r="Q17" s="8">
        <f>Q13+ Q14</f>
        <v>100</v>
      </c>
      <c r="R17" s="8">
        <f>R13+ R14</f>
        <v>100</v>
      </c>
      <c r="S17" s="8">
        <f>S13+ S14</f>
        <v>100</v>
      </c>
      <c r="T17" s="8">
        <f>T13+ T14</f>
        <v>100</v>
      </c>
      <c r="U17" s="8">
        <f>U13+ U14</f>
        <v>100</v>
      </c>
      <c r="V17" s="8">
        <f>V13+ V14</f>
        <v>100</v>
      </c>
      <c r="W17" s="8">
        <f>W13+ W14</f>
        <v>100</v>
      </c>
      <c r="X17" s="8">
        <f>X13+ X14</f>
        <v>100</v>
      </c>
      <c r="Y17" s="8">
        <f>Y13+ Y14</f>
        <v>100</v>
      </c>
      <c r="Z17" s="8">
        <f>Z13+ Z14</f>
        <v>56.8</v>
      </c>
      <c r="AA17" s="8">
        <f>AA13+ AA14</f>
        <v>0.80000000000000038</v>
      </c>
      <c r="AB17" s="8">
        <f>AB13+ AB14</f>
        <v>0.10000000000000005</v>
      </c>
      <c r="AC17" s="8">
        <f>AC13+ AC14</f>
        <v>0</v>
      </c>
      <c r="AD17" s="8">
        <f>AD13+ AD14</f>
        <v>0</v>
      </c>
    </row>
    <row r="18" spans="1:30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</sheetData>
  <sortState columnSort="1" ref="B1:AD17">
    <sortCondition descending="1" ref="B17"/>
  </sortState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11"/>
  <sheetViews>
    <sheetView workbookViewId="0">
      <pane xSplit="1" ySplit="1" topLeftCell="B1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2" width="9.5" bestFit="1" customWidth="1"/>
    <col min="3" max="3" width="10.5" bestFit="1" customWidth="1"/>
    <col min="4" max="4" width="9.5" bestFit="1" customWidth="1"/>
    <col min="5" max="5" width="10.5" bestFit="1" customWidth="1"/>
    <col min="6" max="6" width="8.5" customWidth="1"/>
    <col min="7" max="7" width="9.5" bestFit="1" customWidth="1"/>
    <col min="8" max="8" width="8.5" customWidth="1"/>
    <col min="9" max="9" width="9.5" bestFit="1" customWidth="1"/>
    <col min="10" max="10" width="10.5" bestFit="1" customWidth="1"/>
    <col min="11" max="12" width="7.5" customWidth="1"/>
    <col min="13" max="14" width="8.5" customWidth="1"/>
    <col min="15" max="15" width="11.625" bestFit="1" customWidth="1"/>
  </cols>
  <sheetData>
    <row r="1" spans="1:16">
      <c r="A1" t="s">
        <v>514</v>
      </c>
      <c r="B1" t="s">
        <v>515</v>
      </c>
      <c r="C1" t="s">
        <v>516</v>
      </c>
      <c r="D1" t="s">
        <v>517</v>
      </c>
      <c r="E1" t="s">
        <v>518</v>
      </c>
      <c r="F1" t="s">
        <v>519</v>
      </c>
      <c r="G1" t="s">
        <v>520</v>
      </c>
      <c r="H1" t="s">
        <v>521</v>
      </c>
      <c r="I1" t="s">
        <v>522</v>
      </c>
      <c r="J1" t="s">
        <v>523</v>
      </c>
      <c r="K1" t="s">
        <v>524</v>
      </c>
      <c r="L1" t="s">
        <v>525</v>
      </c>
      <c r="M1" t="s">
        <v>526</v>
      </c>
      <c r="N1" t="s">
        <v>527</v>
      </c>
      <c r="O1" t="s">
        <v>528</v>
      </c>
      <c r="P1" t="s">
        <v>529</v>
      </c>
    </row>
    <row r="2" spans="1:16">
      <c r="A2" s="1">
        <v>44249.418530092589</v>
      </c>
      <c r="B2">
        <v>1970</v>
      </c>
      <c r="C2">
        <v>0</v>
      </c>
      <c r="D2">
        <v>0</v>
      </c>
      <c r="E2">
        <v>947.2</v>
      </c>
      <c r="F2">
        <v>96.9</v>
      </c>
      <c r="G2">
        <v>0</v>
      </c>
      <c r="H2">
        <v>0</v>
      </c>
      <c r="I2">
        <v>943.2</v>
      </c>
      <c r="J2">
        <v>0</v>
      </c>
      <c r="K2">
        <v>446.5</v>
      </c>
      <c r="L2">
        <v>991.3</v>
      </c>
      <c r="M2">
        <v>-1</v>
      </c>
      <c r="N2">
        <v>116.3</v>
      </c>
      <c r="O2">
        <v>0.7</v>
      </c>
      <c r="P2">
        <v>465.6</v>
      </c>
    </row>
    <row r="3" spans="1:16">
      <c r="A3" s="1">
        <v>44249.418553240743</v>
      </c>
      <c r="B3">
        <v>1970</v>
      </c>
      <c r="C3">
        <v>0</v>
      </c>
      <c r="D3">
        <v>0</v>
      </c>
      <c r="E3">
        <v>947.2</v>
      </c>
      <c r="F3">
        <v>96.9</v>
      </c>
      <c r="G3">
        <v>0</v>
      </c>
      <c r="H3">
        <v>0</v>
      </c>
      <c r="I3">
        <v>943.2</v>
      </c>
      <c r="J3">
        <v>0</v>
      </c>
      <c r="K3">
        <v>446.5</v>
      </c>
      <c r="L3">
        <v>991.4</v>
      </c>
      <c r="M3">
        <v>-1</v>
      </c>
      <c r="N3">
        <v>116.3</v>
      </c>
      <c r="O3">
        <v>0.7</v>
      </c>
      <c r="P3">
        <v>465.6</v>
      </c>
    </row>
    <row r="4" spans="1:16">
      <c r="A4" s="1">
        <v>44249.418564814812</v>
      </c>
      <c r="B4">
        <v>1970</v>
      </c>
      <c r="C4">
        <v>0</v>
      </c>
      <c r="D4">
        <v>0</v>
      </c>
      <c r="E4">
        <v>947.2</v>
      </c>
      <c r="F4">
        <v>96.9</v>
      </c>
      <c r="G4">
        <v>0</v>
      </c>
      <c r="H4">
        <v>0</v>
      </c>
      <c r="I4">
        <v>943.2</v>
      </c>
      <c r="J4">
        <v>0</v>
      </c>
      <c r="K4">
        <v>446.5</v>
      </c>
      <c r="L4">
        <v>991.5</v>
      </c>
      <c r="M4">
        <v>-1</v>
      </c>
      <c r="N4">
        <v>116.3</v>
      </c>
      <c r="O4">
        <v>0.7</v>
      </c>
      <c r="P4">
        <v>465.6</v>
      </c>
    </row>
    <row r="5" spans="1:16">
      <c r="A5" s="1">
        <v>44249.418576388889</v>
      </c>
      <c r="B5">
        <v>1970</v>
      </c>
      <c r="C5">
        <v>0</v>
      </c>
      <c r="D5">
        <v>0</v>
      </c>
      <c r="E5">
        <v>947.2</v>
      </c>
      <c r="F5">
        <v>96.9</v>
      </c>
      <c r="G5">
        <v>0</v>
      </c>
      <c r="H5">
        <v>0</v>
      </c>
      <c r="I5">
        <v>943.2</v>
      </c>
      <c r="J5">
        <v>0</v>
      </c>
      <c r="K5">
        <v>446.5</v>
      </c>
      <c r="L5">
        <v>991.5</v>
      </c>
      <c r="M5">
        <v>-1</v>
      </c>
      <c r="N5">
        <v>116.3</v>
      </c>
      <c r="O5">
        <v>0.7</v>
      </c>
      <c r="P5">
        <v>465.6</v>
      </c>
    </row>
    <row r="6" spans="1:16">
      <c r="A6" s="1">
        <v>44249.418587962966</v>
      </c>
      <c r="B6">
        <v>1970</v>
      </c>
      <c r="C6">
        <v>0</v>
      </c>
      <c r="D6">
        <v>0</v>
      </c>
      <c r="E6">
        <v>947.2</v>
      </c>
      <c r="F6">
        <v>96.9</v>
      </c>
      <c r="G6">
        <v>0</v>
      </c>
      <c r="H6">
        <v>0</v>
      </c>
      <c r="I6">
        <v>943.2</v>
      </c>
      <c r="J6">
        <v>0</v>
      </c>
      <c r="K6">
        <v>446.5</v>
      </c>
      <c r="L6">
        <v>991.6</v>
      </c>
      <c r="M6">
        <v>-1</v>
      </c>
      <c r="N6">
        <v>116.3</v>
      </c>
      <c r="O6">
        <v>0.7</v>
      </c>
      <c r="P6">
        <v>465.6</v>
      </c>
    </row>
    <row r="7" spans="1:16">
      <c r="A7" s="1">
        <v>44249.418599537035</v>
      </c>
      <c r="B7">
        <v>1970</v>
      </c>
      <c r="C7">
        <v>0</v>
      </c>
      <c r="D7">
        <v>0</v>
      </c>
      <c r="E7">
        <v>947.2</v>
      </c>
      <c r="F7">
        <v>96.9</v>
      </c>
      <c r="G7">
        <v>0</v>
      </c>
      <c r="H7">
        <v>0</v>
      </c>
      <c r="I7">
        <v>943.2</v>
      </c>
      <c r="J7">
        <v>0</v>
      </c>
      <c r="K7">
        <v>446.5</v>
      </c>
      <c r="L7">
        <v>991.6</v>
      </c>
      <c r="M7">
        <v>-1</v>
      </c>
      <c r="N7">
        <v>116.3</v>
      </c>
      <c r="O7">
        <v>0.7</v>
      </c>
      <c r="P7">
        <v>465.6</v>
      </c>
    </row>
    <row r="8" spans="1:16">
      <c r="A8" s="1">
        <v>44249.418611111112</v>
      </c>
      <c r="B8">
        <v>1970</v>
      </c>
      <c r="C8">
        <v>0</v>
      </c>
      <c r="D8">
        <v>0</v>
      </c>
      <c r="E8">
        <v>947.2</v>
      </c>
      <c r="F8">
        <v>96.9</v>
      </c>
      <c r="G8">
        <v>0</v>
      </c>
      <c r="H8">
        <v>0</v>
      </c>
      <c r="I8">
        <v>943.2</v>
      </c>
      <c r="J8">
        <v>0</v>
      </c>
      <c r="K8">
        <v>446.5</v>
      </c>
      <c r="L8">
        <v>991.6</v>
      </c>
      <c r="M8">
        <v>-1</v>
      </c>
      <c r="N8">
        <v>116.3</v>
      </c>
      <c r="O8">
        <v>0.7</v>
      </c>
      <c r="P8">
        <v>465.6</v>
      </c>
    </row>
    <row r="9" spans="1:16">
      <c r="A9" s="1">
        <v>44249.418622685182</v>
      </c>
      <c r="B9">
        <v>1970</v>
      </c>
      <c r="C9">
        <v>0</v>
      </c>
      <c r="D9">
        <v>0</v>
      </c>
      <c r="E9">
        <v>947.2</v>
      </c>
      <c r="F9">
        <v>96.9</v>
      </c>
      <c r="G9">
        <v>0</v>
      </c>
      <c r="H9">
        <v>0</v>
      </c>
      <c r="I9">
        <v>943.2</v>
      </c>
      <c r="J9">
        <v>0</v>
      </c>
      <c r="K9">
        <v>446.5</v>
      </c>
      <c r="L9">
        <v>991.6</v>
      </c>
      <c r="M9">
        <v>-1</v>
      </c>
      <c r="N9">
        <v>116.3</v>
      </c>
      <c r="O9">
        <v>0.7</v>
      </c>
      <c r="P9">
        <v>465.6</v>
      </c>
    </row>
    <row r="10" spans="1:16">
      <c r="A10" s="1">
        <v>44249.418634259258</v>
      </c>
      <c r="B10">
        <v>1970</v>
      </c>
      <c r="C10">
        <v>0</v>
      </c>
      <c r="D10">
        <v>0</v>
      </c>
      <c r="E10">
        <v>947.2</v>
      </c>
      <c r="F10">
        <v>96.9</v>
      </c>
      <c r="G10">
        <v>0</v>
      </c>
      <c r="H10">
        <v>0</v>
      </c>
      <c r="I10">
        <v>943.2</v>
      </c>
      <c r="J10">
        <v>0</v>
      </c>
      <c r="K10">
        <v>446.5</v>
      </c>
      <c r="L10">
        <v>991.6</v>
      </c>
      <c r="M10">
        <v>-1</v>
      </c>
      <c r="N10">
        <v>116.3</v>
      </c>
      <c r="O10">
        <v>0.7</v>
      </c>
      <c r="P10">
        <v>465.6</v>
      </c>
    </row>
    <row r="11" spans="1:16">
      <c r="A11" s="1">
        <v>44249.418645833335</v>
      </c>
      <c r="B11">
        <v>1970</v>
      </c>
      <c r="C11">
        <v>0</v>
      </c>
      <c r="D11">
        <v>0</v>
      </c>
      <c r="E11">
        <v>947.2</v>
      </c>
      <c r="F11">
        <v>96.9</v>
      </c>
      <c r="G11">
        <v>0</v>
      </c>
      <c r="H11">
        <v>0</v>
      </c>
      <c r="I11">
        <v>943.2</v>
      </c>
      <c r="J11">
        <v>0</v>
      </c>
      <c r="K11">
        <v>446.5</v>
      </c>
      <c r="L11">
        <v>991.6</v>
      </c>
      <c r="M11">
        <v>-1</v>
      </c>
      <c r="N11">
        <v>116.3</v>
      </c>
      <c r="O11">
        <v>0.7</v>
      </c>
      <c r="P11">
        <v>465.6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pane xSplit="1" ySplit="1" topLeftCell="B1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9">
      <c r="A1" t="s">
        <v>643</v>
      </c>
      <c r="B1" t="s">
        <v>644</v>
      </c>
      <c r="C1" t="s">
        <v>647</v>
      </c>
      <c r="D1" t="s">
        <v>645</v>
      </c>
      <c r="E1" t="s">
        <v>648</v>
      </c>
      <c r="F1" t="s">
        <v>646</v>
      </c>
      <c r="G1" t="s">
        <v>649</v>
      </c>
      <c r="H1" t="s">
        <v>650</v>
      </c>
      <c r="I1" t="s">
        <v>651</v>
      </c>
    </row>
    <row r="2" spans="1:9">
      <c r="A2" s="1">
        <v>44249.418530092589</v>
      </c>
      <c r="B2">
        <v>0</v>
      </c>
      <c r="C2">
        <v>0</v>
      </c>
      <c r="D2">
        <v>0.1</v>
      </c>
      <c r="E2">
        <v>0</v>
      </c>
      <c r="F2">
        <v>0.1</v>
      </c>
      <c r="G2">
        <v>0</v>
      </c>
      <c r="H2">
        <v>0</v>
      </c>
      <c r="I2">
        <v>-0.1</v>
      </c>
    </row>
    <row r="3" spans="1:9">
      <c r="A3" s="1">
        <v>44249.418553240743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</v>
      </c>
      <c r="I3">
        <v>-0.1</v>
      </c>
    </row>
    <row r="4" spans="1:9">
      <c r="A4" s="1">
        <v>44249.418564814812</v>
      </c>
      <c r="B4">
        <v>0</v>
      </c>
      <c r="C4">
        <v>0</v>
      </c>
      <c r="D4">
        <v>0.2</v>
      </c>
      <c r="E4">
        <v>0</v>
      </c>
      <c r="F4">
        <v>0.2</v>
      </c>
      <c r="G4">
        <v>0</v>
      </c>
      <c r="H4">
        <v>0</v>
      </c>
      <c r="I4">
        <v>-0.2</v>
      </c>
    </row>
    <row r="5" spans="1:9">
      <c r="A5" s="1">
        <v>44249.418576388889</v>
      </c>
      <c r="B5">
        <v>0</v>
      </c>
      <c r="C5">
        <v>0.1</v>
      </c>
      <c r="D5">
        <v>0.2</v>
      </c>
      <c r="E5">
        <v>0.1</v>
      </c>
      <c r="F5">
        <v>0.2</v>
      </c>
      <c r="G5">
        <v>0.2</v>
      </c>
      <c r="H5">
        <v>0.1</v>
      </c>
      <c r="I5">
        <v>-0.30000000000000004</v>
      </c>
    </row>
    <row r="6" spans="1:9">
      <c r="A6" s="1">
        <v>44249.418587962966</v>
      </c>
      <c r="B6">
        <v>0.1</v>
      </c>
      <c r="C6">
        <v>0</v>
      </c>
      <c r="D6">
        <v>0.1</v>
      </c>
      <c r="E6">
        <v>0</v>
      </c>
      <c r="F6">
        <v>0.2</v>
      </c>
      <c r="G6">
        <v>0</v>
      </c>
      <c r="H6">
        <v>0.1</v>
      </c>
      <c r="I6">
        <v>-0.1</v>
      </c>
    </row>
    <row r="7" spans="1:9">
      <c r="A7" s="1">
        <v>44249.418599537035</v>
      </c>
      <c r="B7">
        <v>0</v>
      </c>
      <c r="C7">
        <v>0</v>
      </c>
      <c r="D7">
        <v>0.1</v>
      </c>
      <c r="E7">
        <v>0</v>
      </c>
      <c r="F7">
        <v>0.1</v>
      </c>
      <c r="G7">
        <v>0</v>
      </c>
      <c r="H7">
        <v>0</v>
      </c>
      <c r="I7">
        <v>-0.1</v>
      </c>
    </row>
    <row r="8" spans="1:9">
      <c r="A8" s="1">
        <v>44249.418611111112</v>
      </c>
      <c r="B8">
        <v>0</v>
      </c>
      <c r="C8">
        <v>0</v>
      </c>
      <c r="D8">
        <v>0.1</v>
      </c>
      <c r="E8">
        <v>0</v>
      </c>
      <c r="F8">
        <v>0.1</v>
      </c>
      <c r="G8">
        <v>0</v>
      </c>
      <c r="H8">
        <v>0</v>
      </c>
      <c r="I8">
        <v>-0.1</v>
      </c>
    </row>
    <row r="9" spans="1:9">
      <c r="A9" s="1">
        <v>44249.418622685182</v>
      </c>
      <c r="B9">
        <v>0</v>
      </c>
      <c r="C9">
        <v>0</v>
      </c>
      <c r="D9">
        <v>0.2</v>
      </c>
      <c r="E9">
        <v>0</v>
      </c>
      <c r="F9">
        <v>0.2</v>
      </c>
      <c r="G9">
        <v>0</v>
      </c>
      <c r="H9">
        <v>0</v>
      </c>
      <c r="I9">
        <v>-0.2</v>
      </c>
    </row>
    <row r="10" spans="1:9">
      <c r="A10" s="1">
        <v>44249.418634259258</v>
      </c>
      <c r="B10">
        <v>0.1</v>
      </c>
      <c r="C10">
        <v>0.5</v>
      </c>
      <c r="D10">
        <v>0.1</v>
      </c>
      <c r="E10">
        <v>0.5</v>
      </c>
      <c r="F10">
        <v>0.2</v>
      </c>
      <c r="G10">
        <v>1</v>
      </c>
      <c r="H10">
        <v>0.6</v>
      </c>
      <c r="I10">
        <v>-0.6</v>
      </c>
    </row>
    <row r="11" spans="1:9">
      <c r="A11" s="1">
        <v>44249.418645833335</v>
      </c>
      <c r="B11">
        <v>0.1</v>
      </c>
      <c r="C11">
        <v>0</v>
      </c>
      <c r="D11">
        <v>0</v>
      </c>
      <c r="E11">
        <v>0</v>
      </c>
      <c r="F11">
        <v>0.1</v>
      </c>
      <c r="G11">
        <v>0</v>
      </c>
      <c r="H11">
        <v>0.1</v>
      </c>
      <c r="I11">
        <v>0</v>
      </c>
    </row>
    <row r="13" spans="1:9">
      <c r="A13" t="s">
        <v>633</v>
      </c>
      <c r="B13" s="8">
        <f>AVERAGE(B2:B11)</f>
        <v>3.0000000000000006E-2</v>
      </c>
      <c r="C13" s="8">
        <f t="shared" ref="C13:E13" si="0">AVERAGE(C2:C11)</f>
        <v>0.06</v>
      </c>
      <c r="D13" s="8">
        <f t="shared" si="0"/>
        <v>0.12000000000000002</v>
      </c>
      <c r="E13" s="8">
        <f t="shared" si="0"/>
        <v>0.06</v>
      </c>
    </row>
    <row r="14" spans="1:9">
      <c r="A14" t="s">
        <v>634</v>
      </c>
      <c r="B14" s="8">
        <f>IF(B13=0,0,MAX(SUMPRODUCT(B2:B11,B2:B11)/SUM(B2:B11)-B13,0))</f>
        <v>7.0000000000000007E-2</v>
      </c>
      <c r="C14" s="8">
        <f t="shared" ref="C14:E14" si="1">IF(C13=0,0,MAX(SUMPRODUCT(C2:C11,C2:C11)/SUM(C2:C11)-C13,0))</f>
        <v>0.37333333333333335</v>
      </c>
      <c r="D14" s="8">
        <f t="shared" si="1"/>
        <v>0.03</v>
      </c>
      <c r="E14" s="8">
        <f t="shared" si="1"/>
        <v>0.37333333333333335</v>
      </c>
    </row>
    <row r="15" spans="1:9">
      <c r="A15" t="s">
        <v>635</v>
      </c>
      <c r="B15" s="8">
        <f>MAX(B2:B11)</f>
        <v>0.1</v>
      </c>
      <c r="C15" s="8">
        <f t="shared" ref="C15:E15" si="2">MAX(C2:C11)</f>
        <v>0.5</v>
      </c>
      <c r="D15" s="8">
        <f t="shared" si="2"/>
        <v>0.2</v>
      </c>
      <c r="E15" s="8">
        <f t="shared" si="2"/>
        <v>0.5</v>
      </c>
    </row>
    <row r="16" spans="1:9">
      <c r="A16" t="s">
        <v>636</v>
      </c>
      <c r="B16" s="8">
        <f>MIN(B2:B11)</f>
        <v>0</v>
      </c>
      <c r="C16" s="8">
        <f t="shared" ref="C16:E16" si="3">MIN(C2:C11)</f>
        <v>0</v>
      </c>
      <c r="D16" s="8">
        <f t="shared" si="3"/>
        <v>0</v>
      </c>
      <c r="E16" s="8">
        <f t="shared" si="3"/>
        <v>0</v>
      </c>
    </row>
    <row r="17" spans="1:5">
      <c r="A17" t="s">
        <v>637</v>
      </c>
      <c r="B17" s="8">
        <f>B13+ B14</f>
        <v>0.1</v>
      </c>
      <c r="C17" s="8">
        <f t="shared" ref="C17:E17" si="4">C13+ C14</f>
        <v>0.43333333333333335</v>
      </c>
      <c r="D17" s="8">
        <f t="shared" si="4"/>
        <v>0.15000000000000002</v>
      </c>
      <c r="E17" s="8">
        <f t="shared" si="4"/>
        <v>0.43333333333333335</v>
      </c>
    </row>
    <row r="18" spans="1:5">
      <c r="B18" s="8"/>
      <c r="C18" s="8"/>
      <c r="D18" s="8"/>
      <c r="E18" s="8"/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pane xSplit="1" ySplit="1" topLeftCell="B1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5">
      <c r="A1" t="s">
        <v>530</v>
      </c>
      <c r="B1" t="s">
        <v>532</v>
      </c>
      <c r="C1" t="s">
        <v>534</v>
      </c>
      <c r="D1" t="s">
        <v>533</v>
      </c>
      <c r="E1" t="s">
        <v>531</v>
      </c>
    </row>
    <row r="2" spans="1:5">
      <c r="A2" s="1">
        <v>44249.418530092589</v>
      </c>
      <c r="B2">
        <v>0.5</v>
      </c>
      <c r="C2">
        <v>0.5</v>
      </c>
      <c r="D2">
        <v>1.8</v>
      </c>
      <c r="E2">
        <v>0.8</v>
      </c>
    </row>
    <row r="3" spans="1:5">
      <c r="A3" s="1">
        <v>44249.418553240743</v>
      </c>
      <c r="B3">
        <v>0</v>
      </c>
      <c r="C3">
        <v>0</v>
      </c>
      <c r="D3">
        <v>1</v>
      </c>
      <c r="E3">
        <v>0</v>
      </c>
    </row>
    <row r="4" spans="1:5">
      <c r="A4" s="1">
        <v>44249.418564814812</v>
      </c>
      <c r="B4">
        <v>0</v>
      </c>
      <c r="C4">
        <v>0</v>
      </c>
      <c r="D4">
        <v>3</v>
      </c>
      <c r="E4">
        <v>0</v>
      </c>
    </row>
    <row r="5" spans="1:5">
      <c r="A5" s="1">
        <v>44249.418576388889</v>
      </c>
      <c r="B5">
        <v>2</v>
      </c>
      <c r="C5">
        <v>2</v>
      </c>
      <c r="D5">
        <v>2</v>
      </c>
      <c r="E5">
        <v>0</v>
      </c>
    </row>
    <row r="6" spans="1:5">
      <c r="A6" s="1">
        <v>44249.418587962966</v>
      </c>
      <c r="B6">
        <v>0</v>
      </c>
      <c r="C6">
        <v>0</v>
      </c>
      <c r="D6">
        <v>1</v>
      </c>
      <c r="E6">
        <v>1</v>
      </c>
    </row>
    <row r="7" spans="1:5">
      <c r="A7" s="1">
        <v>44249.418599537035</v>
      </c>
      <c r="B7">
        <v>0</v>
      </c>
      <c r="C7">
        <v>0</v>
      </c>
      <c r="D7">
        <v>1</v>
      </c>
      <c r="E7">
        <v>0</v>
      </c>
    </row>
    <row r="8" spans="1:5">
      <c r="A8" s="1">
        <v>44249.418611111112</v>
      </c>
      <c r="B8">
        <v>0</v>
      </c>
      <c r="C8">
        <v>0</v>
      </c>
      <c r="D8">
        <v>1</v>
      </c>
      <c r="E8">
        <v>0</v>
      </c>
    </row>
    <row r="9" spans="1:5">
      <c r="A9" s="1">
        <v>44249.418622685182</v>
      </c>
      <c r="B9">
        <v>0</v>
      </c>
      <c r="C9">
        <v>0</v>
      </c>
      <c r="D9">
        <v>3</v>
      </c>
      <c r="E9">
        <v>0</v>
      </c>
    </row>
    <row r="10" spans="1:5">
      <c r="A10" s="1">
        <v>44249.418634259258</v>
      </c>
      <c r="B10">
        <v>5.9</v>
      </c>
      <c r="C10">
        <v>5.9</v>
      </c>
      <c r="D10">
        <v>1</v>
      </c>
      <c r="E10">
        <v>2</v>
      </c>
    </row>
    <row r="11" spans="1:5">
      <c r="A11" s="1">
        <v>44249.418645833335</v>
      </c>
      <c r="B11">
        <v>0</v>
      </c>
      <c r="C11">
        <v>0</v>
      </c>
      <c r="D11">
        <v>0</v>
      </c>
      <c r="E11">
        <v>1</v>
      </c>
    </row>
    <row r="13" spans="1:5">
      <c r="A13" t="s">
        <v>633</v>
      </c>
      <c r="B13" s="8">
        <f>AVERAGE(B2:B11)</f>
        <v>0.84000000000000008</v>
      </c>
      <c r="C13" s="8">
        <f>AVERAGE(C2:C11)</f>
        <v>0.84000000000000008</v>
      </c>
      <c r="D13" s="8">
        <f>AVERAGE(D2:D11)</f>
        <v>1.48</v>
      </c>
      <c r="E13" s="8">
        <f>AVERAGE(E2:E11)</f>
        <v>0.48</v>
      </c>
    </row>
    <row r="14" spans="1:5">
      <c r="A14" t="s">
        <v>634</v>
      </c>
      <c r="B14" s="8">
        <f>IF(B13=0,0,MAX(SUMPRODUCT(B2:B11,B2:B11)/SUM(B2:B11)-B13,0))</f>
        <v>3.8100000000000005</v>
      </c>
      <c r="C14" s="8">
        <f>IF(C13=0,0,MAX(SUMPRODUCT(C2:C11,C2:C11)/SUM(C2:C11)-C13,0))</f>
        <v>3.8100000000000005</v>
      </c>
      <c r="D14" s="8">
        <f>IF(D13=0,0,MAX(SUMPRODUCT(D2:D11,D2:D11)/SUM(D2:D11)-D13,0))</f>
        <v>0.56324324324324326</v>
      </c>
      <c r="E14" s="8">
        <f>IF(E13=0,0,MAX(SUMPRODUCT(E2:E11,E2:E11)/SUM(E2:E11)-E13,0))</f>
        <v>0.90333333333333354</v>
      </c>
    </row>
    <row r="15" spans="1:5">
      <c r="A15" t="s">
        <v>635</v>
      </c>
      <c r="B15" s="8">
        <f>MAX(B2:B11)</f>
        <v>5.9</v>
      </c>
      <c r="C15" s="8">
        <f>MAX(C2:C11)</f>
        <v>5.9</v>
      </c>
      <c r="D15" s="8">
        <f>MAX(D2:D11)</f>
        <v>3</v>
      </c>
      <c r="E15" s="8">
        <f>MAX(E2:E11)</f>
        <v>2</v>
      </c>
    </row>
    <row r="16" spans="1:5">
      <c r="A16" t="s">
        <v>636</v>
      </c>
      <c r="B16" s="8">
        <f>MIN(B2:B11)</f>
        <v>0</v>
      </c>
      <c r="C16" s="8">
        <f>MIN(C2:C11)</f>
        <v>0</v>
      </c>
      <c r="D16" s="8">
        <f>MIN(D2:D11)</f>
        <v>0</v>
      </c>
      <c r="E16" s="8">
        <f>MIN(E2:E11)</f>
        <v>0</v>
      </c>
    </row>
    <row r="17" spans="1:5">
      <c r="A17" t="s">
        <v>637</v>
      </c>
      <c r="B17" s="8">
        <f>B13+ B14</f>
        <v>4.6500000000000004</v>
      </c>
      <c r="C17" s="8">
        <f>C13+ C14</f>
        <v>4.6500000000000004</v>
      </c>
      <c r="D17" s="8">
        <f>D13+ D14</f>
        <v>2.0432432432432432</v>
      </c>
      <c r="E17" s="8">
        <f>E13+ E14</f>
        <v>1.3833333333333335</v>
      </c>
    </row>
    <row r="18" spans="1:5">
      <c r="B18" s="8"/>
      <c r="C18" s="8"/>
      <c r="D18" s="8"/>
      <c r="E18" s="8"/>
    </row>
  </sheetData>
  <sortState columnSort="1" ref="B1:E17">
    <sortCondition descending="1" ref="B17"/>
  </sortState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pane xSplit="1" ySplit="1" topLeftCell="B1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11">
      <c r="A1" t="s">
        <v>535</v>
      </c>
      <c r="B1" t="s">
        <v>652</v>
      </c>
      <c r="C1" t="s">
        <v>536</v>
      </c>
      <c r="D1" t="s">
        <v>537</v>
      </c>
      <c r="E1" t="s">
        <v>538</v>
      </c>
      <c r="F1" t="s">
        <v>539</v>
      </c>
      <c r="G1" t="s">
        <v>540</v>
      </c>
      <c r="H1" t="s">
        <v>541</v>
      </c>
      <c r="I1" t="s">
        <v>542</v>
      </c>
      <c r="J1" t="s">
        <v>543</v>
      </c>
      <c r="K1" t="s">
        <v>544</v>
      </c>
    </row>
    <row r="2" spans="1:11">
      <c r="A2" s="1">
        <v>44249.418530092589</v>
      </c>
      <c r="B2">
        <v>3</v>
      </c>
      <c r="C2">
        <v>0</v>
      </c>
      <c r="D2">
        <v>0</v>
      </c>
      <c r="E2">
        <v>-1</v>
      </c>
      <c r="F2">
        <v>-1</v>
      </c>
      <c r="G2">
        <v>-1</v>
      </c>
      <c r="H2">
        <v>0</v>
      </c>
      <c r="I2">
        <v>-1</v>
      </c>
      <c r="J2">
        <v>-1</v>
      </c>
      <c r="K2">
        <v>-1</v>
      </c>
    </row>
    <row r="3" spans="1:11">
      <c r="A3" s="1">
        <v>44249.418553240743</v>
      </c>
      <c r="B3">
        <v>3</v>
      </c>
      <c r="C3">
        <v>0</v>
      </c>
      <c r="D3">
        <v>454.6</v>
      </c>
      <c r="E3">
        <v>-1</v>
      </c>
      <c r="F3">
        <v>-1</v>
      </c>
      <c r="G3">
        <v>-1</v>
      </c>
      <c r="H3">
        <v>0</v>
      </c>
      <c r="I3">
        <v>-1</v>
      </c>
      <c r="J3">
        <v>-1</v>
      </c>
      <c r="K3">
        <v>-1</v>
      </c>
    </row>
    <row r="4" spans="1:11">
      <c r="A4" s="1">
        <v>44249.418564814812</v>
      </c>
      <c r="B4">
        <v>1</v>
      </c>
      <c r="C4">
        <v>0</v>
      </c>
      <c r="D4">
        <v>940.1</v>
      </c>
      <c r="E4">
        <v>-1</v>
      </c>
      <c r="F4">
        <v>-1</v>
      </c>
      <c r="G4">
        <v>-1</v>
      </c>
      <c r="H4">
        <v>0</v>
      </c>
      <c r="I4">
        <v>-1</v>
      </c>
      <c r="J4">
        <v>-1</v>
      </c>
      <c r="K4">
        <v>-1</v>
      </c>
    </row>
    <row r="5" spans="1:11">
      <c r="A5" s="1">
        <v>44249.418576388889</v>
      </c>
      <c r="B5">
        <v>1</v>
      </c>
      <c r="C5">
        <v>0</v>
      </c>
      <c r="D5">
        <v>868.3</v>
      </c>
      <c r="E5">
        <v>-1</v>
      </c>
      <c r="F5">
        <v>-1</v>
      </c>
      <c r="G5">
        <v>-1</v>
      </c>
      <c r="H5">
        <v>0</v>
      </c>
      <c r="I5">
        <v>-1</v>
      </c>
      <c r="J5">
        <v>-1</v>
      </c>
      <c r="K5">
        <v>-1</v>
      </c>
    </row>
    <row r="6" spans="1:11">
      <c r="A6" s="1">
        <v>44249.418587962966</v>
      </c>
      <c r="B6">
        <v>1</v>
      </c>
      <c r="C6">
        <v>0</v>
      </c>
      <c r="D6">
        <v>459.7</v>
      </c>
      <c r="E6">
        <v>-1</v>
      </c>
      <c r="F6">
        <v>-1</v>
      </c>
      <c r="G6">
        <v>-1</v>
      </c>
      <c r="H6">
        <v>0</v>
      </c>
      <c r="I6">
        <v>-1</v>
      </c>
      <c r="J6">
        <v>-1</v>
      </c>
      <c r="K6">
        <v>-1</v>
      </c>
    </row>
    <row r="7" spans="1:11">
      <c r="A7" s="1">
        <v>44249.418599537035</v>
      </c>
      <c r="B7">
        <v>1</v>
      </c>
      <c r="C7">
        <v>0</v>
      </c>
      <c r="D7">
        <v>276.8</v>
      </c>
      <c r="E7">
        <v>-1</v>
      </c>
      <c r="F7">
        <v>-1</v>
      </c>
      <c r="G7">
        <v>-1</v>
      </c>
      <c r="H7">
        <v>0</v>
      </c>
      <c r="I7">
        <v>-1</v>
      </c>
      <c r="J7">
        <v>-1</v>
      </c>
      <c r="K7">
        <v>-1</v>
      </c>
    </row>
    <row r="8" spans="1:11">
      <c r="A8" s="1">
        <v>44249.418611111112</v>
      </c>
      <c r="B8">
        <v>1</v>
      </c>
      <c r="C8">
        <v>0</v>
      </c>
      <c r="D8">
        <v>334.3</v>
      </c>
      <c r="E8">
        <v>-1</v>
      </c>
      <c r="F8">
        <v>-1</v>
      </c>
      <c r="G8">
        <v>-1</v>
      </c>
      <c r="H8">
        <v>0</v>
      </c>
      <c r="I8">
        <v>-1</v>
      </c>
      <c r="J8">
        <v>-1</v>
      </c>
      <c r="K8">
        <v>-1</v>
      </c>
    </row>
    <row r="9" spans="1:11">
      <c r="A9" s="1">
        <v>44249.418622685182</v>
      </c>
      <c r="B9">
        <v>1</v>
      </c>
      <c r="C9">
        <v>0</v>
      </c>
      <c r="D9">
        <v>253.2</v>
      </c>
      <c r="E9">
        <v>-1</v>
      </c>
      <c r="F9">
        <v>-1</v>
      </c>
      <c r="G9">
        <v>-1</v>
      </c>
      <c r="H9">
        <v>0</v>
      </c>
      <c r="I9">
        <v>-1</v>
      </c>
      <c r="J9">
        <v>-1</v>
      </c>
      <c r="K9">
        <v>-1</v>
      </c>
    </row>
    <row r="10" spans="1:11">
      <c r="A10" s="1">
        <v>44249.418634259258</v>
      </c>
      <c r="B10">
        <v>1</v>
      </c>
      <c r="C10">
        <v>0</v>
      </c>
      <c r="D10">
        <v>327.3</v>
      </c>
      <c r="E10">
        <v>-1</v>
      </c>
      <c r="F10">
        <v>-1</v>
      </c>
      <c r="G10">
        <v>-1</v>
      </c>
      <c r="H10">
        <v>0</v>
      </c>
      <c r="I10">
        <v>-1</v>
      </c>
      <c r="J10">
        <v>-1</v>
      </c>
      <c r="K10">
        <v>-1</v>
      </c>
    </row>
    <row r="11" spans="1:11">
      <c r="A11" s="1">
        <v>44249.418645833335</v>
      </c>
      <c r="B11">
        <v>1</v>
      </c>
      <c r="C11">
        <v>0</v>
      </c>
      <c r="D11">
        <v>306</v>
      </c>
      <c r="E11">
        <v>-1</v>
      </c>
      <c r="F11">
        <v>-1</v>
      </c>
      <c r="G11">
        <v>-1</v>
      </c>
      <c r="H11">
        <v>0</v>
      </c>
      <c r="I11">
        <v>-1</v>
      </c>
      <c r="J11">
        <v>-1</v>
      </c>
      <c r="K11">
        <v>-1</v>
      </c>
    </row>
  </sheetData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selection activeCell="A3" sqref="A3"/>
    </sheetView>
  </sheetViews>
  <sheetFormatPr defaultRowHeight="13.5"/>
  <cols>
    <col min="1" max="1" width="21.25" bestFit="1" customWidth="1"/>
    <col min="2" max="14" width="17.25" bestFit="1" customWidth="1"/>
    <col min="15" max="15" width="6.5" bestFit="1" customWidth="1"/>
  </cols>
  <sheetData>
    <row r="1" spans="1:15">
      <c r="A1" s="20" t="s">
        <v>653</v>
      </c>
      <c r="B1" s="18" t="s">
        <v>677</v>
      </c>
    </row>
    <row r="3" spans="1:15">
      <c r="A3" s="19" t="s">
        <v>678</v>
      </c>
      <c r="B3" s="19" t="s">
        <v>556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2"/>
    </row>
    <row r="4" spans="1:15">
      <c r="A4" s="19" t="s">
        <v>545</v>
      </c>
      <c r="B4" s="16" t="s">
        <v>565</v>
      </c>
      <c r="C4" s="23" t="s">
        <v>566</v>
      </c>
      <c r="D4" s="23" t="s">
        <v>568</v>
      </c>
      <c r="E4" s="23" t="s">
        <v>557</v>
      </c>
      <c r="F4" s="23" t="s">
        <v>559</v>
      </c>
      <c r="G4" s="23" t="s">
        <v>561</v>
      </c>
      <c r="H4" s="23" t="s">
        <v>563</v>
      </c>
      <c r="I4" s="23" t="s">
        <v>567</v>
      </c>
      <c r="J4" s="23" t="s">
        <v>1</v>
      </c>
      <c r="K4" s="23" t="s">
        <v>558</v>
      </c>
      <c r="L4" s="23" t="s">
        <v>562</v>
      </c>
      <c r="M4" s="23" t="s">
        <v>560</v>
      </c>
      <c r="N4" s="23" t="s">
        <v>564</v>
      </c>
      <c r="O4" s="17" t="s">
        <v>679</v>
      </c>
    </row>
    <row r="5" spans="1:15">
      <c r="A5" s="24">
        <v>44249.418553240743</v>
      </c>
      <c r="B5" s="25"/>
      <c r="C5" s="26">
        <v>3.94</v>
      </c>
      <c r="D5" s="26"/>
      <c r="E5" s="26"/>
      <c r="F5" s="26"/>
      <c r="G5" s="26"/>
      <c r="H5" s="26"/>
      <c r="I5" s="26"/>
      <c r="J5" s="26">
        <v>0.99</v>
      </c>
      <c r="K5" s="26"/>
      <c r="L5" s="26"/>
      <c r="M5" s="26"/>
      <c r="N5" s="26">
        <v>0.99</v>
      </c>
      <c r="O5" s="27">
        <v>5.92</v>
      </c>
    </row>
    <row r="6" spans="1:15">
      <c r="A6" s="28">
        <v>44249.418564814812</v>
      </c>
      <c r="B6" s="29"/>
      <c r="C6" s="30">
        <v>7.93</v>
      </c>
      <c r="D6" s="30"/>
      <c r="E6" s="30"/>
      <c r="F6" s="30"/>
      <c r="G6" s="30">
        <v>0.99</v>
      </c>
      <c r="H6" s="30"/>
      <c r="I6" s="30"/>
      <c r="J6" s="30">
        <v>0.99</v>
      </c>
      <c r="K6" s="30"/>
      <c r="L6" s="30"/>
      <c r="M6" s="30">
        <v>0.99</v>
      </c>
      <c r="N6" s="30">
        <v>0.99</v>
      </c>
      <c r="O6" s="31">
        <v>11.89</v>
      </c>
    </row>
    <row r="7" spans="1:15">
      <c r="A7" s="28">
        <v>44249.418576388889</v>
      </c>
      <c r="B7" s="29"/>
      <c r="C7" s="30">
        <v>1.98</v>
      </c>
      <c r="D7" s="30">
        <v>1.98</v>
      </c>
      <c r="E7" s="30">
        <v>0.99</v>
      </c>
      <c r="F7" s="30"/>
      <c r="G7" s="30"/>
      <c r="H7" s="30"/>
      <c r="I7" s="30"/>
      <c r="J7" s="30"/>
      <c r="K7" s="30"/>
      <c r="L7" s="30"/>
      <c r="M7" s="30"/>
      <c r="N7" s="30">
        <v>4.96</v>
      </c>
      <c r="O7" s="31">
        <v>9.91</v>
      </c>
    </row>
    <row r="8" spans="1:15">
      <c r="A8" s="28">
        <v>44249.418587962966</v>
      </c>
      <c r="B8" s="29"/>
      <c r="C8" s="30">
        <v>0.99</v>
      </c>
      <c r="D8" s="30"/>
      <c r="E8" s="30"/>
      <c r="F8" s="30">
        <v>0.99</v>
      </c>
      <c r="G8" s="30"/>
      <c r="H8" s="30"/>
      <c r="I8" s="30"/>
      <c r="J8" s="30">
        <v>0.99</v>
      </c>
      <c r="K8" s="30">
        <v>0.99</v>
      </c>
      <c r="L8" s="30">
        <v>0.99</v>
      </c>
      <c r="M8" s="30">
        <v>0.99</v>
      </c>
      <c r="N8" s="30">
        <v>0.99</v>
      </c>
      <c r="O8" s="31">
        <v>6.9300000000000006</v>
      </c>
    </row>
    <row r="9" spans="1:15">
      <c r="A9" s="28">
        <v>44249.418599537035</v>
      </c>
      <c r="B9" s="29"/>
      <c r="C9" s="30"/>
      <c r="D9" s="30"/>
      <c r="E9" s="30"/>
      <c r="F9" s="30"/>
      <c r="G9" s="30"/>
      <c r="H9" s="30">
        <v>0.99</v>
      </c>
      <c r="I9" s="30"/>
      <c r="J9" s="30">
        <v>1.98</v>
      </c>
      <c r="K9" s="30"/>
      <c r="L9" s="30"/>
      <c r="M9" s="30">
        <v>0.99</v>
      </c>
      <c r="N9" s="30"/>
      <c r="O9" s="31">
        <v>3.96</v>
      </c>
    </row>
    <row r="10" spans="1:15">
      <c r="A10" s="28">
        <v>44249.418611111112</v>
      </c>
      <c r="B10" s="29"/>
      <c r="C10" s="30"/>
      <c r="D10" s="30">
        <v>0.99</v>
      </c>
      <c r="E10" s="30"/>
      <c r="F10" s="30"/>
      <c r="G10" s="30">
        <v>0.99</v>
      </c>
      <c r="H10" s="30"/>
      <c r="I10" s="30"/>
      <c r="J10" s="30"/>
      <c r="K10" s="30"/>
      <c r="L10" s="30"/>
      <c r="M10" s="30"/>
      <c r="N10" s="30"/>
      <c r="O10" s="31">
        <v>1.98</v>
      </c>
    </row>
    <row r="11" spans="1:15">
      <c r="A11" s="28">
        <v>44249.418622685182</v>
      </c>
      <c r="B11" s="29">
        <v>0.99</v>
      </c>
      <c r="C11" s="30"/>
      <c r="D11" s="30"/>
      <c r="E11" s="30"/>
      <c r="F11" s="30"/>
      <c r="G11" s="30"/>
      <c r="H11" s="30"/>
      <c r="I11" s="30"/>
      <c r="J11" s="30">
        <v>0.99</v>
      </c>
      <c r="K11" s="30"/>
      <c r="L11" s="30"/>
      <c r="M11" s="30"/>
      <c r="N11" s="30"/>
      <c r="O11" s="31">
        <v>1.98</v>
      </c>
    </row>
    <row r="12" spans="1:15">
      <c r="A12" s="28">
        <v>44249.418634259258</v>
      </c>
      <c r="B12" s="29"/>
      <c r="C12" s="30"/>
      <c r="D12" s="30"/>
      <c r="E12" s="30"/>
      <c r="F12" s="30"/>
      <c r="G12" s="30"/>
      <c r="H12" s="30"/>
      <c r="I12" s="30"/>
      <c r="J12" s="30">
        <v>0.99</v>
      </c>
      <c r="K12" s="30"/>
      <c r="L12" s="30"/>
      <c r="M12" s="30"/>
      <c r="N12" s="30">
        <v>1.97</v>
      </c>
      <c r="O12" s="31">
        <v>2.96</v>
      </c>
    </row>
    <row r="13" spans="1:15">
      <c r="A13" s="28">
        <v>44249.418645833335</v>
      </c>
      <c r="B13" s="29"/>
      <c r="C13" s="30">
        <v>0.99</v>
      </c>
      <c r="D13" s="30"/>
      <c r="E13" s="30"/>
      <c r="F13" s="30"/>
      <c r="G13" s="30">
        <v>0.99</v>
      </c>
      <c r="H13" s="30"/>
      <c r="I13" s="30">
        <v>0.99</v>
      </c>
      <c r="J13" s="30">
        <v>0.99</v>
      </c>
      <c r="K13" s="30"/>
      <c r="L13" s="30"/>
      <c r="M13" s="30"/>
      <c r="N13" s="30"/>
      <c r="O13" s="31">
        <v>3.96</v>
      </c>
    </row>
    <row r="14" spans="1:15">
      <c r="A14" s="32" t="s">
        <v>679</v>
      </c>
      <c r="B14" s="33">
        <v>0.99</v>
      </c>
      <c r="C14" s="34">
        <v>15.83</v>
      </c>
      <c r="D14" s="34">
        <v>2.9699999999999998</v>
      </c>
      <c r="E14" s="34">
        <v>0.99</v>
      </c>
      <c r="F14" s="34">
        <v>0.99</v>
      </c>
      <c r="G14" s="34">
        <v>2.9699999999999998</v>
      </c>
      <c r="H14" s="34">
        <v>0.99</v>
      </c>
      <c r="I14" s="34">
        <v>0.99</v>
      </c>
      <c r="J14" s="34">
        <v>7.92</v>
      </c>
      <c r="K14" s="34">
        <v>0.99</v>
      </c>
      <c r="L14" s="34">
        <v>0.99</v>
      </c>
      <c r="M14" s="34">
        <v>2.9699999999999998</v>
      </c>
      <c r="N14" s="34">
        <v>9.9</v>
      </c>
      <c r="O14" s="35">
        <v>49.49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48"/>
  <sheetViews>
    <sheetView workbookViewId="0">
      <pane xSplit="1" ySplit="1" topLeftCell="B35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style="1" bestFit="1" customWidth="1"/>
    <col min="13" max="13" width="17.25" bestFit="1" customWidth="1"/>
  </cols>
  <sheetData>
    <row r="1" spans="1:15">
      <c r="A1" s="1" t="s">
        <v>545</v>
      </c>
      <c r="B1" t="s">
        <v>653</v>
      </c>
      <c r="C1" t="s">
        <v>546</v>
      </c>
      <c r="D1" t="s">
        <v>547</v>
      </c>
      <c r="E1" t="s">
        <v>548</v>
      </c>
      <c r="F1" t="s">
        <v>549</v>
      </c>
      <c r="G1" t="s">
        <v>550</v>
      </c>
      <c r="H1" t="s">
        <v>551</v>
      </c>
      <c r="I1" t="s">
        <v>552</v>
      </c>
      <c r="J1" t="s">
        <v>553</v>
      </c>
      <c r="K1" t="s">
        <v>554</v>
      </c>
      <c r="L1" t="s">
        <v>555</v>
      </c>
      <c r="M1" t="s">
        <v>556</v>
      </c>
      <c r="N1" t="s">
        <v>654</v>
      </c>
      <c r="O1" t="s">
        <v>655</v>
      </c>
    </row>
    <row r="2" spans="1:15">
      <c r="A2" s="1">
        <v>44249.418622685182</v>
      </c>
      <c r="B2">
        <v>1238</v>
      </c>
      <c r="C2">
        <v>0.99</v>
      </c>
      <c r="D2">
        <v>0</v>
      </c>
      <c r="E2">
        <v>0.99</v>
      </c>
      <c r="F2">
        <v>51688</v>
      </c>
      <c r="G2">
        <v>6004</v>
      </c>
      <c r="H2">
        <v>224</v>
      </c>
      <c r="I2">
        <v>2436</v>
      </c>
      <c r="J2">
        <v>3740</v>
      </c>
      <c r="K2">
        <v>0</v>
      </c>
      <c r="L2">
        <v>0</v>
      </c>
      <c r="M2" t="s">
        <v>565</v>
      </c>
      <c r="N2" s="9">
        <v>0.99</v>
      </c>
      <c r="O2" s="10">
        <v>2660</v>
      </c>
    </row>
    <row r="3" spans="1:15">
      <c r="A3" s="1">
        <v>44249.418553240743</v>
      </c>
      <c r="B3">
        <v>1458</v>
      </c>
      <c r="C3">
        <v>3.94</v>
      </c>
      <c r="D3">
        <v>3.94</v>
      </c>
      <c r="E3">
        <v>0</v>
      </c>
      <c r="F3">
        <v>2999516</v>
      </c>
      <c r="G3">
        <v>188772</v>
      </c>
      <c r="H3">
        <v>16</v>
      </c>
      <c r="I3">
        <v>216180</v>
      </c>
      <c r="J3">
        <v>88744</v>
      </c>
      <c r="K3">
        <v>29</v>
      </c>
      <c r="L3">
        <v>0</v>
      </c>
      <c r="M3" t="s">
        <v>566</v>
      </c>
      <c r="N3" s="9">
        <v>3.94</v>
      </c>
      <c r="O3" s="10">
        <v>216196</v>
      </c>
    </row>
    <row r="4" spans="1:15">
      <c r="A4" s="1">
        <v>44249.418564814812</v>
      </c>
      <c r="B4">
        <v>1458</v>
      </c>
      <c r="C4">
        <v>7.93</v>
      </c>
      <c r="D4">
        <v>6.93</v>
      </c>
      <c r="E4">
        <v>0.99</v>
      </c>
      <c r="F4">
        <v>2999516</v>
      </c>
      <c r="G4">
        <v>188772</v>
      </c>
      <c r="H4">
        <v>16</v>
      </c>
      <c r="I4">
        <v>216180</v>
      </c>
      <c r="J4">
        <v>88744</v>
      </c>
      <c r="K4">
        <v>30</v>
      </c>
      <c r="L4">
        <v>0</v>
      </c>
      <c r="M4" t="s">
        <v>566</v>
      </c>
      <c r="N4" s="9">
        <v>7.93</v>
      </c>
      <c r="O4" s="10">
        <v>216196</v>
      </c>
    </row>
    <row r="5" spans="1:15">
      <c r="A5" s="1">
        <v>44249.418576388889</v>
      </c>
      <c r="B5">
        <v>1458</v>
      </c>
      <c r="C5">
        <v>1.98</v>
      </c>
      <c r="D5">
        <v>0.99</v>
      </c>
      <c r="E5">
        <v>0.99</v>
      </c>
      <c r="F5">
        <v>2999516</v>
      </c>
      <c r="G5">
        <v>188772</v>
      </c>
      <c r="H5">
        <v>16</v>
      </c>
      <c r="I5">
        <v>216180</v>
      </c>
      <c r="J5">
        <v>88744</v>
      </c>
      <c r="K5">
        <v>0</v>
      </c>
      <c r="L5">
        <v>0</v>
      </c>
      <c r="M5" t="s">
        <v>566</v>
      </c>
      <c r="N5" s="9">
        <v>1.98</v>
      </c>
      <c r="O5" s="10">
        <v>216196</v>
      </c>
    </row>
    <row r="6" spans="1:15">
      <c r="A6" s="1">
        <v>44249.418587962966</v>
      </c>
      <c r="B6">
        <v>1458</v>
      </c>
      <c r="C6">
        <v>0.99</v>
      </c>
      <c r="D6">
        <v>0.99</v>
      </c>
      <c r="E6">
        <v>0</v>
      </c>
      <c r="F6">
        <v>2999516</v>
      </c>
      <c r="G6">
        <v>188772</v>
      </c>
      <c r="H6">
        <v>16</v>
      </c>
      <c r="I6">
        <v>216180</v>
      </c>
      <c r="J6">
        <v>88744</v>
      </c>
      <c r="K6">
        <v>5</v>
      </c>
      <c r="L6">
        <v>0</v>
      </c>
      <c r="M6" t="s">
        <v>566</v>
      </c>
      <c r="N6" s="9">
        <v>0.99</v>
      </c>
      <c r="O6" s="10">
        <v>216196</v>
      </c>
    </row>
    <row r="7" spans="1:15">
      <c r="A7" s="1">
        <v>44249.418645833335</v>
      </c>
      <c r="B7">
        <v>1458</v>
      </c>
      <c r="C7">
        <v>0.99</v>
      </c>
      <c r="D7">
        <v>0.99</v>
      </c>
      <c r="E7">
        <v>0</v>
      </c>
      <c r="F7">
        <v>2999516</v>
      </c>
      <c r="G7">
        <v>188772</v>
      </c>
      <c r="H7">
        <v>16</v>
      </c>
      <c r="I7">
        <v>216180</v>
      </c>
      <c r="J7">
        <v>88744</v>
      </c>
      <c r="K7">
        <v>0</v>
      </c>
      <c r="L7">
        <v>0</v>
      </c>
      <c r="M7" t="s">
        <v>566</v>
      </c>
      <c r="N7" s="9">
        <v>0.99</v>
      </c>
      <c r="O7" s="10">
        <v>216196</v>
      </c>
    </row>
    <row r="8" spans="1:15">
      <c r="A8" s="1">
        <v>44249.418576388889</v>
      </c>
      <c r="B8">
        <v>3175</v>
      </c>
      <c r="C8">
        <v>1.98</v>
      </c>
      <c r="D8">
        <v>1.98</v>
      </c>
      <c r="E8">
        <v>0</v>
      </c>
      <c r="F8">
        <v>604836</v>
      </c>
      <c r="G8">
        <v>44508</v>
      </c>
      <c r="H8">
        <v>320</v>
      </c>
      <c r="I8">
        <v>43992</v>
      </c>
      <c r="J8">
        <v>33828</v>
      </c>
      <c r="K8">
        <v>0</v>
      </c>
      <c r="L8">
        <v>0</v>
      </c>
      <c r="M8" t="s">
        <v>568</v>
      </c>
      <c r="N8" s="9">
        <v>1.98</v>
      </c>
      <c r="O8" s="10">
        <v>44312</v>
      </c>
    </row>
    <row r="9" spans="1:15">
      <c r="A9" s="1">
        <v>44249.418611111112</v>
      </c>
      <c r="B9">
        <v>3175</v>
      </c>
      <c r="C9">
        <v>0.99</v>
      </c>
      <c r="D9">
        <v>0.99</v>
      </c>
      <c r="E9">
        <v>0</v>
      </c>
      <c r="F9">
        <v>604836</v>
      </c>
      <c r="G9">
        <v>44508</v>
      </c>
      <c r="H9">
        <v>320</v>
      </c>
      <c r="I9">
        <v>43992</v>
      </c>
      <c r="J9">
        <v>33828</v>
      </c>
      <c r="K9">
        <v>0</v>
      </c>
      <c r="L9">
        <v>0</v>
      </c>
      <c r="M9" t="s">
        <v>568</v>
      </c>
      <c r="N9" s="9">
        <v>0.99</v>
      </c>
      <c r="O9" s="10">
        <v>44312</v>
      </c>
    </row>
    <row r="10" spans="1:15">
      <c r="A10" s="1">
        <v>44249.418576388889</v>
      </c>
      <c r="B10">
        <v>7</v>
      </c>
      <c r="C10">
        <v>0.99</v>
      </c>
      <c r="D10">
        <v>0</v>
      </c>
      <c r="E10">
        <v>0.99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t="s">
        <v>557</v>
      </c>
      <c r="N10" s="9">
        <v>0.99</v>
      </c>
      <c r="O10" s="10">
        <v>0</v>
      </c>
    </row>
    <row r="11" spans="1:15">
      <c r="A11" s="1">
        <v>44249.418587962966</v>
      </c>
      <c r="B11">
        <v>252</v>
      </c>
      <c r="C11">
        <v>0.99</v>
      </c>
      <c r="D11">
        <v>0</v>
      </c>
      <c r="E11">
        <v>0.99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t="s">
        <v>559</v>
      </c>
      <c r="N11" s="9">
        <v>0.99</v>
      </c>
      <c r="O11" s="10">
        <v>0</v>
      </c>
    </row>
    <row r="12" spans="1:15">
      <c r="A12" s="1">
        <v>44249.418564814812</v>
      </c>
      <c r="B12">
        <v>824</v>
      </c>
      <c r="C12">
        <v>0.99</v>
      </c>
      <c r="D12">
        <v>0.99</v>
      </c>
      <c r="E12">
        <v>0</v>
      </c>
      <c r="F12">
        <v>1018224</v>
      </c>
      <c r="G12">
        <v>67344</v>
      </c>
      <c r="H12">
        <v>44904</v>
      </c>
      <c r="I12">
        <v>260932</v>
      </c>
      <c r="J12">
        <v>31108</v>
      </c>
      <c r="K12">
        <v>0</v>
      </c>
      <c r="L12">
        <v>0</v>
      </c>
      <c r="M12" t="s">
        <v>561</v>
      </c>
      <c r="N12" s="9">
        <v>0.99</v>
      </c>
      <c r="O12" s="10">
        <v>305836</v>
      </c>
    </row>
    <row r="13" spans="1:15">
      <c r="A13" s="1">
        <v>44249.418611111112</v>
      </c>
      <c r="B13">
        <v>824</v>
      </c>
      <c r="C13">
        <v>0.99</v>
      </c>
      <c r="D13">
        <v>0</v>
      </c>
      <c r="E13">
        <v>0.99</v>
      </c>
      <c r="F13">
        <v>1018224</v>
      </c>
      <c r="G13">
        <v>67344</v>
      </c>
      <c r="H13">
        <v>44904</v>
      </c>
      <c r="I13">
        <v>260932</v>
      </c>
      <c r="J13">
        <v>31108</v>
      </c>
      <c r="K13">
        <v>0</v>
      </c>
      <c r="L13">
        <v>0</v>
      </c>
      <c r="M13" t="s">
        <v>561</v>
      </c>
      <c r="N13" s="9">
        <v>0.99</v>
      </c>
      <c r="O13" s="10">
        <v>305836</v>
      </c>
    </row>
    <row r="14" spans="1:15">
      <c r="A14" s="1">
        <v>44249.418645833335</v>
      </c>
      <c r="B14">
        <v>824</v>
      </c>
      <c r="C14">
        <v>0.99</v>
      </c>
      <c r="D14">
        <v>0</v>
      </c>
      <c r="E14">
        <v>0.99</v>
      </c>
      <c r="F14">
        <v>1018224</v>
      </c>
      <c r="G14">
        <v>67344</v>
      </c>
      <c r="H14">
        <v>44904</v>
      </c>
      <c r="I14">
        <v>260932</v>
      </c>
      <c r="J14">
        <v>31108</v>
      </c>
      <c r="K14">
        <v>0</v>
      </c>
      <c r="L14">
        <v>0</v>
      </c>
      <c r="M14" t="s">
        <v>561</v>
      </c>
      <c r="N14" s="9">
        <v>0.99</v>
      </c>
      <c r="O14" s="10">
        <v>305836</v>
      </c>
    </row>
    <row r="15" spans="1:15">
      <c r="A15" s="1">
        <v>44249.418599537035</v>
      </c>
      <c r="B15">
        <v>994</v>
      </c>
      <c r="C15">
        <v>0.99</v>
      </c>
      <c r="D15">
        <v>0</v>
      </c>
      <c r="E15">
        <v>0.99</v>
      </c>
      <c r="F15">
        <v>1154896</v>
      </c>
      <c r="G15">
        <v>177164</v>
      </c>
      <c r="H15">
        <v>22736</v>
      </c>
      <c r="I15">
        <v>564500</v>
      </c>
      <c r="J15">
        <v>12628</v>
      </c>
      <c r="K15">
        <v>0</v>
      </c>
      <c r="L15">
        <v>0</v>
      </c>
      <c r="M15" t="s">
        <v>563</v>
      </c>
      <c r="N15" s="9">
        <v>0.99</v>
      </c>
      <c r="O15" s="10">
        <v>587236</v>
      </c>
    </row>
    <row r="16" spans="1:15">
      <c r="A16" s="1">
        <v>44249.418645833335</v>
      </c>
      <c r="B16">
        <v>1783</v>
      </c>
      <c r="C16">
        <v>0.99</v>
      </c>
      <c r="D16">
        <v>0.99</v>
      </c>
      <c r="E16">
        <v>0</v>
      </c>
      <c r="F16">
        <v>1015888</v>
      </c>
      <c r="G16">
        <v>61832</v>
      </c>
      <c r="H16">
        <v>1692</v>
      </c>
      <c r="I16">
        <v>75564</v>
      </c>
      <c r="J16">
        <v>43160</v>
      </c>
      <c r="K16">
        <v>0</v>
      </c>
      <c r="L16">
        <v>0</v>
      </c>
      <c r="M16" t="s">
        <v>567</v>
      </c>
      <c r="N16" s="9">
        <v>0.99</v>
      </c>
      <c r="O16" s="10">
        <v>77256</v>
      </c>
    </row>
    <row r="17" spans="1:15">
      <c r="A17" s="1">
        <v>44249.418553240743</v>
      </c>
      <c r="B17">
        <v>3348</v>
      </c>
      <c r="C17">
        <v>0.99</v>
      </c>
      <c r="D17">
        <v>0.99</v>
      </c>
      <c r="E17">
        <v>0</v>
      </c>
      <c r="F17">
        <v>12796</v>
      </c>
      <c r="G17">
        <v>2028</v>
      </c>
      <c r="H17">
        <v>112</v>
      </c>
      <c r="I17">
        <v>2032</v>
      </c>
      <c r="J17">
        <v>1560</v>
      </c>
      <c r="K17">
        <v>51</v>
      </c>
      <c r="L17">
        <v>0</v>
      </c>
      <c r="M17" t="s">
        <v>1</v>
      </c>
      <c r="N17" s="9">
        <v>0.99</v>
      </c>
      <c r="O17" s="10">
        <v>2144</v>
      </c>
    </row>
    <row r="18" spans="1:15">
      <c r="A18" s="1">
        <v>44249.418564814812</v>
      </c>
      <c r="B18">
        <v>3348</v>
      </c>
      <c r="C18">
        <v>0.99</v>
      </c>
      <c r="D18">
        <v>0</v>
      </c>
      <c r="E18">
        <v>0.99</v>
      </c>
      <c r="F18">
        <v>12796</v>
      </c>
      <c r="G18">
        <v>2028</v>
      </c>
      <c r="H18">
        <v>112</v>
      </c>
      <c r="I18">
        <v>2032</v>
      </c>
      <c r="J18">
        <v>1560</v>
      </c>
      <c r="K18">
        <v>2</v>
      </c>
      <c r="L18">
        <v>0</v>
      </c>
      <c r="M18" t="s">
        <v>1</v>
      </c>
      <c r="N18" s="9">
        <v>0.99</v>
      </c>
      <c r="O18" s="10">
        <v>2144</v>
      </c>
    </row>
    <row r="19" spans="1:15">
      <c r="A19" s="1">
        <v>44249.418587962966</v>
      </c>
      <c r="B19">
        <v>3348</v>
      </c>
      <c r="C19">
        <v>0.99</v>
      </c>
      <c r="D19">
        <v>0</v>
      </c>
      <c r="E19">
        <v>0.99</v>
      </c>
      <c r="F19">
        <v>12796</v>
      </c>
      <c r="G19">
        <v>2028</v>
      </c>
      <c r="H19">
        <v>112</v>
      </c>
      <c r="I19">
        <v>2032</v>
      </c>
      <c r="J19">
        <v>1560</v>
      </c>
      <c r="K19">
        <v>0</v>
      </c>
      <c r="L19">
        <v>0</v>
      </c>
      <c r="M19" t="s">
        <v>1</v>
      </c>
      <c r="N19" s="9">
        <v>0.99</v>
      </c>
      <c r="O19" s="10">
        <v>2144</v>
      </c>
    </row>
    <row r="20" spans="1:15">
      <c r="A20" s="1">
        <v>44249.418599537035</v>
      </c>
      <c r="B20">
        <v>3348</v>
      </c>
      <c r="C20">
        <v>1.98</v>
      </c>
      <c r="D20">
        <v>0.99</v>
      </c>
      <c r="E20">
        <v>0.99</v>
      </c>
      <c r="F20">
        <v>12796</v>
      </c>
      <c r="G20">
        <v>2028</v>
      </c>
      <c r="H20">
        <v>112</v>
      </c>
      <c r="I20">
        <v>2032</v>
      </c>
      <c r="J20">
        <v>1560</v>
      </c>
      <c r="K20">
        <v>0</v>
      </c>
      <c r="L20">
        <v>0</v>
      </c>
      <c r="M20" t="s">
        <v>1</v>
      </c>
      <c r="N20" s="9">
        <v>1.98</v>
      </c>
      <c r="O20" s="10">
        <v>2144</v>
      </c>
    </row>
    <row r="21" spans="1:15">
      <c r="A21" s="1">
        <v>44249.418622685182</v>
      </c>
      <c r="B21">
        <v>3348</v>
      </c>
      <c r="C21">
        <v>0.99</v>
      </c>
      <c r="D21">
        <v>0.99</v>
      </c>
      <c r="E21">
        <v>0</v>
      </c>
      <c r="F21">
        <v>12796</v>
      </c>
      <c r="G21">
        <v>2028</v>
      </c>
      <c r="H21">
        <v>112</v>
      </c>
      <c r="I21">
        <v>2032</v>
      </c>
      <c r="J21">
        <v>1560</v>
      </c>
      <c r="K21">
        <v>0</v>
      </c>
      <c r="L21">
        <v>0</v>
      </c>
      <c r="M21" t="s">
        <v>1</v>
      </c>
      <c r="N21" s="9">
        <v>0.99</v>
      </c>
      <c r="O21" s="10">
        <v>2144</v>
      </c>
    </row>
    <row r="22" spans="1:15">
      <c r="A22" s="1">
        <v>44249.418634259258</v>
      </c>
      <c r="B22">
        <v>3348</v>
      </c>
      <c r="C22">
        <v>0.99</v>
      </c>
      <c r="D22">
        <v>0</v>
      </c>
      <c r="E22">
        <v>0.99</v>
      </c>
      <c r="F22">
        <v>12796</v>
      </c>
      <c r="G22">
        <v>2028</v>
      </c>
      <c r="H22">
        <v>112</v>
      </c>
      <c r="I22">
        <v>2032</v>
      </c>
      <c r="J22">
        <v>1560</v>
      </c>
      <c r="K22">
        <v>0</v>
      </c>
      <c r="L22">
        <v>0</v>
      </c>
      <c r="M22" t="s">
        <v>1</v>
      </c>
      <c r="N22" s="9">
        <v>0.99</v>
      </c>
      <c r="O22" s="10">
        <v>2144</v>
      </c>
    </row>
    <row r="23" spans="1:15">
      <c r="A23" s="1">
        <v>44249.418645833335</v>
      </c>
      <c r="B23">
        <v>3348</v>
      </c>
      <c r="C23">
        <v>0.99</v>
      </c>
      <c r="D23">
        <v>0</v>
      </c>
      <c r="E23">
        <v>0.99</v>
      </c>
      <c r="F23">
        <v>12796</v>
      </c>
      <c r="G23">
        <v>2028</v>
      </c>
      <c r="H23">
        <v>112</v>
      </c>
      <c r="I23">
        <v>2032</v>
      </c>
      <c r="J23">
        <v>1560</v>
      </c>
      <c r="K23">
        <v>0</v>
      </c>
      <c r="L23">
        <v>0</v>
      </c>
      <c r="M23" t="s">
        <v>1</v>
      </c>
      <c r="N23" s="9">
        <v>0.99</v>
      </c>
      <c r="O23" s="10">
        <v>2144</v>
      </c>
    </row>
    <row r="24" spans="1:15">
      <c r="A24" s="1">
        <v>44249.418587962966</v>
      </c>
      <c r="B24">
        <v>8</v>
      </c>
      <c r="C24">
        <v>0.99</v>
      </c>
      <c r="D24">
        <v>0</v>
      </c>
      <c r="E24">
        <v>0.99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t="s">
        <v>558</v>
      </c>
      <c r="N24" s="9">
        <v>0.99</v>
      </c>
      <c r="O24" s="10">
        <v>0</v>
      </c>
    </row>
    <row r="25" spans="1:15">
      <c r="A25" s="1">
        <v>44249.418587962966</v>
      </c>
      <c r="B25">
        <v>900</v>
      </c>
      <c r="C25">
        <v>0.99</v>
      </c>
      <c r="D25">
        <v>0</v>
      </c>
      <c r="E25">
        <v>0.99</v>
      </c>
      <c r="F25">
        <v>58548</v>
      </c>
      <c r="G25">
        <v>3628</v>
      </c>
      <c r="H25">
        <v>1032</v>
      </c>
      <c r="I25">
        <v>33092</v>
      </c>
      <c r="J25">
        <v>2564</v>
      </c>
      <c r="K25">
        <v>0</v>
      </c>
      <c r="L25">
        <v>0</v>
      </c>
      <c r="M25" t="s">
        <v>562</v>
      </c>
      <c r="N25" s="9">
        <v>0.99</v>
      </c>
      <c r="O25" s="10">
        <v>34124</v>
      </c>
    </row>
    <row r="26" spans="1:15">
      <c r="A26" s="1">
        <v>44249.418564814812</v>
      </c>
      <c r="B26">
        <v>1784</v>
      </c>
      <c r="C26">
        <v>0.99</v>
      </c>
      <c r="D26">
        <v>0.99</v>
      </c>
      <c r="E26">
        <v>0</v>
      </c>
      <c r="F26">
        <v>528252</v>
      </c>
      <c r="G26">
        <v>35256</v>
      </c>
      <c r="H26">
        <v>44</v>
      </c>
      <c r="I26">
        <v>30552</v>
      </c>
      <c r="J26">
        <v>28756</v>
      </c>
      <c r="K26">
        <v>0</v>
      </c>
      <c r="L26">
        <v>0</v>
      </c>
      <c r="M26" t="s">
        <v>560</v>
      </c>
      <c r="N26" s="9">
        <v>0.99</v>
      </c>
      <c r="O26" s="10">
        <v>30596</v>
      </c>
    </row>
    <row r="27" spans="1:15">
      <c r="A27" s="1">
        <v>44249.418587962966</v>
      </c>
      <c r="B27">
        <v>348</v>
      </c>
      <c r="C27">
        <v>0.99</v>
      </c>
      <c r="D27">
        <v>0</v>
      </c>
      <c r="E27">
        <v>0.99</v>
      </c>
      <c r="F27">
        <v>206372</v>
      </c>
      <c r="G27">
        <v>10456</v>
      </c>
      <c r="H27">
        <v>44</v>
      </c>
      <c r="I27">
        <v>10044</v>
      </c>
      <c r="J27">
        <v>9992</v>
      </c>
      <c r="K27">
        <v>0</v>
      </c>
      <c r="L27">
        <v>0</v>
      </c>
      <c r="M27" t="s">
        <v>560</v>
      </c>
      <c r="N27" s="9">
        <v>0.99</v>
      </c>
      <c r="O27" s="10">
        <v>10088</v>
      </c>
    </row>
    <row r="28" spans="1:15">
      <c r="A28" s="1">
        <v>44249.418599537035</v>
      </c>
      <c r="B28">
        <v>348</v>
      </c>
      <c r="C28">
        <v>0.99</v>
      </c>
      <c r="D28">
        <v>0.99</v>
      </c>
      <c r="E28">
        <v>0</v>
      </c>
      <c r="F28">
        <v>206372</v>
      </c>
      <c r="G28">
        <v>10456</v>
      </c>
      <c r="H28">
        <v>44</v>
      </c>
      <c r="I28">
        <v>10044</v>
      </c>
      <c r="J28">
        <v>9992</v>
      </c>
      <c r="K28">
        <v>0</v>
      </c>
      <c r="L28">
        <v>0</v>
      </c>
      <c r="M28" t="s">
        <v>560</v>
      </c>
      <c r="N28" s="9">
        <v>0.99</v>
      </c>
      <c r="O28" s="10">
        <v>10088</v>
      </c>
    </row>
    <row r="29" spans="1:15">
      <c r="A29" s="1">
        <v>44249.418553240743</v>
      </c>
      <c r="B29">
        <v>1070</v>
      </c>
      <c r="C29">
        <v>0.99</v>
      </c>
      <c r="D29">
        <v>0.99</v>
      </c>
      <c r="E29">
        <v>0</v>
      </c>
      <c r="F29">
        <v>397580</v>
      </c>
      <c r="G29">
        <v>64400</v>
      </c>
      <c r="H29">
        <v>2320</v>
      </c>
      <c r="I29">
        <v>33544</v>
      </c>
      <c r="J29">
        <v>38516</v>
      </c>
      <c r="K29">
        <v>0</v>
      </c>
      <c r="L29">
        <v>0</v>
      </c>
      <c r="M29" t="s">
        <v>564</v>
      </c>
      <c r="N29" s="9">
        <v>0.99</v>
      </c>
      <c r="O29" s="10">
        <v>35864</v>
      </c>
    </row>
    <row r="30" spans="1:15">
      <c r="A30" s="1">
        <v>44249.418564814812</v>
      </c>
      <c r="B30">
        <v>1070</v>
      </c>
      <c r="C30">
        <v>0.99</v>
      </c>
      <c r="D30">
        <v>0</v>
      </c>
      <c r="E30">
        <v>0.99</v>
      </c>
      <c r="F30">
        <v>397580</v>
      </c>
      <c r="G30">
        <v>64400</v>
      </c>
      <c r="H30">
        <v>2320</v>
      </c>
      <c r="I30">
        <v>33544</v>
      </c>
      <c r="J30">
        <v>38516</v>
      </c>
      <c r="K30">
        <v>0</v>
      </c>
      <c r="L30">
        <v>0</v>
      </c>
      <c r="M30" t="s">
        <v>564</v>
      </c>
      <c r="N30" s="9">
        <v>0.99</v>
      </c>
      <c r="O30" s="10">
        <v>35864</v>
      </c>
    </row>
    <row r="31" spans="1:15">
      <c r="A31" s="1">
        <v>44249.418576388889</v>
      </c>
      <c r="B31">
        <v>1070</v>
      </c>
      <c r="C31">
        <v>4.96</v>
      </c>
      <c r="D31">
        <v>4.96</v>
      </c>
      <c r="E31">
        <v>0</v>
      </c>
      <c r="F31">
        <v>397580</v>
      </c>
      <c r="G31">
        <v>64400</v>
      </c>
      <c r="H31">
        <v>2320</v>
      </c>
      <c r="I31">
        <v>33544</v>
      </c>
      <c r="J31">
        <v>38516</v>
      </c>
      <c r="K31">
        <v>0</v>
      </c>
      <c r="L31">
        <v>0</v>
      </c>
      <c r="M31" t="s">
        <v>564</v>
      </c>
      <c r="N31" s="9">
        <v>4.96</v>
      </c>
      <c r="O31" s="10">
        <v>35864</v>
      </c>
    </row>
    <row r="32" spans="1:15">
      <c r="A32" s="1">
        <v>44249.418587962966</v>
      </c>
      <c r="B32">
        <v>1070</v>
      </c>
      <c r="C32">
        <v>0.99</v>
      </c>
      <c r="D32">
        <v>0.99</v>
      </c>
      <c r="E32">
        <v>0</v>
      </c>
      <c r="F32">
        <v>397580</v>
      </c>
      <c r="G32">
        <v>64400</v>
      </c>
      <c r="H32">
        <v>2320</v>
      </c>
      <c r="I32">
        <v>33544</v>
      </c>
      <c r="J32">
        <v>38516</v>
      </c>
      <c r="K32">
        <v>0</v>
      </c>
      <c r="L32">
        <v>0</v>
      </c>
      <c r="M32" t="s">
        <v>564</v>
      </c>
      <c r="N32" s="9">
        <v>0.99</v>
      </c>
      <c r="O32" s="10">
        <v>35864</v>
      </c>
    </row>
    <row r="33" spans="1:15">
      <c r="A33" s="1">
        <v>44249.418634259258</v>
      </c>
      <c r="B33">
        <v>1070</v>
      </c>
      <c r="C33">
        <v>1.97</v>
      </c>
      <c r="D33">
        <v>0.99</v>
      </c>
      <c r="E33">
        <v>0.99</v>
      </c>
      <c r="F33">
        <v>397580</v>
      </c>
      <c r="G33">
        <v>64400</v>
      </c>
      <c r="H33">
        <v>2320</v>
      </c>
      <c r="I33">
        <v>33544</v>
      </c>
      <c r="J33">
        <v>38516</v>
      </c>
      <c r="K33">
        <v>0</v>
      </c>
      <c r="L33">
        <v>0</v>
      </c>
      <c r="M33" t="s">
        <v>564</v>
      </c>
      <c r="N33" s="9">
        <v>1.97</v>
      </c>
      <c r="O33" s="10">
        <v>35864</v>
      </c>
    </row>
    <row r="35" spans="1:15">
      <c r="C35" s="8" t="s">
        <v>633</v>
      </c>
      <c r="D35" s="8" t="s">
        <v>634</v>
      </c>
      <c r="E35" s="8" t="s">
        <v>635</v>
      </c>
      <c r="F35" t="s">
        <v>656</v>
      </c>
      <c r="G35" s="11" t="s">
        <v>636</v>
      </c>
      <c r="H35" s="11" t="s">
        <v>633</v>
      </c>
      <c r="I35" s="11" t="s">
        <v>635</v>
      </c>
      <c r="J35" s="11" t="s">
        <v>633</v>
      </c>
      <c r="K35" s="11" t="s">
        <v>634</v>
      </c>
      <c r="L35" s="11" t="s">
        <v>635</v>
      </c>
    </row>
    <row r="36" spans="1:15">
      <c r="B36" t="s">
        <v>565</v>
      </c>
      <c r="C36" s="8">
        <f>SUM(C2:C2)/snapshots/1</f>
        <v>9.9000000000000005E-2</v>
      </c>
      <c r="D36" s="8">
        <f>SUMPRODUCT(N2:N2,N2:N2)/SUM(N2:N2)-C36</f>
        <v>0.89100000000000001</v>
      </c>
      <c r="E36" s="8">
        <f>MAX(N2:N2)-(C36+D36)</f>
        <v>0</v>
      </c>
      <c r="G36" s="11">
        <f>MIN(O2:O2)</f>
        <v>2660</v>
      </c>
      <c r="H36" s="11">
        <f>AVERAGE(O2:O2)-G36</f>
        <v>0</v>
      </c>
      <c r="I36" s="11">
        <f>MAX(O2:O2)-SUM(G36:H36)</f>
        <v>0</v>
      </c>
      <c r="J36" s="11">
        <f>AVERAGE(J2:J2)</f>
        <v>3740</v>
      </c>
      <c r="K36" s="11">
        <f>IF(SUM(J2:J2)&gt;0,SUMPRODUCT(J2:J2,J2:J2)/SUM(J2:J2)-J36,0)</f>
        <v>0</v>
      </c>
      <c r="L36" s="11">
        <f>MAX(J2:J2)-SUM(J36:K36)</f>
        <v>0</v>
      </c>
    </row>
    <row r="37" spans="1:15">
      <c r="B37" t="s">
        <v>566</v>
      </c>
      <c r="C37" s="8">
        <f>SUM(C3:C7)/snapshots/1</f>
        <v>1.583</v>
      </c>
      <c r="D37" s="8">
        <f>SUMPRODUCT(N3:N7,N3:N7)/SUM(N3:N7)-C37</f>
        <v>3.7416430827542619</v>
      </c>
      <c r="E37" s="8">
        <f>MAX(N3:N7)-(C37+D37)</f>
        <v>2.6053569172457376</v>
      </c>
      <c r="G37" s="11">
        <f>MIN(O3:O7)</f>
        <v>216196</v>
      </c>
      <c r="H37" s="11">
        <f>AVERAGE(O3:O7)-G37</f>
        <v>0</v>
      </c>
      <c r="I37" s="11">
        <f>MAX(O3:O7)-SUM(G37:H37)</f>
        <v>0</v>
      </c>
      <c r="J37" s="11">
        <f>AVERAGE(J3:J7)</f>
        <v>88744</v>
      </c>
      <c r="K37" s="11">
        <f>IF(SUM(J3:J7)&gt;0,SUMPRODUCT(J3:J7,J3:J7)/SUM(J3:J7)-J37,0)</f>
        <v>0</v>
      </c>
      <c r="L37" s="11">
        <f>MAX(J3:J7)-SUM(J37:K37)</f>
        <v>0</v>
      </c>
    </row>
    <row r="38" spans="1:15">
      <c r="B38" t="s">
        <v>568</v>
      </c>
      <c r="C38" s="8">
        <f>SUM(C8:C9)/snapshots/1</f>
        <v>0.29699999999999999</v>
      </c>
      <c r="D38" s="8">
        <f>SUMPRODUCT(N8:N9,N8:N9)/SUM(N8:N9)-C38</f>
        <v>1.3530000000000002</v>
      </c>
      <c r="E38" s="8">
        <f>MAX(N8:N9)-(C38+D38)</f>
        <v>0.32999999999999985</v>
      </c>
      <c r="G38" s="11">
        <f>MIN(O8:O9)</f>
        <v>44312</v>
      </c>
      <c r="H38" s="11">
        <f>AVERAGE(O8:O9)-G38</f>
        <v>0</v>
      </c>
      <c r="I38" s="11">
        <f>MAX(O8:O9)-SUM(G38:H38)</f>
        <v>0</v>
      </c>
      <c r="J38" s="11">
        <f>AVERAGE(J8:J9)</f>
        <v>33828</v>
      </c>
      <c r="K38" s="11">
        <f>IF(SUM(J8:J9)&gt;0,SUMPRODUCT(J8:J9,J8:J9)/SUM(J8:J9)-J38,0)</f>
        <v>0</v>
      </c>
      <c r="L38" s="11">
        <f>MAX(J8:J9)-SUM(J38:K38)</f>
        <v>0</v>
      </c>
    </row>
    <row r="39" spans="1:15">
      <c r="B39" t="s">
        <v>557</v>
      </c>
      <c r="C39" s="8">
        <f>SUM(C10:C10)/snapshots/1</f>
        <v>9.9000000000000005E-2</v>
      </c>
      <c r="D39" s="8">
        <f>SUMPRODUCT(N10:N10,N10:N10)/SUM(N10:N10)-C39</f>
        <v>0.89100000000000001</v>
      </c>
      <c r="E39" s="8">
        <f>MAX(N10:N10)-(C39+D39)</f>
        <v>0</v>
      </c>
      <c r="G39" s="11">
        <f>MIN(O10:O10)</f>
        <v>0</v>
      </c>
      <c r="H39" s="11">
        <f>AVERAGE(O10:O10)-G39</f>
        <v>0</v>
      </c>
      <c r="I39" s="11">
        <f>MAX(O10:O10)-SUM(G39:H39)</f>
        <v>0</v>
      </c>
      <c r="J39" s="11">
        <f>AVERAGE(J10:J10)</f>
        <v>0</v>
      </c>
      <c r="K39" s="11">
        <f>IF(SUM(J10:J10)&gt;0,SUMPRODUCT(J10:J10,J10:J10)/SUM(J10:J10)-J39,0)</f>
        <v>0</v>
      </c>
      <c r="L39" s="11">
        <f>MAX(J10:J10)-SUM(J39:K39)</f>
        <v>0</v>
      </c>
    </row>
    <row r="40" spans="1:15">
      <c r="B40" t="s">
        <v>559</v>
      </c>
      <c r="C40" s="8">
        <f>SUM(C11:C11)/snapshots/1</f>
        <v>9.9000000000000005E-2</v>
      </c>
      <c r="D40" s="8">
        <f>SUMPRODUCT(N11:N11,N11:N11)/SUM(N11:N11)-C40</f>
        <v>0.89100000000000001</v>
      </c>
      <c r="E40" s="8">
        <f>MAX(N11:N11)-(C40+D40)</f>
        <v>0</v>
      </c>
      <c r="G40" s="11">
        <f>MIN(O11:O11)</f>
        <v>0</v>
      </c>
      <c r="H40" s="11">
        <f>AVERAGE(O11:O11)-G40</f>
        <v>0</v>
      </c>
      <c r="I40" s="11">
        <f>MAX(O11:O11)-SUM(G40:H40)</f>
        <v>0</v>
      </c>
      <c r="J40" s="11">
        <f>AVERAGE(J11:J11)</f>
        <v>0</v>
      </c>
      <c r="K40" s="11">
        <f>IF(SUM(J11:J11)&gt;0,SUMPRODUCT(J11:J11,J11:J11)/SUM(J11:J11)-J40,0)</f>
        <v>0</v>
      </c>
      <c r="L40" s="11">
        <f>MAX(J11:J11)-SUM(J40:K40)</f>
        <v>0</v>
      </c>
    </row>
    <row r="41" spans="1:15">
      <c r="B41" t="s">
        <v>561</v>
      </c>
      <c r="C41" s="8">
        <f>SUM(C12:C14)/snapshots/1</f>
        <v>0.29699999999999999</v>
      </c>
      <c r="D41" s="8">
        <f>SUMPRODUCT(N12:N14,N12:N14)/SUM(N12:N14)-C41</f>
        <v>0.69300000000000006</v>
      </c>
      <c r="E41" s="8">
        <f>MAX(N12:N14)-(C41+D41)</f>
        <v>0</v>
      </c>
      <c r="G41" s="11">
        <f>MIN(O12:O14)</f>
        <v>305836</v>
      </c>
      <c r="H41" s="11">
        <f>AVERAGE(O12:O14)-G41</f>
        <v>0</v>
      </c>
      <c r="I41" s="11">
        <f>MAX(O12:O14)-SUM(G41:H41)</f>
        <v>0</v>
      </c>
      <c r="J41" s="11">
        <f>AVERAGE(J12:J14)</f>
        <v>31108</v>
      </c>
      <c r="K41" s="11">
        <f>IF(SUM(J12:J14)&gt;0,SUMPRODUCT(J12:J14,J12:J14)/SUM(J12:J14)-J41,0)</f>
        <v>0</v>
      </c>
      <c r="L41" s="11">
        <f>MAX(J12:J14)-SUM(J41:K41)</f>
        <v>0</v>
      </c>
    </row>
    <row r="42" spans="1:15">
      <c r="B42" t="s">
        <v>563</v>
      </c>
      <c r="C42" s="8">
        <f>SUM(C15:C15)/snapshots/1</f>
        <v>9.9000000000000005E-2</v>
      </c>
      <c r="D42" s="8">
        <f>SUMPRODUCT(N15:N15,N15:N15)/SUM(N15:N15)-C42</f>
        <v>0.89100000000000001</v>
      </c>
      <c r="E42" s="8">
        <f>MAX(N15:N15)-(C42+D42)</f>
        <v>0</v>
      </c>
      <c r="G42" s="11">
        <f>MIN(O15:O15)</f>
        <v>587236</v>
      </c>
      <c r="H42" s="11">
        <f>AVERAGE(O15:O15)-G42</f>
        <v>0</v>
      </c>
      <c r="I42" s="11">
        <f>MAX(O15:O15)-SUM(G42:H42)</f>
        <v>0</v>
      </c>
      <c r="J42" s="11">
        <f>AVERAGE(J15:J15)</f>
        <v>12628</v>
      </c>
      <c r="K42" s="11">
        <f>IF(SUM(J15:J15)&gt;0,SUMPRODUCT(J15:J15,J15:J15)/SUM(J15:J15)-J42,0)</f>
        <v>0</v>
      </c>
      <c r="L42" s="11">
        <f>MAX(J15:J15)-SUM(J42:K42)</f>
        <v>0</v>
      </c>
    </row>
    <row r="43" spans="1:15">
      <c r="B43" t="s">
        <v>567</v>
      </c>
      <c r="C43" s="8">
        <f>SUM(C16:C16)/snapshots/1</f>
        <v>9.9000000000000005E-2</v>
      </c>
      <c r="D43" s="8">
        <f>SUMPRODUCT(N16:N16,N16:N16)/SUM(N16:N16)-C43</f>
        <v>0.89100000000000001</v>
      </c>
      <c r="E43" s="8">
        <f>MAX(N16:N16)-(C43+D43)</f>
        <v>0</v>
      </c>
      <c r="G43" s="11">
        <f>MIN(O16:O16)</f>
        <v>77256</v>
      </c>
      <c r="H43" s="11">
        <f>AVERAGE(O16:O16)-G43</f>
        <v>0</v>
      </c>
      <c r="I43" s="11">
        <f>MAX(O16:O16)-SUM(G43:H43)</f>
        <v>0</v>
      </c>
      <c r="J43" s="11">
        <f>AVERAGE(J16:J16)</f>
        <v>43160</v>
      </c>
      <c r="K43" s="11">
        <f>IF(SUM(J16:J16)&gt;0,SUMPRODUCT(J16:J16,J16:J16)/SUM(J16:J16)-J43,0)</f>
        <v>0</v>
      </c>
      <c r="L43" s="11">
        <f>MAX(J16:J16)-SUM(J43:K43)</f>
        <v>0</v>
      </c>
    </row>
    <row r="44" spans="1:15">
      <c r="B44" t="s">
        <v>1</v>
      </c>
      <c r="C44" s="8">
        <f>SUM(C17:C23)/snapshots/1</f>
        <v>0.79200000000000004</v>
      </c>
      <c r="D44" s="8">
        <f>SUMPRODUCT(N17:N23,N17:N23)/SUM(N17:N23)-C44</f>
        <v>0.44550000000000001</v>
      </c>
      <c r="E44" s="8">
        <f>MAX(N17:N23)-(C44+D44)</f>
        <v>0.74249999999999994</v>
      </c>
      <c r="G44" s="11">
        <f>MIN(O17:O23)</f>
        <v>2144</v>
      </c>
      <c r="H44" s="11">
        <f>AVERAGE(O17:O23)-G44</f>
        <v>0</v>
      </c>
      <c r="I44" s="11">
        <f>MAX(O17:O23)-SUM(G44:H44)</f>
        <v>0</v>
      </c>
      <c r="J44" s="11">
        <f>AVERAGE(J17:J23)</f>
        <v>1560</v>
      </c>
      <c r="K44" s="11">
        <f>IF(SUM(J17:J23)&gt;0,SUMPRODUCT(J17:J23,J17:J23)/SUM(J17:J23)-J44,0)</f>
        <v>0</v>
      </c>
      <c r="L44" s="11">
        <f>MAX(J17:J23)-SUM(J44:K44)</f>
        <v>0</v>
      </c>
    </row>
    <row r="45" spans="1:15">
      <c r="B45" t="s">
        <v>558</v>
      </c>
      <c r="C45" s="8">
        <f>SUM(C24:C24)/snapshots/1</f>
        <v>9.9000000000000005E-2</v>
      </c>
      <c r="D45" s="8">
        <f>SUMPRODUCT(N24:N24,N24:N24)/SUM(N24:N24)-C45</f>
        <v>0.89100000000000001</v>
      </c>
      <c r="E45" s="8">
        <f>MAX(N24:N24)-(C45+D45)</f>
        <v>0</v>
      </c>
      <c r="G45" s="11">
        <f>MIN(O24:O24)</f>
        <v>0</v>
      </c>
      <c r="H45" s="11">
        <f>AVERAGE(O24:O24)-G45</f>
        <v>0</v>
      </c>
      <c r="I45" s="11">
        <f>MAX(O24:O24)-SUM(G45:H45)</f>
        <v>0</v>
      </c>
      <c r="J45" s="11">
        <f>AVERAGE(J24:J24)</f>
        <v>0</v>
      </c>
      <c r="K45" s="11">
        <f>IF(SUM(J24:J24)&gt;0,SUMPRODUCT(J24:J24,J24:J24)/SUM(J24:J24)-J45,0)</f>
        <v>0</v>
      </c>
      <c r="L45" s="11">
        <f>MAX(J24:J24)-SUM(J45:K45)</f>
        <v>0</v>
      </c>
    </row>
    <row r="46" spans="1:15">
      <c r="B46" t="s">
        <v>562</v>
      </c>
      <c r="C46" s="8">
        <f>SUM(C25:C25)/snapshots/1</f>
        <v>9.9000000000000005E-2</v>
      </c>
      <c r="D46" s="8">
        <f>SUMPRODUCT(N25:N25,N25:N25)/SUM(N25:N25)-C46</f>
        <v>0.89100000000000001</v>
      </c>
      <c r="E46" s="8">
        <f>MAX(N25:N25)-(C46+D46)</f>
        <v>0</v>
      </c>
      <c r="G46" s="11">
        <f>MIN(O25:O25)</f>
        <v>34124</v>
      </c>
      <c r="H46" s="11">
        <f>AVERAGE(O25:O25)-G46</f>
        <v>0</v>
      </c>
      <c r="I46" s="11">
        <f>MAX(O25:O25)-SUM(G46:H46)</f>
        <v>0</v>
      </c>
      <c r="J46" s="11">
        <f>AVERAGE(J25:J25)</f>
        <v>2564</v>
      </c>
      <c r="K46" s="11">
        <f>IF(SUM(J25:J25)&gt;0,SUMPRODUCT(J25:J25,J25:J25)/SUM(J25:J25)-J46,0)</f>
        <v>0</v>
      </c>
      <c r="L46" s="11">
        <f>MAX(J25:J25)-SUM(J46:K46)</f>
        <v>0</v>
      </c>
    </row>
    <row r="47" spans="1:15">
      <c r="B47" t="s">
        <v>560</v>
      </c>
      <c r="C47" s="8">
        <f>SUM(C26:C28)/snapshots/1</f>
        <v>0.29699999999999999</v>
      </c>
      <c r="D47" s="8">
        <f>SUMPRODUCT(N26:N28,N26:N28)/SUM(N26:N28)-C47</f>
        <v>0.69300000000000006</v>
      </c>
      <c r="E47" s="8">
        <f>MAX(N26:N28)-(C47+D47)</f>
        <v>0</v>
      </c>
      <c r="G47" s="11">
        <f>MIN(O26:O28)</f>
        <v>10088</v>
      </c>
      <c r="H47" s="11">
        <f>AVERAGE(O26:O28)-G47</f>
        <v>6836</v>
      </c>
      <c r="I47" s="11">
        <f>MAX(O26:O28)-SUM(G47:H47)</f>
        <v>13672</v>
      </c>
      <c r="J47" s="11">
        <f>AVERAGE(J26:J28)</f>
        <v>16246.666666666666</v>
      </c>
      <c r="K47" s="11">
        <f>IF(SUM(J26:J28)&gt;0,SUMPRODUCT(J26:J28,J26:J28)/SUM(J26:J28)-J47,0)</f>
        <v>4815.8623444125315</v>
      </c>
      <c r="L47" s="11">
        <f>MAX(J26:J28)-SUM(J47:K47)</f>
        <v>7693.4709889208025</v>
      </c>
    </row>
    <row r="48" spans="1:15">
      <c r="B48" t="s">
        <v>564</v>
      </c>
      <c r="C48" s="8">
        <f>SUM(C29:C33)/snapshots/1</f>
        <v>0.99</v>
      </c>
      <c r="D48" s="8">
        <f>SUMPRODUCT(N29:N33,N29:N33)/SUM(N29:N33)-C48</f>
        <v>2.1840202020202018</v>
      </c>
      <c r="E48" s="8">
        <f>MAX(N29:N33)-(C48+D48)</f>
        <v>1.785979797979798</v>
      </c>
      <c r="G48" s="11">
        <f>MIN(O29:O33)</f>
        <v>35864</v>
      </c>
      <c r="H48" s="11">
        <f>AVERAGE(O29:O33)-G48</f>
        <v>0</v>
      </c>
      <c r="I48" s="11">
        <f>MAX(O29:O33)-SUM(G48:H48)</f>
        <v>0</v>
      </c>
      <c r="J48" s="11">
        <f>AVERAGE(J29:J33)</f>
        <v>38516</v>
      </c>
      <c r="K48" s="11">
        <f>IF(SUM(J29:J33)&gt;0,SUMPRODUCT(J29:J33,J29:J33)/SUM(J29:J33)-J48,0)</f>
        <v>0</v>
      </c>
      <c r="L48" s="11">
        <f>MAX(J29:J33)-SUM(J48:K48)</f>
        <v>0</v>
      </c>
    </row>
  </sheetData>
  <sortState caseSensitive="1" ref="A2:N33">
    <sortCondition ref="M2"/>
    <sortCondition ref="A2"/>
  </sortState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L11"/>
  <sheetViews>
    <sheetView workbookViewId="0">
      <pane xSplit="1" ySplit="1" topLeftCell="B1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38">
      <c r="A1" t="s">
        <v>569</v>
      </c>
      <c r="B1" t="s">
        <v>570</v>
      </c>
      <c r="C1" t="s">
        <v>571</v>
      </c>
      <c r="D1" t="s">
        <v>572</v>
      </c>
      <c r="E1" t="s">
        <v>573</v>
      </c>
      <c r="F1" t="s">
        <v>574</v>
      </c>
      <c r="G1" t="s">
        <v>575</v>
      </c>
      <c r="H1" t="s">
        <v>576</v>
      </c>
      <c r="I1" t="s">
        <v>577</v>
      </c>
      <c r="J1" t="s">
        <v>578</v>
      </c>
      <c r="K1" t="s">
        <v>579</v>
      </c>
      <c r="L1" t="s">
        <v>580</v>
      </c>
      <c r="M1" t="s">
        <v>581</v>
      </c>
      <c r="N1" t="s">
        <v>582</v>
      </c>
      <c r="O1" t="s">
        <v>583</v>
      </c>
      <c r="P1" t="s">
        <v>584</v>
      </c>
      <c r="Q1" t="s">
        <v>585</v>
      </c>
      <c r="R1" t="s">
        <v>586</v>
      </c>
      <c r="S1" t="s">
        <v>587</v>
      </c>
      <c r="T1" t="s">
        <v>588</v>
      </c>
      <c r="U1" t="s">
        <v>589</v>
      </c>
      <c r="V1" t="s">
        <v>590</v>
      </c>
      <c r="W1" t="s">
        <v>591</v>
      </c>
      <c r="X1" t="s">
        <v>592</v>
      </c>
      <c r="Y1" t="s">
        <v>593</v>
      </c>
      <c r="Z1" t="s">
        <v>594</v>
      </c>
      <c r="AA1" t="s">
        <v>595</v>
      </c>
      <c r="AB1" t="s">
        <v>596</v>
      </c>
      <c r="AC1" t="s">
        <v>597</v>
      </c>
      <c r="AD1" t="s">
        <v>598</v>
      </c>
      <c r="AE1" t="s">
        <v>599</v>
      </c>
      <c r="AF1" t="s">
        <v>600</v>
      </c>
      <c r="AG1" t="s">
        <v>601</v>
      </c>
      <c r="AH1" t="s">
        <v>602</v>
      </c>
      <c r="AI1" t="s">
        <v>603</v>
      </c>
      <c r="AJ1" t="s">
        <v>604</v>
      </c>
      <c r="AK1" t="s">
        <v>605</v>
      </c>
      <c r="AL1" t="s">
        <v>606</v>
      </c>
    </row>
    <row r="2" spans="1:38">
      <c r="A2" s="1">
        <v>44249.418530092589</v>
      </c>
      <c r="B2">
        <v>101</v>
      </c>
      <c r="C2">
        <v>0</v>
      </c>
      <c r="D2">
        <v>0</v>
      </c>
      <c r="E2">
        <v>8825</v>
      </c>
      <c r="F2">
        <v>73828</v>
      </c>
      <c r="G2">
        <v>-1</v>
      </c>
      <c r="H2">
        <v>2248</v>
      </c>
      <c r="I2">
        <v>112</v>
      </c>
      <c r="J2">
        <v>1</v>
      </c>
      <c r="K2">
        <v>0</v>
      </c>
      <c r="L2">
        <v>9146</v>
      </c>
      <c r="M2">
        <v>98</v>
      </c>
      <c r="N2">
        <v>0</v>
      </c>
      <c r="O2">
        <v>12018</v>
      </c>
      <c r="P2">
        <v>24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>
      <c r="A3" s="1">
        <v>44249.418553240743</v>
      </c>
      <c r="B3">
        <v>102</v>
      </c>
      <c r="C3">
        <v>0</v>
      </c>
      <c r="D3">
        <v>0</v>
      </c>
      <c r="E3">
        <v>8825</v>
      </c>
      <c r="F3">
        <v>73836</v>
      </c>
      <c r="G3">
        <v>-1</v>
      </c>
      <c r="H3">
        <v>0</v>
      </c>
      <c r="I3">
        <v>12</v>
      </c>
      <c r="J3">
        <v>0</v>
      </c>
      <c r="K3">
        <v>0</v>
      </c>
      <c r="L3">
        <v>24</v>
      </c>
      <c r="M3">
        <v>0</v>
      </c>
      <c r="N3">
        <v>0</v>
      </c>
      <c r="O3">
        <v>91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>
      <c r="A4" s="1">
        <v>44249.418564814812</v>
      </c>
      <c r="B4">
        <v>102</v>
      </c>
      <c r="C4">
        <v>0</v>
      </c>
      <c r="D4">
        <v>0</v>
      </c>
      <c r="E4">
        <v>8825</v>
      </c>
      <c r="F4">
        <v>73836</v>
      </c>
      <c r="G4">
        <v>-1</v>
      </c>
      <c r="H4">
        <v>0</v>
      </c>
      <c r="I4">
        <v>0</v>
      </c>
      <c r="J4">
        <v>0</v>
      </c>
      <c r="K4">
        <v>0</v>
      </c>
      <c r="L4">
        <v>50</v>
      </c>
      <c r="M4">
        <v>0</v>
      </c>
      <c r="N4">
        <v>0</v>
      </c>
      <c r="O4">
        <v>63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>
      <c r="A5" s="1">
        <v>44249.418576388889</v>
      </c>
      <c r="B5">
        <v>103</v>
      </c>
      <c r="C5">
        <v>0</v>
      </c>
      <c r="D5">
        <v>0</v>
      </c>
      <c r="E5">
        <v>8825</v>
      </c>
      <c r="F5">
        <v>73836</v>
      </c>
      <c r="G5">
        <v>-1</v>
      </c>
      <c r="H5">
        <v>0</v>
      </c>
      <c r="I5">
        <v>0</v>
      </c>
      <c r="J5">
        <v>0</v>
      </c>
      <c r="K5">
        <v>0</v>
      </c>
      <c r="L5">
        <v>59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>
      <c r="A6" s="1">
        <v>44249.418587962966</v>
      </c>
      <c r="B6">
        <v>34</v>
      </c>
      <c r="C6">
        <v>0</v>
      </c>
      <c r="D6">
        <v>0</v>
      </c>
      <c r="E6">
        <v>8825</v>
      </c>
      <c r="F6">
        <v>73836</v>
      </c>
      <c r="G6">
        <v>-1</v>
      </c>
      <c r="H6">
        <v>0</v>
      </c>
      <c r="I6">
        <v>276</v>
      </c>
      <c r="J6">
        <v>0</v>
      </c>
      <c r="K6">
        <v>0</v>
      </c>
      <c r="L6">
        <v>31</v>
      </c>
      <c r="M6">
        <v>0</v>
      </c>
      <c r="N6">
        <v>0</v>
      </c>
      <c r="O6">
        <v>6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>
      <c r="A7" s="1">
        <v>44249.418599537035</v>
      </c>
      <c r="B7">
        <v>36</v>
      </c>
      <c r="C7">
        <v>0</v>
      </c>
      <c r="D7">
        <v>0</v>
      </c>
      <c r="E7">
        <v>8825</v>
      </c>
      <c r="F7">
        <v>73836</v>
      </c>
      <c r="G7">
        <v>-1</v>
      </c>
      <c r="H7">
        <v>0</v>
      </c>
      <c r="I7">
        <v>48</v>
      </c>
      <c r="J7">
        <v>0</v>
      </c>
      <c r="K7">
        <v>0</v>
      </c>
      <c r="L7">
        <v>5</v>
      </c>
      <c r="M7">
        <v>0</v>
      </c>
      <c r="N7">
        <v>0</v>
      </c>
      <c r="O7">
        <v>70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>
      <c r="A8" s="1">
        <v>44249.418611111112</v>
      </c>
      <c r="B8">
        <v>37</v>
      </c>
      <c r="C8">
        <v>0</v>
      </c>
      <c r="D8">
        <v>0</v>
      </c>
      <c r="E8">
        <v>8825</v>
      </c>
      <c r="F8">
        <v>73836</v>
      </c>
      <c r="G8">
        <v>-1</v>
      </c>
      <c r="H8">
        <v>0</v>
      </c>
      <c r="I8">
        <v>0</v>
      </c>
      <c r="J8">
        <v>0</v>
      </c>
      <c r="K8">
        <v>0</v>
      </c>
      <c r="L8">
        <v>10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>
      <c r="A9" s="1">
        <v>44249.418622685182</v>
      </c>
      <c r="B9">
        <v>37</v>
      </c>
      <c r="C9">
        <v>0</v>
      </c>
      <c r="D9">
        <v>0</v>
      </c>
      <c r="E9">
        <v>8825</v>
      </c>
      <c r="F9">
        <v>73836</v>
      </c>
      <c r="G9">
        <v>-1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>
      <c r="A10" s="1">
        <v>44249.418634259258</v>
      </c>
      <c r="B10">
        <v>37</v>
      </c>
      <c r="C10">
        <v>0</v>
      </c>
      <c r="D10">
        <v>0</v>
      </c>
      <c r="E10">
        <v>8825</v>
      </c>
      <c r="F10">
        <v>73836</v>
      </c>
      <c r="G10">
        <v>-1</v>
      </c>
      <c r="H10">
        <v>0</v>
      </c>
      <c r="I10">
        <v>0</v>
      </c>
      <c r="J10">
        <v>0</v>
      </c>
      <c r="K10">
        <v>0</v>
      </c>
      <c r="L10">
        <v>14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>
      <c r="A11" s="1">
        <v>44249.418645833335</v>
      </c>
      <c r="B11">
        <v>38</v>
      </c>
      <c r="C11">
        <v>0</v>
      </c>
      <c r="D11">
        <v>0</v>
      </c>
      <c r="E11">
        <v>8825</v>
      </c>
      <c r="F11">
        <v>73836</v>
      </c>
      <c r="G11">
        <v>-1</v>
      </c>
      <c r="H11">
        <v>0</v>
      </c>
      <c r="I11">
        <v>0</v>
      </c>
      <c r="J11">
        <v>0</v>
      </c>
      <c r="K11">
        <v>0</v>
      </c>
      <c r="L11">
        <v>7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9"/>
  <sheetViews>
    <sheetView workbookViewId="0"/>
  </sheetViews>
  <sheetFormatPr defaultRowHeight="13.5"/>
  <cols>
    <col min="1" max="1" width="24.5" style="2" bestFit="1" customWidth="1"/>
    <col min="2" max="2" width="10.625" customWidth="1"/>
    <col min="3" max="3" width="45" bestFit="1" customWidth="1"/>
    <col min="4" max="4" width="48.25" bestFit="1" customWidth="1"/>
  </cols>
  <sheetData>
    <row r="1" spans="1:5">
      <c r="A1" s="2" t="s">
        <v>0</v>
      </c>
      <c r="B1" s="4" t="s">
        <v>1</v>
      </c>
    </row>
    <row r="2" spans="1:5">
      <c r="A2" s="2" t="s">
        <v>2</v>
      </c>
      <c r="B2" s="4" t="s">
        <v>3</v>
      </c>
      <c r="C2" t="s">
        <v>4</v>
      </c>
      <c r="D2" t="s">
        <v>5</v>
      </c>
      <c r="E2" t="s">
        <v>6</v>
      </c>
    </row>
    <row r="3" spans="1:5">
      <c r="A3" s="2" t="s">
        <v>7</v>
      </c>
      <c r="B3" s="4" t="s">
        <v>8</v>
      </c>
    </row>
    <row r="4" spans="1:5">
      <c r="A4" s="2" t="s">
        <v>9</v>
      </c>
      <c r="B4" s="4">
        <v>1</v>
      </c>
    </row>
    <row r="5" spans="1:5">
      <c r="A5" s="2" t="s">
        <v>10</v>
      </c>
      <c r="B5" s="5">
        <v>44249</v>
      </c>
    </row>
    <row r="6" spans="1:5">
      <c r="A6" s="2" t="s">
        <v>11</v>
      </c>
      <c r="B6" s="4">
        <v>23</v>
      </c>
    </row>
    <row r="7" spans="1:5">
      <c r="A7" s="2" t="s">
        <v>12</v>
      </c>
      <c r="B7" s="4">
        <v>150</v>
      </c>
    </row>
    <row r="8" spans="1:5">
      <c r="A8" s="2" t="s">
        <v>13</v>
      </c>
      <c r="B8" s="4" t="s">
        <v>14</v>
      </c>
    </row>
    <row r="9" spans="1:5">
      <c r="A9" s="2" t="s">
        <v>15</v>
      </c>
      <c r="B9" s="4">
        <v>1</v>
      </c>
    </row>
    <row r="10" spans="1:5">
      <c r="A10" s="2" t="s">
        <v>16</v>
      </c>
      <c r="B10" s="4">
        <v>256</v>
      </c>
      <c r="C10" t="s">
        <v>17</v>
      </c>
    </row>
    <row r="11" spans="1:5">
      <c r="A11" s="2" t="s">
        <v>18</v>
      </c>
      <c r="B11" s="4">
        <v>8</v>
      </c>
    </row>
    <row r="12" spans="1:5">
      <c r="A12" s="2" t="s">
        <v>19</v>
      </c>
      <c r="B12" s="4" t="s">
        <v>14</v>
      </c>
    </row>
    <row r="13" spans="1:5">
      <c r="A13" s="2" t="s">
        <v>20</v>
      </c>
      <c r="B13" s="4">
        <v>10</v>
      </c>
    </row>
    <row r="14" spans="1:5">
      <c r="A14" s="2" t="s">
        <v>21</v>
      </c>
      <c r="B14" s="6">
        <v>6.9710648148148154E-3</v>
      </c>
    </row>
    <row r="15" spans="1:5">
      <c r="A15" s="2" t="s">
        <v>22</v>
      </c>
      <c r="B15" s="4" t="s">
        <v>23</v>
      </c>
    </row>
    <row r="16" spans="1:5">
      <c r="A16" s="2" t="s">
        <v>24</v>
      </c>
      <c r="B16" s="4" t="s">
        <v>25</v>
      </c>
    </row>
    <row r="17" spans="1:3">
      <c r="A17" s="2" t="s">
        <v>607</v>
      </c>
      <c r="B17" s="4" t="s">
        <v>26</v>
      </c>
      <c r="C17">
        <v>1</v>
      </c>
    </row>
    <row r="18" spans="1:3">
      <c r="A18" s="2" t="s">
        <v>608</v>
      </c>
      <c r="B18" s="4" t="s">
        <v>27</v>
      </c>
      <c r="C18">
        <v>2400.1289999999999</v>
      </c>
    </row>
    <row r="19" spans="1:3">
      <c r="A19" s="2" t="s">
        <v>609</v>
      </c>
      <c r="B19" s="4" t="s">
        <v>28</v>
      </c>
      <c r="C19" t="s">
        <v>29</v>
      </c>
    </row>
    <row r="20" spans="1:3">
      <c r="A20" s="2" t="s">
        <v>610</v>
      </c>
      <c r="B20" s="4" t="s">
        <v>30</v>
      </c>
      <c r="C20">
        <v>1</v>
      </c>
    </row>
    <row r="21" spans="1:3">
      <c r="A21" s="2" t="s">
        <v>611</v>
      </c>
      <c r="B21" s="4" t="s">
        <v>31</v>
      </c>
      <c r="C21" t="s">
        <v>32</v>
      </c>
    </row>
    <row r="22" spans="1:3">
      <c r="A22" s="2" t="s">
        <v>612</v>
      </c>
      <c r="B22" s="4" t="s">
        <v>33</v>
      </c>
      <c r="C22">
        <v>1</v>
      </c>
    </row>
    <row r="23" spans="1:3">
      <c r="A23" s="2" t="s">
        <v>613</v>
      </c>
      <c r="B23" s="4" t="s">
        <v>34</v>
      </c>
      <c r="C23">
        <v>4800.25</v>
      </c>
    </row>
    <row r="24" spans="1:3">
      <c r="A24" s="2" t="s">
        <v>614</v>
      </c>
      <c r="B24" s="4" t="s">
        <v>35</v>
      </c>
      <c r="C24">
        <v>0</v>
      </c>
    </row>
    <row r="25" spans="1:3">
      <c r="A25" s="2" t="s">
        <v>615</v>
      </c>
      <c r="B25" t="s">
        <v>616</v>
      </c>
    </row>
    <row r="26" spans="1:3">
      <c r="A26" s="2" t="s">
        <v>617</v>
      </c>
      <c r="B26" t="s">
        <v>618</v>
      </c>
    </row>
    <row r="27" spans="1:3">
      <c r="A27" s="2" t="s">
        <v>619</v>
      </c>
      <c r="B27" t="s">
        <v>620</v>
      </c>
    </row>
    <row r="28" spans="1:3">
      <c r="A28" s="2" t="s">
        <v>621</v>
      </c>
      <c r="B28" t="s">
        <v>622</v>
      </c>
    </row>
    <row r="29" spans="1:3">
      <c r="A29" s="2" t="s">
        <v>680</v>
      </c>
      <c r="B29" t="s">
        <v>681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3.5"/>
  <cols>
    <col min="2" max="2" width="9.5" style="1" bestFit="1" customWidth="1"/>
    <col min="3" max="3" width="10.5" style="3" bestFit="1" customWidth="1"/>
  </cols>
  <sheetData>
    <row r="1" spans="1:4">
      <c r="A1" t="s">
        <v>443</v>
      </c>
      <c r="B1" s="1">
        <v>0.41853009259259261</v>
      </c>
      <c r="C1" s="3">
        <v>44249</v>
      </c>
      <c r="D1" s="12">
        <v>44249.418530092589</v>
      </c>
    </row>
    <row r="2" spans="1:4">
      <c r="A2" t="s">
        <v>444</v>
      </c>
      <c r="B2" s="1">
        <v>0.4185532407407408</v>
      </c>
      <c r="C2" s="3">
        <v>44249</v>
      </c>
      <c r="D2" s="12">
        <v>44249.418553240743</v>
      </c>
    </row>
    <row r="3" spans="1:4">
      <c r="A3" t="s">
        <v>445</v>
      </c>
      <c r="B3" s="1">
        <v>0.41856481481481483</v>
      </c>
      <c r="C3" s="3">
        <v>44249</v>
      </c>
      <c r="D3" s="12">
        <v>44249.418564814812</v>
      </c>
    </row>
    <row r="4" spans="1:4">
      <c r="A4" t="s">
        <v>446</v>
      </c>
      <c r="B4" s="1">
        <v>0.41857638888888887</v>
      </c>
      <c r="C4" s="3">
        <v>44249</v>
      </c>
      <c r="D4" s="12">
        <v>44249.418576388889</v>
      </c>
    </row>
    <row r="5" spans="1:4">
      <c r="A5" t="s">
        <v>447</v>
      </c>
      <c r="B5" s="1">
        <v>0.41858796296296297</v>
      </c>
      <c r="C5" s="3">
        <v>44249</v>
      </c>
      <c r="D5" s="12">
        <v>44249.418587962966</v>
      </c>
    </row>
    <row r="6" spans="1:4">
      <c r="A6" t="s">
        <v>448</v>
      </c>
      <c r="B6" s="1">
        <v>0.41859953703703701</v>
      </c>
      <c r="C6" s="3">
        <v>44249</v>
      </c>
      <c r="D6" s="12">
        <v>44249.418599537035</v>
      </c>
    </row>
    <row r="7" spans="1:4">
      <c r="A7" t="s">
        <v>449</v>
      </c>
      <c r="B7" s="1">
        <v>0.4186111111111111</v>
      </c>
      <c r="C7" s="3">
        <v>44249</v>
      </c>
      <c r="D7" s="12">
        <v>44249.418611111112</v>
      </c>
    </row>
    <row r="8" spans="1:4">
      <c r="A8" t="s">
        <v>450</v>
      </c>
      <c r="B8" s="1">
        <v>0.41862268518518514</v>
      </c>
      <c r="C8" s="3">
        <v>44249</v>
      </c>
      <c r="D8" s="12">
        <v>44249.418622685182</v>
      </c>
    </row>
    <row r="9" spans="1:4">
      <c r="A9" t="s">
        <v>451</v>
      </c>
      <c r="B9" s="1">
        <v>0.41863425925925929</v>
      </c>
      <c r="C9" s="3">
        <v>44249</v>
      </c>
      <c r="D9" s="12">
        <v>44249.418634259258</v>
      </c>
    </row>
    <row r="10" spans="1:4">
      <c r="A10" t="s">
        <v>452</v>
      </c>
      <c r="B10" s="1">
        <v>0.41864583333333333</v>
      </c>
      <c r="C10" s="3">
        <v>44249</v>
      </c>
      <c r="D10" s="12">
        <v>44249.418645833335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pane xSplit="1" ySplit="1" topLeftCell="B1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10">
      <c r="A1" t="s">
        <v>438</v>
      </c>
      <c r="B1" t="s">
        <v>439</v>
      </c>
      <c r="C1" t="s">
        <v>440</v>
      </c>
      <c r="D1" t="s">
        <v>441</v>
      </c>
      <c r="E1" t="s">
        <v>442</v>
      </c>
      <c r="J1" t="s">
        <v>631</v>
      </c>
    </row>
    <row r="2" spans="1:10">
      <c r="A2" s="1">
        <v>44249.418530092589</v>
      </c>
      <c r="B2">
        <v>4.9000000000000004</v>
      </c>
      <c r="C2">
        <v>3.6</v>
      </c>
      <c r="D2">
        <v>1</v>
      </c>
      <c r="E2">
        <v>90.6</v>
      </c>
      <c r="J2">
        <v>8.5</v>
      </c>
    </row>
    <row r="3" spans="1:10">
      <c r="A3" s="1">
        <v>44249.418553240743</v>
      </c>
      <c r="B3">
        <v>4.0999999999999996</v>
      </c>
      <c r="C3">
        <v>1</v>
      </c>
      <c r="D3">
        <v>0</v>
      </c>
      <c r="E3">
        <v>94.9</v>
      </c>
      <c r="J3">
        <v>5.0999999999999996</v>
      </c>
    </row>
    <row r="4" spans="1:10">
      <c r="A4" s="1">
        <v>44249.418564814812</v>
      </c>
      <c r="B4">
        <v>8.1999999999999993</v>
      </c>
      <c r="C4">
        <v>2.1</v>
      </c>
      <c r="D4">
        <v>0</v>
      </c>
      <c r="E4">
        <v>89.7</v>
      </c>
      <c r="J4">
        <v>10.299999999999999</v>
      </c>
    </row>
    <row r="5" spans="1:10">
      <c r="A5" s="1">
        <v>44249.418576388889</v>
      </c>
      <c r="B5">
        <v>5.0999999999999996</v>
      </c>
      <c r="C5">
        <v>3.1</v>
      </c>
      <c r="D5">
        <v>0</v>
      </c>
      <c r="E5">
        <v>91.8</v>
      </c>
      <c r="J5">
        <v>8.1999999999999993</v>
      </c>
    </row>
    <row r="6" spans="1:10">
      <c r="A6" s="1">
        <v>44249.418587962966</v>
      </c>
      <c r="B6">
        <v>2</v>
      </c>
      <c r="C6">
        <v>0</v>
      </c>
      <c r="D6">
        <v>0</v>
      </c>
      <c r="E6">
        <v>98</v>
      </c>
      <c r="J6">
        <v>2</v>
      </c>
    </row>
    <row r="7" spans="1:10">
      <c r="A7" s="1">
        <v>44249.418599537035</v>
      </c>
      <c r="B7">
        <v>1</v>
      </c>
      <c r="C7">
        <v>1</v>
      </c>
      <c r="D7">
        <v>0</v>
      </c>
      <c r="E7">
        <v>98</v>
      </c>
      <c r="J7">
        <v>2</v>
      </c>
    </row>
    <row r="8" spans="1:10">
      <c r="A8" s="1">
        <v>44249.418611111112</v>
      </c>
      <c r="B8">
        <v>1</v>
      </c>
      <c r="C8">
        <v>2</v>
      </c>
      <c r="D8">
        <v>0</v>
      </c>
      <c r="E8">
        <v>97</v>
      </c>
      <c r="J8">
        <v>3</v>
      </c>
    </row>
    <row r="9" spans="1:10">
      <c r="A9" s="1">
        <v>44249.418622685182</v>
      </c>
      <c r="B9">
        <v>0</v>
      </c>
      <c r="C9">
        <v>1</v>
      </c>
      <c r="D9">
        <v>0</v>
      </c>
      <c r="E9">
        <v>99</v>
      </c>
      <c r="J9">
        <v>1</v>
      </c>
    </row>
    <row r="10" spans="1:10">
      <c r="A10" s="1">
        <v>44249.418634259258</v>
      </c>
      <c r="B10">
        <v>2</v>
      </c>
      <c r="C10">
        <v>0</v>
      </c>
      <c r="D10">
        <v>0</v>
      </c>
      <c r="E10">
        <v>98</v>
      </c>
      <c r="J10">
        <v>2</v>
      </c>
    </row>
    <row r="11" spans="1:10">
      <c r="A11" s="1">
        <v>44249.418645833335</v>
      </c>
      <c r="B11">
        <v>2</v>
      </c>
      <c r="C11">
        <v>2</v>
      </c>
      <c r="D11">
        <v>0</v>
      </c>
      <c r="E11">
        <v>96</v>
      </c>
      <c r="J11">
        <v>4</v>
      </c>
    </row>
    <row r="13" spans="1:10">
      <c r="A13" t="s">
        <v>632</v>
      </c>
      <c r="B13">
        <v>3.03</v>
      </c>
      <c r="C13">
        <v>1.5799999999999998</v>
      </c>
      <c r="D13">
        <v>0.1</v>
      </c>
      <c r="E13">
        <v>95.3</v>
      </c>
      <c r="F13" t="e">
        <v>#DIV/0!</v>
      </c>
      <c r="G13" t="e">
        <v>#DIV/0!</v>
      </c>
      <c r="H13" t="e">
        <v>#DIV/0!</v>
      </c>
      <c r="I13" t="e">
        <v>#DIV/0!</v>
      </c>
      <c r="J13">
        <v>4.6099999999999994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17"/>
  <sheetViews>
    <sheetView workbookViewId="0"/>
  </sheetViews>
  <sheetFormatPr defaultRowHeight="13.5"/>
  <cols>
    <col min="1" max="1" width="20.5" bestFit="1" customWidth="1"/>
    <col min="2" max="3" width="9" style="7"/>
  </cols>
  <sheetData>
    <row r="1" spans="1:2">
      <c r="A1" t="s">
        <v>36</v>
      </c>
    </row>
    <row r="2" spans="1:2">
      <c r="A2" t="s">
        <v>36</v>
      </c>
      <c r="B2" s="7" t="s">
        <v>37</v>
      </c>
    </row>
    <row r="3" spans="1:2">
      <c r="A3" t="s">
        <v>36</v>
      </c>
      <c r="B3" s="7" t="s">
        <v>38</v>
      </c>
    </row>
    <row r="4" spans="1:2">
      <c r="A4" t="s">
        <v>36</v>
      </c>
      <c r="B4" s="7" t="s">
        <v>39</v>
      </c>
    </row>
    <row r="5" spans="1:2">
      <c r="A5" t="s">
        <v>36</v>
      </c>
      <c r="B5" s="7" t="s">
        <v>40</v>
      </c>
    </row>
    <row r="6" spans="1:2">
      <c r="A6" t="s">
        <v>36</v>
      </c>
      <c r="B6" s="7" t="s">
        <v>41</v>
      </c>
    </row>
    <row r="7" spans="1:2">
      <c r="A7" t="s">
        <v>36</v>
      </c>
      <c r="B7" s="7" t="s">
        <v>42</v>
      </c>
    </row>
    <row r="8" spans="1:2">
      <c r="A8" t="s">
        <v>36</v>
      </c>
      <c r="B8" s="7" t="s">
        <v>43</v>
      </c>
    </row>
    <row r="9" spans="1:2">
      <c r="A9" t="s">
        <v>36</v>
      </c>
      <c r="B9" s="7" t="s">
        <v>44</v>
      </c>
    </row>
    <row r="10" spans="1:2">
      <c r="A10" t="s">
        <v>36</v>
      </c>
      <c r="B10" s="7" t="s">
        <v>45</v>
      </c>
    </row>
    <row r="11" spans="1:2">
      <c r="A11" t="s">
        <v>36</v>
      </c>
      <c r="B11" s="7" t="s">
        <v>46</v>
      </c>
    </row>
    <row r="12" spans="1:2">
      <c r="A12" t="s">
        <v>36</v>
      </c>
      <c r="B12" s="7" t="s">
        <v>47</v>
      </c>
    </row>
    <row r="13" spans="1:2">
      <c r="A13" t="s">
        <v>36</v>
      </c>
      <c r="B13" s="7" t="s">
        <v>48</v>
      </c>
    </row>
    <row r="14" spans="1:2">
      <c r="A14" t="s">
        <v>36</v>
      </c>
      <c r="B14" s="7" t="s">
        <v>49</v>
      </c>
    </row>
    <row r="15" spans="1:2">
      <c r="A15" t="s">
        <v>36</v>
      </c>
      <c r="B15" s="7" t="s">
        <v>50</v>
      </c>
    </row>
    <row r="16" spans="1:2">
      <c r="A16" t="s">
        <v>36</v>
      </c>
      <c r="B16" s="7" t="s">
        <v>51</v>
      </c>
    </row>
    <row r="17" spans="1:2">
      <c r="A17" t="s">
        <v>36</v>
      </c>
      <c r="B17" s="7" t="s">
        <v>52</v>
      </c>
    </row>
    <row r="18" spans="1:2">
      <c r="A18" t="s">
        <v>53</v>
      </c>
    </row>
    <row r="19" spans="1:2">
      <c r="A19" t="s">
        <v>53</v>
      </c>
      <c r="B19" s="7" t="s">
        <v>54</v>
      </c>
    </row>
    <row r="20" spans="1:2">
      <c r="A20" t="s">
        <v>53</v>
      </c>
      <c r="B20" s="7" t="s">
        <v>55</v>
      </c>
    </row>
    <row r="21" spans="1:2">
      <c r="A21" t="s">
        <v>53</v>
      </c>
      <c r="B21" s="7" t="s">
        <v>56</v>
      </c>
    </row>
    <row r="22" spans="1:2">
      <c r="A22" t="s">
        <v>53</v>
      </c>
      <c r="B22" s="7" t="s">
        <v>57</v>
      </c>
    </row>
    <row r="23" spans="1:2">
      <c r="A23" t="s">
        <v>58</v>
      </c>
    </row>
    <row r="24" spans="1:2">
      <c r="A24" t="s">
        <v>59</v>
      </c>
    </row>
    <row r="25" spans="1:2">
      <c r="A25" t="s">
        <v>59</v>
      </c>
      <c r="B25" s="7" t="s">
        <v>60</v>
      </c>
    </row>
    <row r="26" spans="1:2">
      <c r="A26" t="s">
        <v>59</v>
      </c>
      <c r="B26" s="7" t="s">
        <v>61</v>
      </c>
    </row>
    <row r="27" spans="1:2">
      <c r="A27" t="s">
        <v>59</v>
      </c>
      <c r="B27" s="7" t="s">
        <v>62</v>
      </c>
    </row>
    <row r="28" spans="1:2">
      <c r="A28" t="s">
        <v>59</v>
      </c>
      <c r="B28" s="7" t="s">
        <v>63</v>
      </c>
    </row>
    <row r="29" spans="1:2">
      <c r="A29" t="s">
        <v>59</v>
      </c>
      <c r="B29" s="7" t="s">
        <v>64</v>
      </c>
    </row>
    <row r="30" spans="1:2">
      <c r="A30" t="s">
        <v>59</v>
      </c>
      <c r="B30" s="7" t="s">
        <v>65</v>
      </c>
    </row>
    <row r="31" spans="1:2">
      <c r="A31" t="s">
        <v>59</v>
      </c>
      <c r="B31" s="7" t="s">
        <v>66</v>
      </c>
    </row>
    <row r="32" spans="1:2">
      <c r="A32" t="s">
        <v>59</v>
      </c>
      <c r="B32" s="7" t="s">
        <v>67</v>
      </c>
    </row>
    <row r="33" spans="1:2">
      <c r="A33" t="s">
        <v>59</v>
      </c>
      <c r="B33" s="7" t="s">
        <v>68</v>
      </c>
    </row>
    <row r="34" spans="1:2">
      <c r="A34" t="s">
        <v>59</v>
      </c>
      <c r="B34" s="7" t="s">
        <v>69</v>
      </c>
    </row>
    <row r="35" spans="1:2">
      <c r="A35" t="s">
        <v>59</v>
      </c>
      <c r="B35" s="7" t="s">
        <v>70</v>
      </c>
    </row>
    <row r="36" spans="1:2">
      <c r="A36" t="s">
        <v>59</v>
      </c>
      <c r="B36" s="7" t="s">
        <v>71</v>
      </c>
    </row>
    <row r="37" spans="1:2">
      <c r="A37" t="s">
        <v>59</v>
      </c>
      <c r="B37" s="7" t="s">
        <v>72</v>
      </c>
    </row>
    <row r="38" spans="1:2">
      <c r="A38" t="s">
        <v>59</v>
      </c>
      <c r="B38" s="7" t="s">
        <v>73</v>
      </c>
    </row>
    <row r="39" spans="1:2">
      <c r="A39" t="s">
        <v>59</v>
      </c>
      <c r="B39" s="7" t="s">
        <v>74</v>
      </c>
    </row>
    <row r="40" spans="1:2">
      <c r="A40" t="s">
        <v>59</v>
      </c>
      <c r="B40" s="7" t="s">
        <v>75</v>
      </c>
    </row>
    <row r="41" spans="1:2">
      <c r="A41" t="s">
        <v>59</v>
      </c>
      <c r="B41" s="7" t="s">
        <v>76</v>
      </c>
    </row>
    <row r="42" spans="1:2">
      <c r="A42" t="s">
        <v>59</v>
      </c>
      <c r="B42" s="7" t="s">
        <v>77</v>
      </c>
    </row>
    <row r="43" spans="1:2">
      <c r="A43" t="s">
        <v>59</v>
      </c>
      <c r="B43" s="7" t="s">
        <v>78</v>
      </c>
    </row>
    <row r="44" spans="1:2">
      <c r="A44" t="s">
        <v>59</v>
      </c>
      <c r="B44" s="7" t="s">
        <v>79</v>
      </c>
    </row>
    <row r="45" spans="1:2">
      <c r="A45" t="s">
        <v>59</v>
      </c>
      <c r="B45" s="7" t="s">
        <v>80</v>
      </c>
    </row>
    <row r="46" spans="1:2">
      <c r="A46" t="s">
        <v>59</v>
      </c>
      <c r="B46" s="7" t="s">
        <v>81</v>
      </c>
    </row>
    <row r="47" spans="1:2">
      <c r="A47" t="s">
        <v>59</v>
      </c>
      <c r="B47" s="7" t="s">
        <v>82</v>
      </c>
    </row>
    <row r="48" spans="1:2">
      <c r="A48" t="s">
        <v>59</v>
      </c>
      <c r="B48" s="7" t="s">
        <v>83</v>
      </c>
    </row>
    <row r="49" spans="1:2">
      <c r="A49" t="s">
        <v>59</v>
      </c>
      <c r="B49" s="7" t="s">
        <v>84</v>
      </c>
    </row>
    <row r="50" spans="1:2">
      <c r="A50" t="s">
        <v>59</v>
      </c>
      <c r="B50" s="7" t="s">
        <v>85</v>
      </c>
    </row>
    <row r="51" spans="1:2">
      <c r="A51" t="s">
        <v>59</v>
      </c>
    </row>
    <row r="52" spans="1:2">
      <c r="A52" t="s">
        <v>86</v>
      </c>
    </row>
    <row r="53" spans="1:2">
      <c r="A53" t="s">
        <v>86</v>
      </c>
      <c r="B53" s="7" t="s">
        <v>87</v>
      </c>
    </row>
    <row r="54" spans="1:2">
      <c r="A54" t="s">
        <v>86</v>
      </c>
      <c r="B54" s="7" t="s">
        <v>88</v>
      </c>
    </row>
    <row r="55" spans="1:2">
      <c r="A55" t="s">
        <v>86</v>
      </c>
      <c r="B55" s="7" t="s">
        <v>89</v>
      </c>
    </row>
    <row r="56" spans="1:2">
      <c r="A56" t="s">
        <v>86</v>
      </c>
      <c r="B56" s="7" t="s">
        <v>90</v>
      </c>
    </row>
    <row r="57" spans="1:2">
      <c r="A57" t="s">
        <v>86</v>
      </c>
      <c r="B57" s="7" t="s">
        <v>91</v>
      </c>
    </row>
    <row r="58" spans="1:2">
      <c r="A58" t="s">
        <v>86</v>
      </c>
      <c r="B58" s="7" t="s">
        <v>92</v>
      </c>
    </row>
    <row r="59" spans="1:2">
      <c r="A59" t="s">
        <v>86</v>
      </c>
      <c r="B59" s="7" t="s">
        <v>93</v>
      </c>
    </row>
    <row r="60" spans="1:2">
      <c r="A60" t="s">
        <v>86</v>
      </c>
      <c r="B60" s="7" t="s">
        <v>94</v>
      </c>
    </row>
    <row r="61" spans="1:2">
      <c r="A61" t="s">
        <v>86</v>
      </c>
      <c r="B61" s="7" t="s">
        <v>95</v>
      </c>
    </row>
    <row r="62" spans="1:2">
      <c r="A62" t="s">
        <v>86</v>
      </c>
      <c r="B62" s="7" t="s">
        <v>96</v>
      </c>
    </row>
    <row r="63" spans="1:2">
      <c r="A63" t="s">
        <v>86</v>
      </c>
      <c r="B63" s="7" t="s">
        <v>97</v>
      </c>
    </row>
    <row r="64" spans="1:2">
      <c r="A64" t="s">
        <v>86</v>
      </c>
      <c r="B64" s="7" t="s">
        <v>98</v>
      </c>
    </row>
    <row r="65" spans="1:2">
      <c r="A65" t="s">
        <v>86</v>
      </c>
      <c r="B65" s="7" t="s">
        <v>99</v>
      </c>
    </row>
    <row r="66" spans="1:2">
      <c r="A66" t="s">
        <v>86</v>
      </c>
      <c r="B66" s="7" t="s">
        <v>100</v>
      </c>
    </row>
    <row r="67" spans="1:2">
      <c r="A67" t="s">
        <v>86</v>
      </c>
      <c r="B67" s="7" t="s">
        <v>101</v>
      </c>
    </row>
    <row r="68" spans="1:2">
      <c r="A68" t="s">
        <v>86</v>
      </c>
      <c r="B68" s="7" t="s">
        <v>102</v>
      </c>
    </row>
    <row r="69" spans="1:2">
      <c r="A69" t="s">
        <v>86</v>
      </c>
      <c r="B69" s="7" t="s">
        <v>103</v>
      </c>
    </row>
    <row r="70" spans="1:2">
      <c r="A70" t="s">
        <v>86</v>
      </c>
      <c r="B70" s="7" t="s">
        <v>104</v>
      </c>
    </row>
    <row r="71" spans="1:2">
      <c r="A71" t="s">
        <v>86</v>
      </c>
      <c r="B71" s="7" t="s">
        <v>105</v>
      </c>
    </row>
    <row r="72" spans="1:2">
      <c r="A72" t="s">
        <v>86</v>
      </c>
      <c r="B72" s="7" t="s">
        <v>106</v>
      </c>
    </row>
    <row r="73" spans="1:2">
      <c r="A73" t="s">
        <v>86</v>
      </c>
      <c r="B73" s="7" t="s">
        <v>107</v>
      </c>
    </row>
    <row r="74" spans="1:2">
      <c r="A74" t="s">
        <v>86</v>
      </c>
      <c r="B74" s="7" t="s">
        <v>108</v>
      </c>
    </row>
    <row r="75" spans="1:2">
      <c r="A75" t="s">
        <v>86</v>
      </c>
      <c r="B75" s="7" t="s">
        <v>109</v>
      </c>
    </row>
    <row r="76" spans="1:2">
      <c r="A76" t="s">
        <v>86</v>
      </c>
      <c r="B76" s="7" t="s">
        <v>110</v>
      </c>
    </row>
    <row r="77" spans="1:2">
      <c r="A77" t="s">
        <v>86</v>
      </c>
      <c r="B77" s="7" t="s">
        <v>111</v>
      </c>
    </row>
    <row r="78" spans="1:2">
      <c r="A78" t="s">
        <v>86</v>
      </c>
      <c r="B78" s="7" t="s">
        <v>112</v>
      </c>
    </row>
    <row r="79" spans="1:2">
      <c r="A79" t="s">
        <v>86</v>
      </c>
      <c r="B79" s="7" t="s">
        <v>113</v>
      </c>
    </row>
    <row r="80" spans="1:2">
      <c r="A80" t="s">
        <v>86</v>
      </c>
      <c r="B80" s="7" t="s">
        <v>114</v>
      </c>
    </row>
    <row r="81" spans="1:2">
      <c r="A81" t="s">
        <v>86</v>
      </c>
      <c r="B81" s="7" t="s">
        <v>115</v>
      </c>
    </row>
    <row r="82" spans="1:2">
      <c r="A82" t="s">
        <v>86</v>
      </c>
      <c r="B82" s="7" t="s">
        <v>116</v>
      </c>
    </row>
    <row r="83" spans="1:2">
      <c r="A83" t="s">
        <v>86</v>
      </c>
      <c r="B83" s="7" t="s">
        <v>117</v>
      </c>
    </row>
    <row r="84" spans="1:2">
      <c r="A84" t="s">
        <v>86</v>
      </c>
      <c r="B84" s="7" t="s">
        <v>118</v>
      </c>
    </row>
    <row r="85" spans="1:2">
      <c r="A85" t="s">
        <v>86</v>
      </c>
      <c r="B85" s="7" t="s">
        <v>119</v>
      </c>
    </row>
    <row r="86" spans="1:2">
      <c r="A86" t="s">
        <v>86</v>
      </c>
      <c r="B86" s="7" t="s">
        <v>120</v>
      </c>
    </row>
    <row r="87" spans="1:2">
      <c r="A87" t="s">
        <v>86</v>
      </c>
      <c r="B87" s="7" t="s">
        <v>121</v>
      </c>
    </row>
    <row r="88" spans="1:2">
      <c r="A88" t="s">
        <v>86</v>
      </c>
      <c r="B88" s="7" t="s">
        <v>122</v>
      </c>
    </row>
    <row r="89" spans="1:2">
      <c r="A89" t="s">
        <v>86</v>
      </c>
      <c r="B89" s="7" t="s">
        <v>123</v>
      </c>
    </row>
    <row r="90" spans="1:2">
      <c r="A90" t="s">
        <v>86</v>
      </c>
      <c r="B90" s="7" t="s">
        <v>124</v>
      </c>
    </row>
    <row r="91" spans="1:2">
      <c r="A91" t="s">
        <v>86</v>
      </c>
      <c r="B91" s="7" t="s">
        <v>125</v>
      </c>
    </row>
    <row r="92" spans="1:2">
      <c r="A92" t="s">
        <v>86</v>
      </c>
      <c r="B92" s="7" t="s">
        <v>126</v>
      </c>
    </row>
    <row r="93" spans="1:2">
      <c r="A93" t="s">
        <v>86</v>
      </c>
      <c r="B93" s="7" t="s">
        <v>127</v>
      </c>
    </row>
    <row r="94" spans="1:2">
      <c r="A94" t="s">
        <v>86</v>
      </c>
      <c r="B94" s="7" t="s">
        <v>128</v>
      </c>
    </row>
    <row r="95" spans="1:2">
      <c r="A95" t="s">
        <v>86</v>
      </c>
      <c r="B95" s="7" t="s">
        <v>129</v>
      </c>
    </row>
    <row r="96" spans="1:2">
      <c r="A96" t="s">
        <v>86</v>
      </c>
      <c r="B96" s="7" t="s">
        <v>130</v>
      </c>
    </row>
    <row r="97" spans="1:2">
      <c r="A97" t="s">
        <v>86</v>
      </c>
      <c r="B97" s="7" t="s">
        <v>131</v>
      </c>
    </row>
    <row r="98" spans="1:2">
      <c r="A98" t="s">
        <v>86</v>
      </c>
      <c r="B98" s="7" t="s">
        <v>132</v>
      </c>
    </row>
    <row r="99" spans="1:2">
      <c r="A99" t="s">
        <v>86</v>
      </c>
      <c r="B99" s="7" t="s">
        <v>133</v>
      </c>
    </row>
    <row r="100" spans="1:2">
      <c r="A100" t="s">
        <v>86</v>
      </c>
      <c r="B100" s="7" t="s">
        <v>134</v>
      </c>
    </row>
    <row r="101" spans="1:2">
      <c r="A101" t="s">
        <v>135</v>
      </c>
    </row>
    <row r="102" spans="1:2">
      <c r="A102" t="s">
        <v>135</v>
      </c>
      <c r="B102" s="7" t="s">
        <v>136</v>
      </c>
    </row>
    <row r="103" spans="1:2">
      <c r="A103" t="s">
        <v>135</v>
      </c>
      <c r="B103" s="7" t="s">
        <v>137</v>
      </c>
    </row>
    <row r="104" spans="1:2">
      <c r="A104" t="s">
        <v>135</v>
      </c>
      <c r="B104" s="7" t="s">
        <v>138</v>
      </c>
    </row>
    <row r="105" spans="1:2">
      <c r="A105" t="s">
        <v>135</v>
      </c>
      <c r="B105" s="7" t="s">
        <v>139</v>
      </c>
    </row>
    <row r="106" spans="1:2">
      <c r="A106" t="s">
        <v>135</v>
      </c>
      <c r="B106" s="7" t="s">
        <v>140</v>
      </c>
    </row>
    <row r="107" spans="1:2">
      <c r="A107" t="s">
        <v>135</v>
      </c>
      <c r="B107" s="7" t="s">
        <v>141</v>
      </c>
    </row>
    <row r="108" spans="1:2">
      <c r="A108" t="s">
        <v>135</v>
      </c>
      <c r="B108" s="7" t="s">
        <v>142</v>
      </c>
    </row>
    <row r="109" spans="1:2">
      <c r="A109" t="s">
        <v>135</v>
      </c>
      <c r="B109" s="7" t="s">
        <v>143</v>
      </c>
    </row>
    <row r="110" spans="1:2">
      <c r="A110" t="s">
        <v>135</v>
      </c>
      <c r="B110" s="7" t="s">
        <v>144</v>
      </c>
    </row>
    <row r="111" spans="1:2">
      <c r="A111" t="s">
        <v>145</v>
      </c>
    </row>
    <row r="112" spans="1:2">
      <c r="A112" t="s">
        <v>145</v>
      </c>
      <c r="B112" s="7" t="s">
        <v>146</v>
      </c>
    </row>
    <row r="113" spans="1:2">
      <c r="A113" t="s">
        <v>147</v>
      </c>
    </row>
    <row r="114" spans="1:2">
      <c r="A114" t="s">
        <v>147</v>
      </c>
      <c r="B114" s="7" t="s">
        <v>148</v>
      </c>
    </row>
    <row r="115" spans="1:2">
      <c r="A115" t="s">
        <v>147</v>
      </c>
      <c r="B115" s="7" t="s">
        <v>149</v>
      </c>
    </row>
    <row r="116" spans="1:2">
      <c r="A116" t="s">
        <v>147</v>
      </c>
      <c r="B116" s="7" t="s">
        <v>150</v>
      </c>
    </row>
    <row r="117" spans="1:2">
      <c r="A117" t="s">
        <v>147</v>
      </c>
      <c r="B117" s="7" t="s">
        <v>151</v>
      </c>
    </row>
    <row r="118" spans="1:2">
      <c r="A118" t="s">
        <v>152</v>
      </c>
    </row>
    <row r="119" spans="1:2">
      <c r="A119" t="s">
        <v>153</v>
      </c>
    </row>
    <row r="120" spans="1:2">
      <c r="A120" t="s">
        <v>153</v>
      </c>
      <c r="B120" s="7" t="s">
        <v>154</v>
      </c>
    </row>
    <row r="121" spans="1:2">
      <c r="A121" t="s">
        <v>153</v>
      </c>
      <c r="B121" s="7" t="s">
        <v>155</v>
      </c>
    </row>
    <row r="122" spans="1:2">
      <c r="A122" t="s">
        <v>153</v>
      </c>
      <c r="B122" s="7" t="s">
        <v>156</v>
      </c>
    </row>
    <row r="123" spans="1:2">
      <c r="A123" t="s">
        <v>153</v>
      </c>
      <c r="B123" s="7" t="s">
        <v>157</v>
      </c>
    </row>
    <row r="124" spans="1:2">
      <c r="A124" t="s">
        <v>153</v>
      </c>
      <c r="B124" s="7" t="s">
        <v>158</v>
      </c>
    </row>
    <row r="125" spans="1:2">
      <c r="A125" t="s">
        <v>153</v>
      </c>
      <c r="B125" s="7" t="s">
        <v>159</v>
      </c>
    </row>
    <row r="126" spans="1:2">
      <c r="A126" t="s">
        <v>153</v>
      </c>
      <c r="B126" s="7" t="s">
        <v>160</v>
      </c>
    </row>
    <row r="127" spans="1:2">
      <c r="A127" t="s">
        <v>153</v>
      </c>
      <c r="B127" s="7" t="s">
        <v>161</v>
      </c>
    </row>
    <row r="128" spans="1:2">
      <c r="A128" t="s">
        <v>153</v>
      </c>
      <c r="B128" s="7" t="s">
        <v>162</v>
      </c>
    </row>
    <row r="129" spans="1:2">
      <c r="A129" t="s">
        <v>153</v>
      </c>
      <c r="B129" s="7" t="s">
        <v>163</v>
      </c>
    </row>
    <row r="130" spans="1:2">
      <c r="A130" t="s">
        <v>153</v>
      </c>
      <c r="B130" s="7" t="s">
        <v>164</v>
      </c>
    </row>
    <row r="131" spans="1:2">
      <c r="A131" t="s">
        <v>153</v>
      </c>
      <c r="B131" s="7" t="s">
        <v>165</v>
      </c>
    </row>
    <row r="132" spans="1:2">
      <c r="A132" t="s">
        <v>153</v>
      </c>
      <c r="B132" s="7" t="s">
        <v>166</v>
      </c>
    </row>
    <row r="133" spans="1:2">
      <c r="A133" t="s">
        <v>153</v>
      </c>
      <c r="B133" s="7" t="s">
        <v>167</v>
      </c>
    </row>
    <row r="134" spans="1:2">
      <c r="A134" t="s">
        <v>153</v>
      </c>
      <c r="B134" s="7" t="s">
        <v>168</v>
      </c>
    </row>
    <row r="135" spans="1:2">
      <c r="A135" t="s">
        <v>153</v>
      </c>
      <c r="B135" s="7" t="s">
        <v>169</v>
      </c>
    </row>
    <row r="136" spans="1:2">
      <c r="A136" t="s">
        <v>153</v>
      </c>
      <c r="B136" s="7" t="s">
        <v>170</v>
      </c>
    </row>
    <row r="137" spans="1:2">
      <c r="A137" t="s">
        <v>153</v>
      </c>
      <c r="B137" s="7" t="s">
        <v>171</v>
      </c>
    </row>
    <row r="138" spans="1:2">
      <c r="A138" t="s">
        <v>153</v>
      </c>
      <c r="B138" s="7" t="s">
        <v>172</v>
      </c>
    </row>
    <row r="139" spans="1:2">
      <c r="A139" t="s">
        <v>153</v>
      </c>
      <c r="B139" s="7" t="s">
        <v>173</v>
      </c>
    </row>
    <row r="140" spans="1:2">
      <c r="A140" t="s">
        <v>153</v>
      </c>
      <c r="B140" s="7" t="s">
        <v>174</v>
      </c>
    </row>
    <row r="141" spans="1:2">
      <c r="A141" t="s">
        <v>153</v>
      </c>
      <c r="B141" s="7" t="s">
        <v>175</v>
      </c>
    </row>
    <row r="142" spans="1:2">
      <c r="A142" t="s">
        <v>153</v>
      </c>
      <c r="B142" s="7" t="s">
        <v>176</v>
      </c>
    </row>
    <row r="143" spans="1:2">
      <c r="A143" t="s">
        <v>153</v>
      </c>
      <c r="B143" s="7" t="s">
        <v>177</v>
      </c>
    </row>
    <row r="144" spans="1:2">
      <c r="A144" t="s">
        <v>178</v>
      </c>
    </row>
    <row r="145" spans="1:2">
      <c r="A145" t="s">
        <v>179</v>
      </c>
    </row>
    <row r="146" spans="1:2">
      <c r="A146" t="s">
        <v>179</v>
      </c>
      <c r="B146" s="7" t="s">
        <v>623</v>
      </c>
    </row>
    <row r="147" spans="1:2">
      <c r="A147" t="s">
        <v>179</v>
      </c>
      <c r="B147" s="7" t="s">
        <v>624</v>
      </c>
    </row>
    <row r="148" spans="1:2">
      <c r="A148" t="s">
        <v>180</v>
      </c>
    </row>
    <row r="149" spans="1:2">
      <c r="A149" t="s">
        <v>181</v>
      </c>
    </row>
    <row r="150" spans="1:2">
      <c r="A150" t="s">
        <v>182</v>
      </c>
    </row>
    <row r="151" spans="1:2">
      <c r="A151" t="s">
        <v>183</v>
      </c>
    </row>
    <row r="152" spans="1:2">
      <c r="A152" t="s">
        <v>183</v>
      </c>
      <c r="B152" s="7" t="s">
        <v>625</v>
      </c>
    </row>
    <row r="153" spans="1:2">
      <c r="A153" t="s">
        <v>183</v>
      </c>
      <c r="B153" s="7" t="s">
        <v>626</v>
      </c>
    </row>
    <row r="154" spans="1:2">
      <c r="A154" t="s">
        <v>184</v>
      </c>
    </row>
    <row r="155" spans="1:2">
      <c r="A155" t="s">
        <v>184</v>
      </c>
      <c r="B155" s="7" t="s">
        <v>185</v>
      </c>
    </row>
    <row r="156" spans="1:2">
      <c r="A156" t="s">
        <v>184</v>
      </c>
    </row>
    <row r="157" spans="1:2">
      <c r="A157" t="s">
        <v>184</v>
      </c>
      <c r="B157" s="7" t="s">
        <v>186</v>
      </c>
    </row>
    <row r="158" spans="1:2">
      <c r="A158" t="s">
        <v>184</v>
      </c>
      <c r="B158" s="7" t="s">
        <v>187</v>
      </c>
    </row>
    <row r="159" spans="1:2">
      <c r="A159" t="s">
        <v>184</v>
      </c>
      <c r="B159" s="7" t="s">
        <v>188</v>
      </c>
    </row>
    <row r="160" spans="1:2">
      <c r="A160" t="s">
        <v>184</v>
      </c>
      <c r="B160" s="7" t="s">
        <v>189</v>
      </c>
    </row>
    <row r="161" spans="1:2">
      <c r="A161" t="s">
        <v>184</v>
      </c>
      <c r="B161" s="7" t="s">
        <v>190</v>
      </c>
    </row>
    <row r="162" spans="1:2">
      <c r="A162" t="s">
        <v>184</v>
      </c>
      <c r="B162" s="7" t="s">
        <v>191</v>
      </c>
    </row>
    <row r="163" spans="1:2">
      <c r="A163" t="s">
        <v>184</v>
      </c>
      <c r="B163" s="7" t="s">
        <v>192</v>
      </c>
    </row>
    <row r="164" spans="1:2">
      <c r="A164" t="s">
        <v>184</v>
      </c>
      <c r="B164" s="7" t="s">
        <v>193</v>
      </c>
    </row>
    <row r="165" spans="1:2">
      <c r="A165" t="s">
        <v>184</v>
      </c>
      <c r="B165" s="7" t="s">
        <v>194</v>
      </c>
    </row>
    <row r="166" spans="1:2">
      <c r="A166" t="s">
        <v>184</v>
      </c>
      <c r="B166" s="7" t="s">
        <v>195</v>
      </c>
    </row>
    <row r="167" spans="1:2">
      <c r="A167" t="s">
        <v>184</v>
      </c>
      <c r="B167" s="7" t="s">
        <v>196</v>
      </c>
    </row>
    <row r="168" spans="1:2">
      <c r="A168" t="s">
        <v>184</v>
      </c>
      <c r="B168" s="7" t="s">
        <v>197</v>
      </c>
    </row>
    <row r="169" spans="1:2">
      <c r="A169" t="s">
        <v>184</v>
      </c>
      <c r="B169" s="7" t="s">
        <v>198</v>
      </c>
    </row>
    <row r="170" spans="1:2">
      <c r="A170" t="s">
        <v>184</v>
      </c>
      <c r="B170" s="7" t="s">
        <v>199</v>
      </c>
    </row>
    <row r="171" spans="1:2">
      <c r="A171" t="s">
        <v>184</v>
      </c>
      <c r="B171" s="7" t="s">
        <v>200</v>
      </c>
    </row>
    <row r="172" spans="1:2">
      <c r="A172" t="s">
        <v>184</v>
      </c>
      <c r="B172" s="7" t="s">
        <v>201</v>
      </c>
    </row>
    <row r="173" spans="1:2">
      <c r="A173" t="s">
        <v>184</v>
      </c>
      <c r="B173" s="7" t="s">
        <v>202</v>
      </c>
    </row>
    <row r="174" spans="1:2">
      <c r="A174" t="s">
        <v>184</v>
      </c>
      <c r="B174" s="7" t="s">
        <v>203</v>
      </c>
    </row>
    <row r="175" spans="1:2">
      <c r="A175" t="s">
        <v>184</v>
      </c>
      <c r="B175" s="7" t="s">
        <v>204</v>
      </c>
    </row>
    <row r="176" spans="1:2">
      <c r="A176" t="s">
        <v>184</v>
      </c>
      <c r="B176" s="7" t="s">
        <v>205</v>
      </c>
    </row>
    <row r="177" spans="1:2">
      <c r="A177" t="s">
        <v>184</v>
      </c>
      <c r="B177" s="7" t="s">
        <v>206</v>
      </c>
    </row>
    <row r="178" spans="1:2">
      <c r="A178" t="s">
        <v>184</v>
      </c>
      <c r="B178" s="7" t="s">
        <v>207</v>
      </c>
    </row>
    <row r="179" spans="1:2">
      <c r="A179" t="s">
        <v>184</v>
      </c>
      <c r="B179" s="7" t="s">
        <v>208</v>
      </c>
    </row>
    <row r="180" spans="1:2">
      <c r="A180" t="s">
        <v>209</v>
      </c>
    </row>
    <row r="181" spans="1:2">
      <c r="A181" t="s">
        <v>209</v>
      </c>
      <c r="B181" s="7" t="s">
        <v>210</v>
      </c>
    </row>
    <row r="182" spans="1:2">
      <c r="A182" t="s">
        <v>211</v>
      </c>
    </row>
    <row r="183" spans="1:2">
      <c r="A183" t="s">
        <v>211</v>
      </c>
      <c r="B183" s="7" t="s">
        <v>212</v>
      </c>
    </row>
    <row r="184" spans="1:2">
      <c r="A184" t="s">
        <v>213</v>
      </c>
    </row>
    <row r="185" spans="1:2">
      <c r="A185" t="s">
        <v>214</v>
      </c>
    </row>
    <row r="186" spans="1:2">
      <c r="A186" t="s">
        <v>215</v>
      </c>
    </row>
    <row r="187" spans="1:2">
      <c r="A187" t="s">
        <v>215</v>
      </c>
      <c r="B187" s="7" t="s">
        <v>216</v>
      </c>
    </row>
    <row r="188" spans="1:2">
      <c r="A188" t="s">
        <v>215</v>
      </c>
      <c r="B188" s="7" t="s">
        <v>217</v>
      </c>
    </row>
    <row r="189" spans="1:2">
      <c r="A189" t="s">
        <v>215</v>
      </c>
      <c r="B189" s="7" t="s">
        <v>218</v>
      </c>
    </row>
    <row r="190" spans="1:2">
      <c r="A190" t="s">
        <v>215</v>
      </c>
      <c r="B190" s="7" t="s">
        <v>219</v>
      </c>
    </row>
    <row r="191" spans="1:2">
      <c r="A191" t="s">
        <v>215</v>
      </c>
      <c r="B191" s="7" t="s">
        <v>220</v>
      </c>
    </row>
    <row r="192" spans="1:2">
      <c r="A192" t="s">
        <v>215</v>
      </c>
      <c r="B192" s="7" t="s">
        <v>221</v>
      </c>
    </row>
    <row r="193" spans="1:2">
      <c r="A193" t="s">
        <v>215</v>
      </c>
      <c r="B193" s="7" t="s">
        <v>222</v>
      </c>
    </row>
    <row r="194" spans="1:2">
      <c r="A194" t="s">
        <v>215</v>
      </c>
      <c r="B194" s="7" t="s">
        <v>223</v>
      </c>
    </row>
    <row r="195" spans="1:2">
      <c r="A195" t="s">
        <v>215</v>
      </c>
      <c r="B195" s="7" t="s">
        <v>224</v>
      </c>
    </row>
    <row r="196" spans="1:2">
      <c r="A196" t="s">
        <v>215</v>
      </c>
      <c r="B196" s="7" t="s">
        <v>225</v>
      </c>
    </row>
    <row r="197" spans="1:2">
      <c r="A197" t="s">
        <v>215</v>
      </c>
      <c r="B197" s="7" t="s">
        <v>226</v>
      </c>
    </row>
    <row r="198" spans="1:2">
      <c r="A198" t="s">
        <v>215</v>
      </c>
      <c r="B198" s="7" t="s">
        <v>227</v>
      </c>
    </row>
    <row r="199" spans="1:2">
      <c r="A199" t="s">
        <v>215</v>
      </c>
      <c r="B199" s="7" t="s">
        <v>228</v>
      </c>
    </row>
    <row r="200" spans="1:2">
      <c r="A200" t="s">
        <v>215</v>
      </c>
      <c r="B200" s="7" t="s">
        <v>229</v>
      </c>
    </row>
    <row r="201" spans="1:2">
      <c r="A201" t="s">
        <v>215</v>
      </c>
      <c r="B201" s="7" t="s">
        <v>230</v>
      </c>
    </row>
    <row r="202" spans="1:2">
      <c r="A202" t="s">
        <v>215</v>
      </c>
      <c r="B202" s="7" t="s">
        <v>231</v>
      </c>
    </row>
    <row r="203" spans="1:2">
      <c r="A203" t="s">
        <v>215</v>
      </c>
      <c r="B203" s="7" t="s">
        <v>232</v>
      </c>
    </row>
    <row r="204" spans="1:2">
      <c r="A204" t="s">
        <v>215</v>
      </c>
      <c r="B204" s="7" t="s">
        <v>233</v>
      </c>
    </row>
    <row r="205" spans="1:2">
      <c r="A205" t="s">
        <v>215</v>
      </c>
      <c r="B205" s="7" t="s">
        <v>234</v>
      </c>
    </row>
    <row r="206" spans="1:2">
      <c r="A206" t="s">
        <v>215</v>
      </c>
      <c r="B206" s="7" t="s">
        <v>235</v>
      </c>
    </row>
    <row r="207" spans="1:2">
      <c r="A207" t="s">
        <v>215</v>
      </c>
      <c r="B207" s="7" t="s">
        <v>236</v>
      </c>
    </row>
    <row r="208" spans="1:2">
      <c r="A208" t="s">
        <v>215</v>
      </c>
      <c r="B208" s="7" t="s">
        <v>237</v>
      </c>
    </row>
    <row r="209" spans="1:2">
      <c r="A209" t="s">
        <v>215</v>
      </c>
      <c r="B209" s="7" t="s">
        <v>238</v>
      </c>
    </row>
    <row r="210" spans="1:2">
      <c r="A210" t="s">
        <v>215</v>
      </c>
      <c r="B210" s="7" t="s">
        <v>239</v>
      </c>
    </row>
    <row r="211" spans="1:2">
      <c r="A211" t="s">
        <v>215</v>
      </c>
      <c r="B211" s="7" t="s">
        <v>240</v>
      </c>
    </row>
    <row r="212" spans="1:2">
      <c r="A212" t="s">
        <v>215</v>
      </c>
      <c r="B212" s="7" t="s">
        <v>241</v>
      </c>
    </row>
    <row r="213" spans="1:2">
      <c r="A213" t="s">
        <v>215</v>
      </c>
      <c r="B213" s="7" t="s">
        <v>242</v>
      </c>
    </row>
    <row r="214" spans="1:2">
      <c r="A214" t="s">
        <v>215</v>
      </c>
      <c r="B214" s="7" t="s">
        <v>243</v>
      </c>
    </row>
    <row r="215" spans="1:2">
      <c r="A215" t="s">
        <v>215</v>
      </c>
      <c r="B215" s="7" t="s">
        <v>244</v>
      </c>
    </row>
    <row r="216" spans="1:2">
      <c r="A216" t="s">
        <v>215</v>
      </c>
      <c r="B216" s="7" t="s">
        <v>245</v>
      </c>
    </row>
    <row r="217" spans="1:2">
      <c r="A217" t="s">
        <v>215</v>
      </c>
      <c r="B217" s="7" t="s">
        <v>246</v>
      </c>
    </row>
    <row r="218" spans="1:2">
      <c r="A218" t="s">
        <v>215</v>
      </c>
      <c r="B218" s="7" t="s">
        <v>247</v>
      </c>
    </row>
    <row r="219" spans="1:2">
      <c r="A219" t="s">
        <v>215</v>
      </c>
      <c r="B219" s="7" t="s">
        <v>248</v>
      </c>
    </row>
    <row r="220" spans="1:2">
      <c r="A220" t="s">
        <v>215</v>
      </c>
      <c r="B220" s="7" t="s">
        <v>249</v>
      </c>
    </row>
    <row r="221" spans="1:2">
      <c r="A221" t="s">
        <v>215</v>
      </c>
      <c r="B221" s="7" t="s">
        <v>250</v>
      </c>
    </row>
    <row r="222" spans="1:2">
      <c r="A222" t="s">
        <v>215</v>
      </c>
      <c r="B222" s="7" t="s">
        <v>251</v>
      </c>
    </row>
    <row r="223" spans="1:2">
      <c r="A223" t="s">
        <v>215</v>
      </c>
      <c r="B223" s="7" t="s">
        <v>252</v>
      </c>
    </row>
    <row r="224" spans="1:2">
      <c r="A224" t="s">
        <v>215</v>
      </c>
      <c r="B224" s="7" t="s">
        <v>253</v>
      </c>
    </row>
    <row r="225" spans="1:2">
      <c r="A225" t="s">
        <v>215</v>
      </c>
      <c r="B225" s="7" t="s">
        <v>254</v>
      </c>
    </row>
    <row r="226" spans="1:2">
      <c r="A226" t="s">
        <v>215</v>
      </c>
      <c r="B226" s="7" t="s">
        <v>255</v>
      </c>
    </row>
    <row r="227" spans="1:2">
      <c r="A227" t="s">
        <v>215</v>
      </c>
      <c r="B227" s="7" t="s">
        <v>256</v>
      </c>
    </row>
    <row r="228" spans="1:2">
      <c r="A228" t="s">
        <v>215</v>
      </c>
      <c r="B228" s="7" t="s">
        <v>257</v>
      </c>
    </row>
    <row r="229" spans="1:2">
      <c r="A229" t="s">
        <v>215</v>
      </c>
      <c r="B229" s="7" t="s">
        <v>258</v>
      </c>
    </row>
    <row r="230" spans="1:2">
      <c r="A230" t="s">
        <v>215</v>
      </c>
      <c r="B230" s="7" t="s">
        <v>259</v>
      </c>
    </row>
    <row r="231" spans="1:2">
      <c r="A231" t="s">
        <v>215</v>
      </c>
      <c r="B231" s="7" t="s">
        <v>260</v>
      </c>
    </row>
    <row r="232" spans="1:2">
      <c r="A232" t="s">
        <v>215</v>
      </c>
      <c r="B232" s="7" t="s">
        <v>261</v>
      </c>
    </row>
    <row r="233" spans="1:2">
      <c r="A233" t="s">
        <v>215</v>
      </c>
      <c r="B233" s="7" t="s">
        <v>262</v>
      </c>
    </row>
    <row r="234" spans="1:2">
      <c r="A234" t="s">
        <v>215</v>
      </c>
      <c r="B234" s="7" t="s">
        <v>263</v>
      </c>
    </row>
    <row r="235" spans="1:2">
      <c r="A235" t="s">
        <v>215</v>
      </c>
      <c r="B235" s="7" t="s">
        <v>264</v>
      </c>
    </row>
    <row r="236" spans="1:2">
      <c r="A236" t="s">
        <v>215</v>
      </c>
      <c r="B236" s="7" t="s">
        <v>265</v>
      </c>
    </row>
    <row r="237" spans="1:2">
      <c r="A237" t="s">
        <v>215</v>
      </c>
      <c r="B237" s="7" t="s">
        <v>266</v>
      </c>
    </row>
    <row r="238" spans="1:2">
      <c r="A238" t="s">
        <v>215</v>
      </c>
      <c r="B238" s="7" t="s">
        <v>267</v>
      </c>
    </row>
    <row r="239" spans="1:2">
      <c r="A239" t="s">
        <v>215</v>
      </c>
      <c r="B239" s="7" t="s">
        <v>268</v>
      </c>
    </row>
    <row r="240" spans="1:2">
      <c r="A240" t="s">
        <v>215</v>
      </c>
      <c r="B240" s="7" t="s">
        <v>269</v>
      </c>
    </row>
    <row r="241" spans="1:2">
      <c r="A241" t="s">
        <v>215</v>
      </c>
      <c r="B241" s="7" t="s">
        <v>270</v>
      </c>
    </row>
    <row r="242" spans="1:2">
      <c r="A242" t="s">
        <v>215</v>
      </c>
      <c r="B242" s="7" t="s">
        <v>271</v>
      </c>
    </row>
    <row r="243" spans="1:2">
      <c r="A243" t="s">
        <v>215</v>
      </c>
      <c r="B243" s="7" t="s">
        <v>272</v>
      </c>
    </row>
    <row r="244" spans="1:2">
      <c r="A244" t="s">
        <v>215</v>
      </c>
      <c r="B244" s="7" t="s">
        <v>273</v>
      </c>
    </row>
    <row r="245" spans="1:2">
      <c r="A245" t="s">
        <v>215</v>
      </c>
      <c r="B245" s="7" t="s">
        <v>274</v>
      </c>
    </row>
    <row r="246" spans="1:2">
      <c r="A246" t="s">
        <v>215</v>
      </c>
      <c r="B246" s="7" t="s">
        <v>275</v>
      </c>
    </row>
    <row r="247" spans="1:2">
      <c r="A247" t="s">
        <v>215</v>
      </c>
      <c r="B247" s="7" t="s">
        <v>276</v>
      </c>
    </row>
    <row r="248" spans="1:2">
      <c r="A248" t="s">
        <v>215</v>
      </c>
      <c r="B248" s="7" t="s">
        <v>277</v>
      </c>
    </row>
    <row r="249" spans="1:2">
      <c r="A249" t="s">
        <v>215</v>
      </c>
      <c r="B249" s="7" t="s">
        <v>278</v>
      </c>
    </row>
    <row r="250" spans="1:2">
      <c r="A250" t="s">
        <v>215</v>
      </c>
      <c r="B250" s="7" t="s">
        <v>279</v>
      </c>
    </row>
    <row r="251" spans="1:2">
      <c r="A251" t="s">
        <v>215</v>
      </c>
      <c r="B251" s="7" t="s">
        <v>280</v>
      </c>
    </row>
    <row r="252" spans="1:2">
      <c r="A252" t="s">
        <v>215</v>
      </c>
      <c r="B252" s="7" t="s">
        <v>281</v>
      </c>
    </row>
    <row r="253" spans="1:2">
      <c r="A253" t="s">
        <v>215</v>
      </c>
      <c r="B253" s="7" t="s">
        <v>282</v>
      </c>
    </row>
    <row r="254" spans="1:2">
      <c r="A254" t="s">
        <v>215</v>
      </c>
      <c r="B254" s="7" t="s">
        <v>283</v>
      </c>
    </row>
    <row r="255" spans="1:2">
      <c r="A255" t="s">
        <v>215</v>
      </c>
      <c r="B255" s="7" t="s">
        <v>284</v>
      </c>
    </row>
    <row r="256" spans="1:2">
      <c r="A256" t="s">
        <v>215</v>
      </c>
      <c r="B256" s="7" t="s">
        <v>285</v>
      </c>
    </row>
    <row r="257" spans="1:2">
      <c r="A257" t="s">
        <v>215</v>
      </c>
      <c r="B257" s="7" t="s">
        <v>286</v>
      </c>
    </row>
    <row r="258" spans="1:2">
      <c r="A258" t="s">
        <v>215</v>
      </c>
      <c r="B258" s="7" t="s">
        <v>287</v>
      </c>
    </row>
    <row r="259" spans="1:2">
      <c r="A259" t="s">
        <v>215</v>
      </c>
      <c r="B259" s="7" t="s">
        <v>288</v>
      </c>
    </row>
    <row r="260" spans="1:2">
      <c r="A260" t="s">
        <v>215</v>
      </c>
      <c r="B260" s="7" t="s">
        <v>289</v>
      </c>
    </row>
    <row r="261" spans="1:2">
      <c r="A261" t="s">
        <v>215</v>
      </c>
      <c r="B261" s="7" t="s">
        <v>290</v>
      </c>
    </row>
    <row r="262" spans="1:2">
      <c r="A262" t="s">
        <v>215</v>
      </c>
      <c r="B262" s="7" t="s">
        <v>291</v>
      </c>
    </row>
    <row r="263" spans="1:2">
      <c r="A263" t="s">
        <v>215</v>
      </c>
      <c r="B263" s="7" t="s">
        <v>292</v>
      </c>
    </row>
    <row r="264" spans="1:2">
      <c r="A264" t="s">
        <v>215</v>
      </c>
      <c r="B264" s="7" t="s">
        <v>293</v>
      </c>
    </row>
    <row r="265" spans="1:2">
      <c r="A265" t="s">
        <v>215</v>
      </c>
      <c r="B265" s="7" t="s">
        <v>294</v>
      </c>
    </row>
    <row r="266" spans="1:2">
      <c r="A266" t="s">
        <v>215</v>
      </c>
      <c r="B266" s="7" t="s">
        <v>295</v>
      </c>
    </row>
    <row r="267" spans="1:2">
      <c r="A267" t="s">
        <v>215</v>
      </c>
      <c r="B267" s="7" t="s">
        <v>296</v>
      </c>
    </row>
    <row r="268" spans="1:2">
      <c r="A268" t="s">
        <v>215</v>
      </c>
      <c r="B268" s="7" t="s">
        <v>297</v>
      </c>
    </row>
    <row r="269" spans="1:2">
      <c r="A269" t="s">
        <v>215</v>
      </c>
      <c r="B269" s="7" t="s">
        <v>298</v>
      </c>
    </row>
    <row r="270" spans="1:2">
      <c r="A270" t="s">
        <v>215</v>
      </c>
      <c r="B270" s="7" t="s">
        <v>299</v>
      </c>
    </row>
    <row r="271" spans="1:2">
      <c r="A271" t="s">
        <v>215</v>
      </c>
      <c r="B271" s="7" t="s">
        <v>300</v>
      </c>
    </row>
    <row r="272" spans="1:2">
      <c r="A272" t="s">
        <v>215</v>
      </c>
      <c r="B272" s="7" t="s">
        <v>301</v>
      </c>
    </row>
    <row r="273" spans="1:2">
      <c r="A273" t="s">
        <v>215</v>
      </c>
      <c r="B273" s="7" t="s">
        <v>302</v>
      </c>
    </row>
    <row r="274" spans="1:2">
      <c r="A274" t="s">
        <v>215</v>
      </c>
      <c r="B274" s="7" t="s">
        <v>303</v>
      </c>
    </row>
    <row r="275" spans="1:2">
      <c r="A275" t="s">
        <v>215</v>
      </c>
      <c r="B275" s="7" t="s">
        <v>304</v>
      </c>
    </row>
    <row r="276" spans="1:2">
      <c r="A276" t="s">
        <v>215</v>
      </c>
      <c r="B276" s="7" t="s">
        <v>305</v>
      </c>
    </row>
    <row r="277" spans="1:2">
      <c r="A277" t="s">
        <v>215</v>
      </c>
      <c r="B277" s="7" t="s">
        <v>306</v>
      </c>
    </row>
    <row r="278" spans="1:2">
      <c r="A278" t="s">
        <v>215</v>
      </c>
      <c r="B278" s="7" t="s">
        <v>307</v>
      </c>
    </row>
    <row r="279" spans="1:2">
      <c r="A279" t="s">
        <v>215</v>
      </c>
      <c r="B279" s="7" t="s">
        <v>308</v>
      </c>
    </row>
    <row r="280" spans="1:2">
      <c r="A280" t="s">
        <v>215</v>
      </c>
      <c r="B280" s="7" t="s">
        <v>309</v>
      </c>
    </row>
    <row r="281" spans="1:2">
      <c r="A281" t="s">
        <v>215</v>
      </c>
      <c r="B281" s="7" t="s">
        <v>310</v>
      </c>
    </row>
    <row r="282" spans="1:2">
      <c r="A282" t="s">
        <v>215</v>
      </c>
      <c r="B282" s="7" t="s">
        <v>311</v>
      </c>
    </row>
    <row r="283" spans="1:2">
      <c r="A283" t="s">
        <v>215</v>
      </c>
      <c r="B283" s="7" t="s">
        <v>312</v>
      </c>
    </row>
    <row r="284" spans="1:2">
      <c r="A284" t="s">
        <v>215</v>
      </c>
      <c r="B284" s="7" t="s">
        <v>313</v>
      </c>
    </row>
    <row r="285" spans="1:2">
      <c r="A285" t="s">
        <v>215</v>
      </c>
      <c r="B285" s="7" t="s">
        <v>314</v>
      </c>
    </row>
    <row r="286" spans="1:2">
      <c r="A286" t="s">
        <v>215</v>
      </c>
      <c r="B286" s="7" t="s">
        <v>315</v>
      </c>
    </row>
    <row r="287" spans="1:2">
      <c r="A287" t="s">
        <v>215</v>
      </c>
      <c r="B287" s="7" t="s">
        <v>316</v>
      </c>
    </row>
    <row r="288" spans="1:2">
      <c r="A288" t="s">
        <v>215</v>
      </c>
      <c r="B288" s="7" t="s">
        <v>317</v>
      </c>
    </row>
    <row r="289" spans="1:2">
      <c r="A289" t="s">
        <v>215</v>
      </c>
      <c r="B289" s="7" t="s">
        <v>318</v>
      </c>
    </row>
    <row r="290" spans="1:2">
      <c r="A290" t="s">
        <v>215</v>
      </c>
      <c r="B290" s="7" t="s">
        <v>319</v>
      </c>
    </row>
    <row r="291" spans="1:2">
      <c r="A291" t="s">
        <v>215</v>
      </c>
      <c r="B291" s="7" t="s">
        <v>320</v>
      </c>
    </row>
    <row r="292" spans="1:2">
      <c r="A292" t="s">
        <v>215</v>
      </c>
      <c r="B292" s="7" t="s">
        <v>321</v>
      </c>
    </row>
    <row r="293" spans="1:2">
      <c r="A293" t="s">
        <v>322</v>
      </c>
    </row>
    <row r="294" spans="1:2">
      <c r="A294" t="s">
        <v>322</v>
      </c>
      <c r="B294" s="7" t="s">
        <v>323</v>
      </c>
    </row>
    <row r="295" spans="1:2">
      <c r="A295" t="s">
        <v>322</v>
      </c>
      <c r="B295" s="7" t="s">
        <v>324</v>
      </c>
    </row>
    <row r="296" spans="1:2">
      <c r="A296" t="s">
        <v>322</v>
      </c>
      <c r="B296" s="7" t="s">
        <v>325</v>
      </c>
    </row>
    <row r="297" spans="1:2">
      <c r="A297" t="s">
        <v>322</v>
      </c>
      <c r="B297" s="7" t="s">
        <v>627</v>
      </c>
    </row>
    <row r="298" spans="1:2">
      <c r="A298" t="s">
        <v>322</v>
      </c>
      <c r="B298" s="7" t="s">
        <v>326</v>
      </c>
    </row>
    <row r="299" spans="1:2">
      <c r="A299" t="s">
        <v>322</v>
      </c>
      <c r="B299" s="7" t="s">
        <v>327</v>
      </c>
    </row>
    <row r="300" spans="1:2">
      <c r="A300" t="s">
        <v>322</v>
      </c>
      <c r="B300" s="7" t="s">
        <v>328</v>
      </c>
    </row>
    <row r="301" spans="1:2">
      <c r="A301" t="s">
        <v>322</v>
      </c>
      <c r="B301" s="7" t="s">
        <v>329</v>
      </c>
    </row>
    <row r="302" spans="1:2">
      <c r="A302" t="s">
        <v>322</v>
      </c>
    </row>
    <row r="303" spans="1:2">
      <c r="A303" t="s">
        <v>322</v>
      </c>
      <c r="B303" s="7" t="s">
        <v>330</v>
      </c>
    </row>
    <row r="304" spans="1:2">
      <c r="A304" t="s">
        <v>322</v>
      </c>
      <c r="B304" s="7" t="s">
        <v>331</v>
      </c>
    </row>
    <row r="305" spans="1:2">
      <c r="A305" t="s">
        <v>322</v>
      </c>
      <c r="B305" s="7" t="s">
        <v>332</v>
      </c>
    </row>
    <row r="306" spans="1:2">
      <c r="A306" t="s">
        <v>322</v>
      </c>
      <c r="B306" s="7" t="s">
        <v>628</v>
      </c>
    </row>
    <row r="307" spans="1:2">
      <c r="A307" t="s">
        <v>322</v>
      </c>
      <c r="B307" s="7" t="s">
        <v>333</v>
      </c>
    </row>
    <row r="308" spans="1:2">
      <c r="A308" t="s">
        <v>322</v>
      </c>
      <c r="B308" s="7" t="s">
        <v>327</v>
      </c>
    </row>
    <row r="309" spans="1:2">
      <c r="A309" t="s">
        <v>322</v>
      </c>
      <c r="B309" s="7" t="s">
        <v>334</v>
      </c>
    </row>
    <row r="310" spans="1:2">
      <c r="A310" t="s">
        <v>322</v>
      </c>
      <c r="B310" s="7" t="s">
        <v>329</v>
      </c>
    </row>
    <row r="311" spans="1:2">
      <c r="A311" t="s">
        <v>322</v>
      </c>
    </row>
    <row r="312" spans="1:2">
      <c r="A312" t="s">
        <v>335</v>
      </c>
    </row>
    <row r="313" spans="1:2">
      <c r="A313" t="s">
        <v>335</v>
      </c>
      <c r="B313" s="7" t="s">
        <v>629</v>
      </c>
    </row>
    <row r="314" spans="1:2">
      <c r="A314" t="s">
        <v>335</v>
      </c>
      <c r="B314" s="7" t="s">
        <v>336</v>
      </c>
    </row>
    <row r="315" spans="1:2">
      <c r="A315" t="s">
        <v>335</v>
      </c>
      <c r="B315" s="7" t="s">
        <v>337</v>
      </c>
    </row>
    <row r="316" spans="1:2">
      <c r="A316" t="s">
        <v>335</v>
      </c>
      <c r="B316" s="7" t="s">
        <v>338</v>
      </c>
    </row>
    <row r="317" spans="1:2">
      <c r="A317" t="s">
        <v>335</v>
      </c>
      <c r="B317" s="7" t="s">
        <v>339</v>
      </c>
    </row>
    <row r="318" spans="1:2">
      <c r="A318" t="s">
        <v>335</v>
      </c>
      <c r="B318" s="7" t="s">
        <v>340</v>
      </c>
    </row>
    <row r="319" spans="1:2">
      <c r="A319" t="s">
        <v>335</v>
      </c>
      <c r="B319" s="7" t="s">
        <v>341</v>
      </c>
    </row>
    <row r="320" spans="1:2">
      <c r="A320" t="s">
        <v>335</v>
      </c>
      <c r="B320" s="7" t="s">
        <v>342</v>
      </c>
    </row>
    <row r="321" spans="1:2">
      <c r="A321" t="s">
        <v>335</v>
      </c>
      <c r="B321" s="7" t="s">
        <v>343</v>
      </c>
    </row>
    <row r="322" spans="1:2">
      <c r="A322" t="s">
        <v>335</v>
      </c>
      <c r="B322" s="7" t="s">
        <v>344</v>
      </c>
    </row>
    <row r="323" spans="1:2">
      <c r="A323" t="s">
        <v>335</v>
      </c>
      <c r="B323" s="7" t="s">
        <v>345</v>
      </c>
    </row>
    <row r="324" spans="1:2">
      <c r="A324" t="s">
        <v>335</v>
      </c>
      <c r="B324" s="7" t="s">
        <v>346</v>
      </c>
    </row>
    <row r="325" spans="1:2">
      <c r="A325" t="s">
        <v>335</v>
      </c>
      <c r="B325" s="7" t="s">
        <v>347</v>
      </c>
    </row>
    <row r="326" spans="1:2">
      <c r="A326" t="s">
        <v>335</v>
      </c>
      <c r="B326" s="7" t="s">
        <v>348</v>
      </c>
    </row>
    <row r="327" spans="1:2">
      <c r="A327" t="s">
        <v>335</v>
      </c>
      <c r="B327" s="7" t="s">
        <v>349</v>
      </c>
    </row>
    <row r="328" spans="1:2">
      <c r="A328" t="s">
        <v>335</v>
      </c>
      <c r="B328" s="7" t="s">
        <v>350</v>
      </c>
    </row>
    <row r="329" spans="1:2">
      <c r="A329" t="s">
        <v>335</v>
      </c>
      <c r="B329" s="7" t="s">
        <v>351</v>
      </c>
    </row>
    <row r="330" spans="1:2">
      <c r="A330" t="s">
        <v>335</v>
      </c>
      <c r="B330" s="7" t="s">
        <v>352</v>
      </c>
    </row>
    <row r="331" spans="1:2">
      <c r="A331" t="s">
        <v>335</v>
      </c>
      <c r="B331" s="7" t="s">
        <v>353</v>
      </c>
    </row>
    <row r="332" spans="1:2">
      <c r="A332" t="s">
        <v>335</v>
      </c>
      <c r="B332" s="7" t="s">
        <v>354</v>
      </c>
    </row>
    <row r="333" spans="1:2">
      <c r="A333" t="s">
        <v>335</v>
      </c>
      <c r="B333" s="7" t="s">
        <v>355</v>
      </c>
    </row>
    <row r="334" spans="1:2">
      <c r="A334" t="s">
        <v>335</v>
      </c>
      <c r="B334" s="7" t="s">
        <v>356</v>
      </c>
    </row>
    <row r="335" spans="1:2">
      <c r="A335" t="s">
        <v>335</v>
      </c>
      <c r="B335" s="7" t="s">
        <v>357</v>
      </c>
    </row>
    <row r="336" spans="1:2">
      <c r="A336" t="s">
        <v>335</v>
      </c>
      <c r="B336" s="7" t="s">
        <v>358</v>
      </c>
    </row>
    <row r="337" spans="1:2">
      <c r="A337" t="s">
        <v>335</v>
      </c>
      <c r="B337" s="7" t="s">
        <v>359</v>
      </c>
    </row>
    <row r="338" spans="1:2">
      <c r="A338" t="s">
        <v>335</v>
      </c>
      <c r="B338" s="7" t="s">
        <v>360</v>
      </c>
    </row>
    <row r="339" spans="1:2">
      <c r="A339" t="s">
        <v>335</v>
      </c>
      <c r="B339" s="7" t="s">
        <v>361</v>
      </c>
    </row>
    <row r="340" spans="1:2">
      <c r="A340" t="s">
        <v>335</v>
      </c>
      <c r="B340" s="7" t="s">
        <v>362</v>
      </c>
    </row>
    <row r="341" spans="1:2">
      <c r="A341" t="s">
        <v>363</v>
      </c>
    </row>
    <row r="342" spans="1:2">
      <c r="A342" t="s">
        <v>363</v>
      </c>
      <c r="B342" s="7" t="s">
        <v>364</v>
      </c>
    </row>
    <row r="343" spans="1:2">
      <c r="A343" t="s">
        <v>363</v>
      </c>
      <c r="B343" s="7" t="s">
        <v>365</v>
      </c>
    </row>
    <row r="344" spans="1:2">
      <c r="A344" t="s">
        <v>363</v>
      </c>
      <c r="B344" s="7" t="s">
        <v>366</v>
      </c>
    </row>
    <row r="345" spans="1:2">
      <c r="A345" t="s">
        <v>363</v>
      </c>
      <c r="B345" s="7" t="s">
        <v>367</v>
      </c>
    </row>
    <row r="346" spans="1:2">
      <c r="A346" t="s">
        <v>363</v>
      </c>
      <c r="B346" s="7" t="s">
        <v>368</v>
      </c>
    </row>
    <row r="347" spans="1:2">
      <c r="A347" t="s">
        <v>363</v>
      </c>
      <c r="B347" s="7" t="s">
        <v>369</v>
      </c>
    </row>
    <row r="348" spans="1:2">
      <c r="A348" t="s">
        <v>363</v>
      </c>
      <c r="B348" s="7" t="s">
        <v>370</v>
      </c>
    </row>
    <row r="349" spans="1:2">
      <c r="A349" t="s">
        <v>363</v>
      </c>
      <c r="B349" s="7" t="s">
        <v>371</v>
      </c>
    </row>
    <row r="350" spans="1:2">
      <c r="A350" t="s">
        <v>363</v>
      </c>
      <c r="B350" s="7" t="s">
        <v>372</v>
      </c>
    </row>
    <row r="351" spans="1:2">
      <c r="A351" t="s">
        <v>363</v>
      </c>
      <c r="B351" s="7" t="s">
        <v>373</v>
      </c>
    </row>
    <row r="352" spans="1:2">
      <c r="A352" t="s">
        <v>363</v>
      </c>
      <c r="B352" s="7" t="s">
        <v>374</v>
      </c>
    </row>
    <row r="353" spans="1:2">
      <c r="A353" t="s">
        <v>363</v>
      </c>
      <c r="B353" s="7" t="s">
        <v>375</v>
      </c>
    </row>
    <row r="354" spans="1:2">
      <c r="A354" t="s">
        <v>363</v>
      </c>
      <c r="B354" s="7" t="s">
        <v>376</v>
      </c>
    </row>
    <row r="355" spans="1:2">
      <c r="A355" t="s">
        <v>363</v>
      </c>
      <c r="B355" s="7" t="s">
        <v>377</v>
      </c>
    </row>
    <row r="356" spans="1:2">
      <c r="A356" t="s">
        <v>363</v>
      </c>
      <c r="B356" s="7" t="s">
        <v>378</v>
      </c>
    </row>
    <row r="357" spans="1:2">
      <c r="A357" t="s">
        <v>363</v>
      </c>
      <c r="B357" s="7" t="s">
        <v>379</v>
      </c>
    </row>
    <row r="358" spans="1:2">
      <c r="A358" t="s">
        <v>363</v>
      </c>
      <c r="B358" s="7" t="s">
        <v>380</v>
      </c>
    </row>
    <row r="359" spans="1:2">
      <c r="A359" t="s">
        <v>363</v>
      </c>
      <c r="B359" s="7" t="s">
        <v>381</v>
      </c>
    </row>
    <row r="360" spans="1:2">
      <c r="A360" t="s">
        <v>363</v>
      </c>
      <c r="B360" s="7" t="s">
        <v>382</v>
      </c>
    </row>
    <row r="361" spans="1:2">
      <c r="A361" t="s">
        <v>363</v>
      </c>
      <c r="B361" s="7" t="s">
        <v>383</v>
      </c>
    </row>
    <row r="362" spans="1:2">
      <c r="A362" t="s">
        <v>363</v>
      </c>
      <c r="B362" s="7" t="s">
        <v>384</v>
      </c>
    </row>
    <row r="363" spans="1:2">
      <c r="A363" t="s">
        <v>363</v>
      </c>
      <c r="B363" s="7" t="s">
        <v>385</v>
      </c>
    </row>
    <row r="364" spans="1:2">
      <c r="A364" t="s">
        <v>363</v>
      </c>
      <c r="B364" s="7" t="s">
        <v>386</v>
      </c>
    </row>
    <row r="365" spans="1:2">
      <c r="A365" t="s">
        <v>363</v>
      </c>
      <c r="B365" s="7" t="s">
        <v>387</v>
      </c>
    </row>
    <row r="366" spans="1:2">
      <c r="A366" t="s">
        <v>363</v>
      </c>
      <c r="B366" s="7" t="s">
        <v>388</v>
      </c>
    </row>
    <row r="367" spans="1:2">
      <c r="A367" t="s">
        <v>363</v>
      </c>
      <c r="B367" s="7" t="s">
        <v>389</v>
      </c>
    </row>
    <row r="368" spans="1:2">
      <c r="A368" t="s">
        <v>363</v>
      </c>
      <c r="B368" s="7" t="s">
        <v>390</v>
      </c>
    </row>
    <row r="369" spans="1:2">
      <c r="A369" t="s">
        <v>363</v>
      </c>
      <c r="B369" s="7" t="s">
        <v>391</v>
      </c>
    </row>
    <row r="370" spans="1:2">
      <c r="A370" t="s">
        <v>363</v>
      </c>
      <c r="B370" s="7" t="s">
        <v>392</v>
      </c>
    </row>
    <row r="371" spans="1:2">
      <c r="A371" t="s">
        <v>363</v>
      </c>
      <c r="B371" s="7" t="s">
        <v>393</v>
      </c>
    </row>
    <row r="372" spans="1:2">
      <c r="A372" t="s">
        <v>363</v>
      </c>
      <c r="B372" s="7" t="s">
        <v>394</v>
      </c>
    </row>
    <row r="373" spans="1:2">
      <c r="A373" t="s">
        <v>363</v>
      </c>
      <c r="B373" s="7" t="s">
        <v>395</v>
      </c>
    </row>
    <row r="374" spans="1:2">
      <c r="A374" t="s">
        <v>363</v>
      </c>
      <c r="B374" s="7" t="s">
        <v>396</v>
      </c>
    </row>
    <row r="375" spans="1:2">
      <c r="A375" t="s">
        <v>363</v>
      </c>
      <c r="B375" s="7" t="s">
        <v>397</v>
      </c>
    </row>
    <row r="376" spans="1:2">
      <c r="A376" t="s">
        <v>363</v>
      </c>
      <c r="B376" s="7" t="s">
        <v>398</v>
      </c>
    </row>
    <row r="377" spans="1:2">
      <c r="A377" t="s">
        <v>363</v>
      </c>
      <c r="B377" s="7" t="s">
        <v>399</v>
      </c>
    </row>
    <row r="378" spans="1:2">
      <c r="A378" t="s">
        <v>363</v>
      </c>
      <c r="B378" s="7" t="s">
        <v>400</v>
      </c>
    </row>
    <row r="379" spans="1:2">
      <c r="A379" t="s">
        <v>363</v>
      </c>
      <c r="B379" s="7" t="s">
        <v>401</v>
      </c>
    </row>
    <row r="380" spans="1:2">
      <c r="A380" t="s">
        <v>363</v>
      </c>
      <c r="B380" s="7" t="s">
        <v>402</v>
      </c>
    </row>
    <row r="381" spans="1:2">
      <c r="A381" t="s">
        <v>363</v>
      </c>
      <c r="B381" s="7" t="s">
        <v>403</v>
      </c>
    </row>
    <row r="382" spans="1:2">
      <c r="A382" t="s">
        <v>363</v>
      </c>
      <c r="B382" s="7" t="s">
        <v>404</v>
      </c>
    </row>
    <row r="383" spans="1:2">
      <c r="A383" t="s">
        <v>363</v>
      </c>
      <c r="B383" s="7" t="s">
        <v>405</v>
      </c>
    </row>
    <row r="384" spans="1:2">
      <c r="A384" t="s">
        <v>363</v>
      </c>
      <c r="B384" s="7" t="s">
        <v>406</v>
      </c>
    </row>
    <row r="385" spans="1:2">
      <c r="A385" t="s">
        <v>363</v>
      </c>
      <c r="B385" s="7" t="s">
        <v>407</v>
      </c>
    </row>
    <row r="386" spans="1:2">
      <c r="A386" t="s">
        <v>363</v>
      </c>
      <c r="B386" s="7" t="s">
        <v>408</v>
      </c>
    </row>
    <row r="387" spans="1:2">
      <c r="A387" t="s">
        <v>363</v>
      </c>
      <c r="B387" s="7" t="s">
        <v>409</v>
      </c>
    </row>
    <row r="388" spans="1:2">
      <c r="A388" t="s">
        <v>363</v>
      </c>
      <c r="B388" s="7" t="s">
        <v>410</v>
      </c>
    </row>
    <row r="389" spans="1:2">
      <c r="A389" t="s">
        <v>363</v>
      </c>
      <c r="B389" s="7" t="s">
        <v>411</v>
      </c>
    </row>
    <row r="390" spans="1:2">
      <c r="A390" t="s">
        <v>363</v>
      </c>
      <c r="B390" s="7" t="s">
        <v>412</v>
      </c>
    </row>
    <row r="391" spans="1:2">
      <c r="A391" t="s">
        <v>363</v>
      </c>
      <c r="B391" s="7" t="s">
        <v>413</v>
      </c>
    </row>
    <row r="392" spans="1:2">
      <c r="A392" t="s">
        <v>363</v>
      </c>
      <c r="B392" s="7" t="s">
        <v>414</v>
      </c>
    </row>
    <row r="393" spans="1:2">
      <c r="A393" t="s">
        <v>363</v>
      </c>
      <c r="B393" s="7" t="s">
        <v>415</v>
      </c>
    </row>
    <row r="394" spans="1:2">
      <c r="A394" t="s">
        <v>363</v>
      </c>
      <c r="B394" s="7" t="s">
        <v>416</v>
      </c>
    </row>
    <row r="395" spans="1:2">
      <c r="A395" t="s">
        <v>363</v>
      </c>
      <c r="B395" s="7" t="s">
        <v>417</v>
      </c>
    </row>
    <row r="396" spans="1:2">
      <c r="A396" t="s">
        <v>418</v>
      </c>
    </row>
    <row r="397" spans="1:2">
      <c r="A397" t="s">
        <v>418</v>
      </c>
      <c r="B397" s="7" t="s">
        <v>419</v>
      </c>
    </row>
    <row r="398" spans="1:2">
      <c r="A398" t="s">
        <v>418</v>
      </c>
      <c r="B398" s="7" t="s">
        <v>420</v>
      </c>
    </row>
    <row r="399" spans="1:2">
      <c r="A399" t="s">
        <v>418</v>
      </c>
      <c r="B399" s="7" t="s">
        <v>421</v>
      </c>
    </row>
    <row r="400" spans="1:2">
      <c r="A400" t="s">
        <v>418</v>
      </c>
      <c r="B400" s="7" t="s">
        <v>422</v>
      </c>
    </row>
    <row r="401" spans="1:2">
      <c r="A401" t="s">
        <v>418</v>
      </c>
      <c r="B401" s="7" t="s">
        <v>423</v>
      </c>
    </row>
    <row r="402" spans="1:2">
      <c r="A402" t="s">
        <v>418</v>
      </c>
      <c r="B402" s="7" t="s">
        <v>420</v>
      </c>
    </row>
    <row r="403" spans="1:2">
      <c r="A403" t="s">
        <v>418</v>
      </c>
      <c r="B403" s="7" t="s">
        <v>424</v>
      </c>
    </row>
    <row r="404" spans="1:2">
      <c r="A404" t="s">
        <v>418</v>
      </c>
      <c r="B404" s="7" t="s">
        <v>425</v>
      </c>
    </row>
    <row r="405" spans="1:2">
      <c r="A405" t="s">
        <v>418</v>
      </c>
      <c r="B405" s="7" t="s">
        <v>426</v>
      </c>
    </row>
    <row r="406" spans="1:2">
      <c r="A406" t="s">
        <v>418</v>
      </c>
      <c r="B406" s="7" t="s">
        <v>427</v>
      </c>
    </row>
    <row r="407" spans="1:2">
      <c r="A407" t="s">
        <v>418</v>
      </c>
      <c r="B407" s="7" t="s">
        <v>428</v>
      </c>
    </row>
    <row r="408" spans="1:2">
      <c r="A408" t="s">
        <v>429</v>
      </c>
    </row>
    <row r="409" spans="1:2">
      <c r="A409" t="s">
        <v>429</v>
      </c>
      <c r="B409" s="7" t="s">
        <v>630</v>
      </c>
    </row>
    <row r="410" spans="1:2">
      <c r="A410" t="s">
        <v>429</v>
      </c>
      <c r="B410" s="7" t="s">
        <v>430</v>
      </c>
    </row>
    <row r="411" spans="1:2">
      <c r="A411" t="s">
        <v>429</v>
      </c>
      <c r="B411" s="7" t="s">
        <v>431</v>
      </c>
    </row>
    <row r="412" spans="1:2">
      <c r="A412" t="s">
        <v>429</v>
      </c>
      <c r="B412" s="7" t="s">
        <v>432</v>
      </c>
    </row>
    <row r="413" spans="1:2">
      <c r="A413" t="s">
        <v>429</v>
      </c>
      <c r="B413" s="7" t="s">
        <v>433</v>
      </c>
    </row>
    <row r="414" spans="1:2">
      <c r="A414" t="s">
        <v>434</v>
      </c>
    </row>
    <row r="415" spans="1:2">
      <c r="A415" t="s">
        <v>434</v>
      </c>
      <c r="B415" s="7" t="s">
        <v>435</v>
      </c>
    </row>
    <row r="416" spans="1:2">
      <c r="A416" t="s">
        <v>436</v>
      </c>
    </row>
    <row r="417" spans="1:2">
      <c r="A417" t="s">
        <v>436</v>
      </c>
      <c r="B417" s="7">
        <v>4096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pane xSplit="1" ySplit="1" topLeftCell="B1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  <col min="2" max="3" width="12.625" customWidth="1"/>
  </cols>
  <sheetData>
    <row r="1" spans="1:4">
      <c r="A1" t="s">
        <v>639</v>
      </c>
      <c r="B1" t="s">
        <v>640</v>
      </c>
      <c r="C1" t="s">
        <v>641</v>
      </c>
      <c r="D1" t="s">
        <v>642</v>
      </c>
    </row>
    <row r="2" spans="1:4">
      <c r="A2" s="1">
        <v>44249.418530092589</v>
      </c>
      <c r="B2">
        <v>382</v>
      </c>
      <c r="C2">
        <v>19</v>
      </c>
      <c r="D2">
        <v>10.6</v>
      </c>
    </row>
    <row r="3" spans="1:4">
      <c r="A3" s="1">
        <v>44249.418553240743</v>
      </c>
      <c r="B3">
        <v>0</v>
      </c>
      <c r="C3">
        <v>23.6</v>
      </c>
      <c r="D3">
        <v>2</v>
      </c>
    </row>
    <row r="4" spans="1:4">
      <c r="A4" s="1">
        <v>44249.418564814812</v>
      </c>
      <c r="B4">
        <v>0</v>
      </c>
      <c r="C4">
        <v>0</v>
      </c>
      <c r="D4">
        <v>0</v>
      </c>
    </row>
    <row r="5" spans="1:4">
      <c r="A5" s="1">
        <v>44249.418576388889</v>
      </c>
      <c r="B5">
        <v>0</v>
      </c>
      <c r="C5">
        <v>0</v>
      </c>
      <c r="D5">
        <v>0</v>
      </c>
    </row>
    <row r="6" spans="1:4">
      <c r="A6" s="1">
        <v>44249.418587962966</v>
      </c>
      <c r="B6">
        <v>0</v>
      </c>
      <c r="C6">
        <v>640.6</v>
      </c>
      <c r="D6">
        <v>102.8</v>
      </c>
    </row>
    <row r="7" spans="1:4">
      <c r="A7" s="1">
        <v>44249.418599537035</v>
      </c>
      <c r="B7">
        <v>0</v>
      </c>
      <c r="C7">
        <v>0</v>
      </c>
      <c r="D7">
        <v>0</v>
      </c>
    </row>
    <row r="8" spans="1:4">
      <c r="A8" s="1">
        <v>44249.418611111112</v>
      </c>
      <c r="B8">
        <v>0</v>
      </c>
      <c r="C8">
        <v>0</v>
      </c>
      <c r="D8">
        <v>0</v>
      </c>
    </row>
    <row r="9" spans="1:4">
      <c r="A9" s="1">
        <v>44249.418622685182</v>
      </c>
      <c r="B9">
        <v>0</v>
      </c>
      <c r="C9">
        <v>0</v>
      </c>
      <c r="D9">
        <v>0</v>
      </c>
    </row>
    <row r="10" spans="1:4">
      <c r="A10" s="1">
        <v>44249.418634259258</v>
      </c>
      <c r="B10">
        <v>0</v>
      </c>
      <c r="C10">
        <v>0</v>
      </c>
      <c r="D10">
        <v>0</v>
      </c>
    </row>
    <row r="11" spans="1:4">
      <c r="A11" s="1">
        <v>44249.418645833335</v>
      </c>
      <c r="B11">
        <v>0</v>
      </c>
      <c r="C11">
        <v>23.6</v>
      </c>
      <c r="D11">
        <v>4</v>
      </c>
    </row>
    <row r="13" spans="1:4">
      <c r="A13" t="s">
        <v>633</v>
      </c>
      <c r="B13" s="8">
        <f>AVERAGE(B2:B11)</f>
        <v>38.200000000000003</v>
      </c>
      <c r="C13" s="8">
        <f t="shared" ref="C13:D13" si="0">AVERAGE(C2:C11)</f>
        <v>70.680000000000007</v>
      </c>
      <c r="D13" s="8">
        <f t="shared" si="0"/>
        <v>11.94</v>
      </c>
    </row>
    <row r="14" spans="1:4">
      <c r="A14" t="s">
        <v>634</v>
      </c>
      <c r="B14" s="8">
        <f>IF(B13=0,0,MAX(SUMPRODUCT(B2:B11,B2:B11)/SUM(B2:B11)-B13,0))</f>
        <v>343.8</v>
      </c>
      <c r="C14" s="8">
        <f t="shared" ref="C14:D14" si="1">IF(C13=0,0,MAX(SUMPRODUCT(C2:C11,C2:C11)/SUM(C2:C11)-C13,0))</f>
        <v>512.00715336728922</v>
      </c>
      <c r="D14" s="8">
        <f t="shared" si="1"/>
        <v>77.676415410385275</v>
      </c>
    </row>
    <row r="15" spans="1:4">
      <c r="A15" t="s">
        <v>635</v>
      </c>
      <c r="B15" s="8">
        <f>MAX(B2:B11)</f>
        <v>382</v>
      </c>
      <c r="C15" s="8">
        <f t="shared" ref="C15:D15" si="2">MAX(C2:C11)</f>
        <v>640.6</v>
      </c>
      <c r="D15" s="8">
        <f t="shared" si="2"/>
        <v>102.8</v>
      </c>
    </row>
    <row r="16" spans="1:4">
      <c r="A16" t="s">
        <v>636</v>
      </c>
      <c r="B16" s="8">
        <f>MIN(B2:B11)</f>
        <v>0</v>
      </c>
      <c r="C16" s="8">
        <f t="shared" ref="C16:D16" si="3">MIN(C2:C11)</f>
        <v>0</v>
      </c>
      <c r="D16" s="8">
        <f t="shared" si="3"/>
        <v>0</v>
      </c>
    </row>
    <row r="17" spans="1:4">
      <c r="A17" t="s">
        <v>637</v>
      </c>
      <c r="B17" s="8">
        <f>B13+ B14</f>
        <v>382</v>
      </c>
      <c r="C17" s="8">
        <f t="shared" ref="C17:D17" si="4">C13+ C14</f>
        <v>582.68715336728928</v>
      </c>
      <c r="D17" s="8">
        <f t="shared" si="4"/>
        <v>89.616415410385272</v>
      </c>
    </row>
    <row r="18" spans="1:4">
      <c r="B18" s="8"/>
      <c r="C18" s="8"/>
      <c r="D18" s="8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pane xSplit="1" ySplit="1" topLeftCell="B1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10">
      <c r="A1" t="s">
        <v>453</v>
      </c>
      <c r="B1" t="s">
        <v>439</v>
      </c>
      <c r="C1" t="s">
        <v>440</v>
      </c>
      <c r="D1" t="s">
        <v>441</v>
      </c>
      <c r="E1" t="s">
        <v>442</v>
      </c>
      <c r="F1" t="s">
        <v>454</v>
      </c>
      <c r="G1" t="s">
        <v>455</v>
      </c>
      <c r="J1" t="s">
        <v>631</v>
      </c>
    </row>
    <row r="2" spans="1:10">
      <c r="A2" s="1">
        <v>44249.418530092589</v>
      </c>
      <c r="B2">
        <v>4.9000000000000004</v>
      </c>
      <c r="C2">
        <v>3.6</v>
      </c>
      <c r="D2">
        <v>1</v>
      </c>
      <c r="E2">
        <v>90.6</v>
      </c>
      <c r="G2">
        <v>1</v>
      </c>
      <c r="J2">
        <v>8.5</v>
      </c>
    </row>
    <row r="3" spans="1:10">
      <c r="A3" s="1">
        <v>44249.418553240743</v>
      </c>
      <c r="B3">
        <v>4.0999999999999996</v>
      </c>
      <c r="C3">
        <v>1</v>
      </c>
      <c r="D3">
        <v>0</v>
      </c>
      <c r="E3">
        <v>94.9</v>
      </c>
      <c r="G3">
        <v>1</v>
      </c>
      <c r="J3">
        <v>5.0999999999999996</v>
      </c>
    </row>
    <row r="4" spans="1:10">
      <c r="A4" s="1">
        <v>44249.418564814812</v>
      </c>
      <c r="B4">
        <v>8.1999999999999993</v>
      </c>
      <c r="C4">
        <v>2.1</v>
      </c>
      <c r="D4">
        <v>0</v>
      </c>
      <c r="E4">
        <v>89.7</v>
      </c>
      <c r="G4">
        <v>1</v>
      </c>
      <c r="J4">
        <v>10.299999999999999</v>
      </c>
    </row>
    <row r="5" spans="1:10">
      <c r="A5" s="1">
        <v>44249.418576388889</v>
      </c>
      <c r="B5">
        <v>5.0999999999999996</v>
      </c>
      <c r="C5">
        <v>3.1</v>
      </c>
      <c r="D5">
        <v>0</v>
      </c>
      <c r="E5">
        <v>91.8</v>
      </c>
      <c r="G5">
        <v>1</v>
      </c>
      <c r="J5">
        <v>8.1999999999999993</v>
      </c>
    </row>
    <row r="6" spans="1:10">
      <c r="A6" s="1">
        <v>44249.418587962966</v>
      </c>
      <c r="B6">
        <v>2</v>
      </c>
      <c r="C6">
        <v>0</v>
      </c>
      <c r="D6">
        <v>0</v>
      </c>
      <c r="E6">
        <v>98</v>
      </c>
      <c r="G6">
        <v>1</v>
      </c>
      <c r="J6">
        <v>2</v>
      </c>
    </row>
    <row r="7" spans="1:10">
      <c r="A7" s="1">
        <v>44249.418599537035</v>
      </c>
      <c r="B7">
        <v>1</v>
      </c>
      <c r="C7">
        <v>1</v>
      </c>
      <c r="D7">
        <v>0</v>
      </c>
      <c r="E7">
        <v>98</v>
      </c>
      <c r="G7">
        <v>1</v>
      </c>
      <c r="J7">
        <v>2</v>
      </c>
    </row>
    <row r="8" spans="1:10">
      <c r="A8" s="1">
        <v>44249.418611111112</v>
      </c>
      <c r="B8">
        <v>1</v>
      </c>
      <c r="C8">
        <v>2</v>
      </c>
      <c r="D8">
        <v>0</v>
      </c>
      <c r="E8">
        <v>97</v>
      </c>
      <c r="G8">
        <v>1</v>
      </c>
      <c r="J8">
        <v>3</v>
      </c>
    </row>
    <row r="9" spans="1:10">
      <c r="A9" s="1">
        <v>44249.418622685182</v>
      </c>
      <c r="B9">
        <v>0</v>
      </c>
      <c r="C9">
        <v>1</v>
      </c>
      <c r="D9">
        <v>0</v>
      </c>
      <c r="E9">
        <v>99</v>
      </c>
      <c r="G9">
        <v>1</v>
      </c>
      <c r="J9">
        <v>1</v>
      </c>
    </row>
    <row r="10" spans="1:10">
      <c r="A10" s="1">
        <v>44249.418634259258</v>
      </c>
      <c r="B10">
        <v>2</v>
      </c>
      <c r="C10">
        <v>0</v>
      </c>
      <c r="D10">
        <v>0</v>
      </c>
      <c r="E10">
        <v>98</v>
      </c>
      <c r="G10">
        <v>1</v>
      </c>
      <c r="J10">
        <v>2</v>
      </c>
    </row>
    <row r="11" spans="1:10">
      <c r="A11" s="1">
        <v>44249.418645833335</v>
      </c>
      <c r="B11">
        <v>2</v>
      </c>
      <c r="C11">
        <v>2</v>
      </c>
      <c r="D11">
        <v>0</v>
      </c>
      <c r="E11">
        <v>96</v>
      </c>
      <c r="G11">
        <v>1</v>
      </c>
      <c r="J11">
        <v>4</v>
      </c>
    </row>
    <row r="13" spans="1:10">
      <c r="A13" t="s">
        <v>632</v>
      </c>
      <c r="B13">
        <v>3.03</v>
      </c>
      <c r="C13">
        <v>1.5799999999999998</v>
      </c>
      <c r="D13">
        <v>0.1</v>
      </c>
      <c r="E13">
        <v>95.3</v>
      </c>
      <c r="F13" t="e">
        <v>#DIV/0!</v>
      </c>
      <c r="G13">
        <v>1</v>
      </c>
      <c r="H13" t="e">
        <v>#DIV/0!</v>
      </c>
      <c r="I13" t="e">
        <v>#DIV/0!</v>
      </c>
      <c r="J13">
        <v>4.6099999999999994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xSplit="1" ySplit="1" topLeftCell="B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sheetData>
    <row r="1" spans="1:5">
      <c r="A1" t="s">
        <v>676</v>
      </c>
      <c r="B1" t="s">
        <v>439</v>
      </c>
      <c r="C1" t="s">
        <v>440</v>
      </c>
      <c r="D1" t="s">
        <v>441</v>
      </c>
      <c r="E1" t="s">
        <v>442</v>
      </c>
    </row>
    <row r="2" spans="1:5">
      <c r="A2" t="s">
        <v>437</v>
      </c>
      <c r="B2" s="15">
        <v>3.03</v>
      </c>
      <c r="C2" s="15">
        <v>1.5799999999999998</v>
      </c>
      <c r="D2" s="15">
        <v>0.1</v>
      </c>
    </row>
  </sheetData>
  <sortState ref="A2:E2">
    <sortCondition ref="A1"/>
  </sortState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18"/>
  <sheetViews>
    <sheetView workbookViewId="0">
      <pane xSplit="1" ySplit="1" topLeftCell="B1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  <col min="2" max="24" width="7.625" customWidth="1"/>
  </cols>
  <sheetData>
    <row r="1" spans="1:256">
      <c r="A1" t="s">
        <v>456</v>
      </c>
      <c r="B1" t="s">
        <v>465</v>
      </c>
      <c r="C1" t="s">
        <v>466</v>
      </c>
      <c r="D1" t="s">
        <v>457</v>
      </c>
      <c r="E1" t="s">
        <v>458</v>
      </c>
      <c r="F1" t="s">
        <v>459</v>
      </c>
      <c r="G1" t="s">
        <v>460</v>
      </c>
      <c r="H1" t="s">
        <v>461</v>
      </c>
      <c r="I1" t="s">
        <v>462</v>
      </c>
      <c r="J1" t="s">
        <v>463</v>
      </c>
      <c r="K1" t="s">
        <v>464</v>
      </c>
      <c r="L1" t="s">
        <v>467</v>
      </c>
      <c r="M1" t="s">
        <v>468</v>
      </c>
      <c r="N1" t="s">
        <v>469</v>
      </c>
      <c r="O1" t="s">
        <v>470</v>
      </c>
      <c r="P1" t="s">
        <v>471</v>
      </c>
      <c r="Q1" t="s">
        <v>472</v>
      </c>
      <c r="R1" t="s">
        <v>473</v>
      </c>
      <c r="S1" t="s">
        <v>474</v>
      </c>
      <c r="T1" t="s">
        <v>475</v>
      </c>
      <c r="U1" t="s">
        <v>476</v>
      </c>
      <c r="V1" t="s">
        <v>477</v>
      </c>
      <c r="W1" t="s">
        <v>478</v>
      </c>
      <c r="X1" t="s">
        <v>479</v>
      </c>
      <c r="IV1" t="s">
        <v>638</v>
      </c>
    </row>
    <row r="2" spans="1:256">
      <c r="A2" s="1">
        <v>44249.418530092589</v>
      </c>
      <c r="B2">
        <v>38.1</v>
      </c>
      <c r="C2">
        <v>38.1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IV2">
        <v>76.2</v>
      </c>
    </row>
    <row r="3" spans="1:256">
      <c r="A3" s="1">
        <v>44249.418553240743</v>
      </c>
      <c r="B3">
        <v>12</v>
      </c>
      <c r="C3">
        <v>12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IV3">
        <v>24</v>
      </c>
    </row>
    <row r="4" spans="1:256">
      <c r="A4" s="1">
        <v>44249.418564814812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IV4">
        <v>0</v>
      </c>
    </row>
    <row r="5" spans="1:256">
      <c r="A5" s="1">
        <v>44249.418576388889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IV5">
        <v>0</v>
      </c>
    </row>
    <row r="6" spans="1:256">
      <c r="A6" s="1">
        <v>44249.418587962966</v>
      </c>
      <c r="B6">
        <v>6.2</v>
      </c>
      <c r="C6">
        <v>6.2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IV6">
        <v>12.4</v>
      </c>
    </row>
    <row r="7" spans="1:256">
      <c r="A7" s="1">
        <v>44249.418599537035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IV7">
        <v>0</v>
      </c>
    </row>
    <row r="8" spans="1:256">
      <c r="A8" s="1">
        <v>44249.418611111112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IV8">
        <v>0</v>
      </c>
    </row>
    <row r="9" spans="1:256">
      <c r="A9" s="1">
        <v>44249.418622685182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IV9">
        <v>0</v>
      </c>
    </row>
    <row r="10" spans="1:256">
      <c r="A10" s="1">
        <v>44249.418634259258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IV10">
        <v>0</v>
      </c>
    </row>
    <row r="11" spans="1:256">
      <c r="A11" s="1">
        <v>44249.418645833335</v>
      </c>
      <c r="B11">
        <v>6</v>
      </c>
      <c r="C11">
        <v>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IV11">
        <v>12</v>
      </c>
    </row>
    <row r="13" spans="1:256">
      <c r="A13" t="s">
        <v>633</v>
      </c>
      <c r="B13" s="8">
        <f>AVERAGE(B2:B11)</f>
        <v>6.23</v>
      </c>
      <c r="C13" s="8">
        <f>AVERAGE(C2:C11)</f>
        <v>6.23</v>
      </c>
      <c r="D13" s="8">
        <f>AVERAGE(D2:D11)</f>
        <v>0</v>
      </c>
      <c r="E13" s="8">
        <f>AVERAGE(E2:E11)</f>
        <v>0</v>
      </c>
      <c r="F13" s="8">
        <f>AVERAGE(F2:F11)</f>
        <v>0</v>
      </c>
      <c r="G13" s="8">
        <f>AVERAGE(G2:G11)</f>
        <v>0</v>
      </c>
      <c r="H13" s="8">
        <f>AVERAGE(H2:H11)</f>
        <v>0</v>
      </c>
      <c r="I13" s="8">
        <f>AVERAGE(I2:I11)</f>
        <v>0</v>
      </c>
      <c r="J13" s="8">
        <f>AVERAGE(J2:J11)</f>
        <v>0</v>
      </c>
      <c r="K13" s="8">
        <f>AVERAGE(K2:K11)</f>
        <v>0</v>
      </c>
      <c r="L13" s="8">
        <f>AVERAGE(L2:L11)</f>
        <v>0</v>
      </c>
      <c r="M13" s="8">
        <f>AVERAGE(M2:M11)</f>
        <v>0</v>
      </c>
      <c r="N13" s="8">
        <f>AVERAGE(N2:N11)</f>
        <v>0</v>
      </c>
      <c r="O13" s="8">
        <f>AVERAGE(O2:O11)</f>
        <v>0</v>
      </c>
      <c r="P13" s="8">
        <f>AVERAGE(P2:P11)</f>
        <v>0</v>
      </c>
      <c r="Q13" s="8">
        <f>AVERAGE(Q2:Q11)</f>
        <v>0</v>
      </c>
      <c r="R13" s="8">
        <f>AVERAGE(R2:R11)</f>
        <v>0</v>
      </c>
      <c r="S13" s="8">
        <f>AVERAGE(S2:S11)</f>
        <v>0</v>
      </c>
      <c r="T13" s="8">
        <f>AVERAGE(T2:T11)</f>
        <v>0</v>
      </c>
      <c r="U13" s="8">
        <f>AVERAGE(U2:U11)</f>
        <v>0</v>
      </c>
      <c r="V13" s="8">
        <f>AVERAGE(V2:V11)</f>
        <v>0</v>
      </c>
      <c r="W13" s="8">
        <f>AVERAGE(W2:W11)</f>
        <v>0</v>
      </c>
      <c r="X13" s="8">
        <f>AVERAGE(X2:X11)</f>
        <v>0</v>
      </c>
    </row>
    <row r="14" spans="1:256">
      <c r="A14" t="s">
        <v>634</v>
      </c>
      <c r="B14" s="8">
        <f>IF(B13=0,0,MAX(SUMPRODUCT(B2:B11,B2:B11)/SUM(B2:B11)-B13,0))</f>
        <v>20.576581059390048</v>
      </c>
      <c r="C14" s="8">
        <f>IF(C13=0,0,MAX(SUMPRODUCT(C2:C11,C2:C11)/SUM(C2:C11)-C13,0))</f>
        <v>20.576581059390048</v>
      </c>
      <c r="D14" s="8">
        <f>IF(D13=0,0,MAX(SUMPRODUCT(D2:D11,D2:D11)/SUM(D2:D11)-D13,0))</f>
        <v>0</v>
      </c>
      <c r="E14" s="8">
        <f>IF(E13=0,0,MAX(SUMPRODUCT(E2:E11,E2:E11)/SUM(E2:E11)-E13,0))</f>
        <v>0</v>
      </c>
      <c r="F14" s="8">
        <f>IF(F13=0,0,MAX(SUMPRODUCT(F2:F11,F2:F11)/SUM(F2:F11)-F13,0))</f>
        <v>0</v>
      </c>
      <c r="G14" s="8">
        <f>IF(G13=0,0,MAX(SUMPRODUCT(G2:G11,G2:G11)/SUM(G2:G11)-G13,0))</f>
        <v>0</v>
      </c>
      <c r="H14" s="8">
        <f>IF(H13=0,0,MAX(SUMPRODUCT(H2:H11,H2:H11)/SUM(H2:H11)-H13,0))</f>
        <v>0</v>
      </c>
      <c r="I14" s="8">
        <f>IF(I13=0,0,MAX(SUMPRODUCT(I2:I11,I2:I11)/SUM(I2:I11)-I13,0))</f>
        <v>0</v>
      </c>
      <c r="J14" s="8">
        <f>IF(J13=0,0,MAX(SUMPRODUCT(J2:J11,J2:J11)/SUM(J2:J11)-J13,0))</f>
        <v>0</v>
      </c>
      <c r="K14" s="8">
        <f>IF(K13=0,0,MAX(SUMPRODUCT(K2:K11,K2:K11)/SUM(K2:K11)-K13,0))</f>
        <v>0</v>
      </c>
      <c r="L14" s="8">
        <f>IF(L13=0,0,MAX(SUMPRODUCT(L2:L11,L2:L11)/SUM(L2:L11)-L13,0))</f>
        <v>0</v>
      </c>
      <c r="M14" s="8">
        <f>IF(M13=0,0,MAX(SUMPRODUCT(M2:M11,M2:M11)/SUM(M2:M11)-M13,0))</f>
        <v>0</v>
      </c>
      <c r="N14" s="8">
        <f>IF(N13=0,0,MAX(SUMPRODUCT(N2:N11,N2:N11)/SUM(N2:N11)-N13,0))</f>
        <v>0</v>
      </c>
      <c r="O14" s="8">
        <f>IF(O13=0,0,MAX(SUMPRODUCT(O2:O11,O2:O11)/SUM(O2:O11)-O13,0))</f>
        <v>0</v>
      </c>
      <c r="P14" s="8">
        <f>IF(P13=0,0,MAX(SUMPRODUCT(P2:P11,P2:P11)/SUM(P2:P11)-P13,0))</f>
        <v>0</v>
      </c>
      <c r="Q14" s="8">
        <f>IF(Q13=0,0,MAX(SUMPRODUCT(Q2:Q11,Q2:Q11)/SUM(Q2:Q11)-Q13,0))</f>
        <v>0</v>
      </c>
      <c r="R14" s="8">
        <f>IF(R13=0,0,MAX(SUMPRODUCT(R2:R11,R2:R11)/SUM(R2:R11)-R13,0))</f>
        <v>0</v>
      </c>
      <c r="S14" s="8">
        <f>IF(S13=0,0,MAX(SUMPRODUCT(S2:S11,S2:S11)/SUM(S2:S11)-S13,0))</f>
        <v>0</v>
      </c>
      <c r="T14" s="8">
        <f>IF(T13=0,0,MAX(SUMPRODUCT(T2:T11,T2:T11)/SUM(T2:T11)-T13,0))</f>
        <v>0</v>
      </c>
      <c r="U14" s="8">
        <f>IF(U13=0,0,MAX(SUMPRODUCT(U2:U11,U2:U11)/SUM(U2:U11)-U13,0))</f>
        <v>0</v>
      </c>
      <c r="V14" s="8">
        <f>IF(V13=0,0,MAX(SUMPRODUCT(V2:V11,V2:V11)/SUM(V2:V11)-V13,0))</f>
        <v>0</v>
      </c>
      <c r="W14" s="8">
        <f>IF(W13=0,0,MAX(SUMPRODUCT(W2:W11,W2:W11)/SUM(W2:W11)-W13,0))</f>
        <v>0</v>
      </c>
      <c r="X14" s="8">
        <f>IF(X13=0,0,MAX(SUMPRODUCT(X2:X11,X2:X11)/SUM(X2:X11)-X13,0))</f>
        <v>0</v>
      </c>
    </row>
    <row r="15" spans="1:256">
      <c r="A15" t="s">
        <v>635</v>
      </c>
      <c r="B15" s="8">
        <f>MAX(B2:B11)</f>
        <v>38.1</v>
      </c>
      <c r="C15" s="8">
        <f>MAX(C2:C11)</f>
        <v>38.1</v>
      </c>
      <c r="D15" s="8">
        <f>MAX(D2:D11)</f>
        <v>0</v>
      </c>
      <c r="E15" s="8">
        <f>MAX(E2:E11)</f>
        <v>0</v>
      </c>
      <c r="F15" s="8">
        <f>MAX(F2:F11)</f>
        <v>0</v>
      </c>
      <c r="G15" s="8">
        <f>MAX(G2:G11)</f>
        <v>0</v>
      </c>
      <c r="H15" s="8">
        <f>MAX(H2:H11)</f>
        <v>0</v>
      </c>
      <c r="I15" s="8">
        <f>MAX(I2:I11)</f>
        <v>0</v>
      </c>
      <c r="J15" s="8">
        <f>MAX(J2:J11)</f>
        <v>0</v>
      </c>
      <c r="K15" s="8">
        <f>MAX(K2:K11)</f>
        <v>0</v>
      </c>
      <c r="L15" s="8">
        <f>MAX(L2:L11)</f>
        <v>0</v>
      </c>
      <c r="M15" s="8">
        <f>MAX(M2:M11)</f>
        <v>0</v>
      </c>
      <c r="N15" s="8">
        <f>MAX(N2:N11)</f>
        <v>0</v>
      </c>
      <c r="O15" s="8">
        <f>MAX(O2:O11)</f>
        <v>0</v>
      </c>
      <c r="P15" s="8">
        <f>MAX(P2:P11)</f>
        <v>0</v>
      </c>
      <c r="Q15" s="8">
        <f>MAX(Q2:Q11)</f>
        <v>0</v>
      </c>
      <c r="R15" s="8">
        <f>MAX(R2:R11)</f>
        <v>0</v>
      </c>
      <c r="S15" s="8">
        <f>MAX(S2:S11)</f>
        <v>0</v>
      </c>
      <c r="T15" s="8">
        <f>MAX(T2:T11)</f>
        <v>0</v>
      </c>
      <c r="U15" s="8">
        <f>MAX(U2:U11)</f>
        <v>0</v>
      </c>
      <c r="V15" s="8">
        <f>MAX(V2:V11)</f>
        <v>0</v>
      </c>
      <c r="W15" s="8">
        <f>MAX(W2:W11)</f>
        <v>0</v>
      </c>
      <c r="X15" s="8">
        <f>MAX(X2:X11)</f>
        <v>0</v>
      </c>
    </row>
    <row r="16" spans="1:256">
      <c r="A16" t="s">
        <v>636</v>
      </c>
      <c r="B16" s="8">
        <f>MIN(B2:B11)</f>
        <v>0</v>
      </c>
      <c r="C16" s="8">
        <f>MIN(C2:C11)</f>
        <v>0</v>
      </c>
      <c r="D16" s="8">
        <f>MIN(D2:D11)</f>
        <v>0</v>
      </c>
      <c r="E16" s="8">
        <f>MIN(E2:E11)</f>
        <v>0</v>
      </c>
      <c r="F16" s="8">
        <f>MIN(F2:F11)</f>
        <v>0</v>
      </c>
      <c r="G16" s="8">
        <f>MIN(G2:G11)</f>
        <v>0</v>
      </c>
      <c r="H16" s="8">
        <f>MIN(H2:H11)</f>
        <v>0</v>
      </c>
      <c r="I16" s="8">
        <f>MIN(I2:I11)</f>
        <v>0</v>
      </c>
      <c r="J16" s="8">
        <f>MIN(J2:J11)</f>
        <v>0</v>
      </c>
      <c r="K16" s="8">
        <f>MIN(K2:K11)</f>
        <v>0</v>
      </c>
      <c r="L16" s="8">
        <f>MIN(L2:L11)</f>
        <v>0</v>
      </c>
      <c r="M16" s="8">
        <f>MIN(M2:M11)</f>
        <v>0</v>
      </c>
      <c r="N16" s="8">
        <f>MIN(N2:N11)</f>
        <v>0</v>
      </c>
      <c r="O16" s="8">
        <f>MIN(O2:O11)</f>
        <v>0</v>
      </c>
      <c r="P16" s="8">
        <f>MIN(P2:P11)</f>
        <v>0</v>
      </c>
      <c r="Q16" s="8">
        <f>MIN(Q2:Q11)</f>
        <v>0</v>
      </c>
      <c r="R16" s="8">
        <f>MIN(R2:R11)</f>
        <v>0</v>
      </c>
      <c r="S16" s="8">
        <f>MIN(S2:S11)</f>
        <v>0</v>
      </c>
      <c r="T16" s="8">
        <f>MIN(T2:T11)</f>
        <v>0</v>
      </c>
      <c r="U16" s="8">
        <f>MIN(U2:U11)</f>
        <v>0</v>
      </c>
      <c r="V16" s="8">
        <f>MIN(V2:V11)</f>
        <v>0</v>
      </c>
      <c r="W16" s="8">
        <f>MIN(W2:W11)</f>
        <v>0</v>
      </c>
      <c r="X16" s="8">
        <f>MIN(X2:X11)</f>
        <v>0</v>
      </c>
    </row>
    <row r="17" spans="1:24">
      <c r="A17" t="s">
        <v>637</v>
      </c>
      <c r="B17" s="8">
        <f>B13+ B14</f>
        <v>26.806581059390048</v>
      </c>
      <c r="C17" s="8">
        <f>C13+ C14</f>
        <v>26.806581059390048</v>
      </c>
      <c r="D17" s="8">
        <f>D13+ D14</f>
        <v>0</v>
      </c>
      <c r="E17" s="8">
        <f>E13+ E14</f>
        <v>0</v>
      </c>
      <c r="F17" s="8">
        <f>F13+ F14</f>
        <v>0</v>
      </c>
      <c r="G17" s="8">
        <f>G13+ G14</f>
        <v>0</v>
      </c>
      <c r="H17" s="8">
        <f>H13+ H14</f>
        <v>0</v>
      </c>
      <c r="I17" s="8">
        <f>I13+ I14</f>
        <v>0</v>
      </c>
      <c r="J17" s="8">
        <f>J13+ J14</f>
        <v>0</v>
      </c>
      <c r="K17" s="8">
        <f>K13+ K14</f>
        <v>0</v>
      </c>
      <c r="L17" s="8">
        <f>L13+ L14</f>
        <v>0</v>
      </c>
      <c r="M17" s="8">
        <f>M13+ M14</f>
        <v>0</v>
      </c>
      <c r="N17" s="8">
        <f>N13+ N14</f>
        <v>0</v>
      </c>
      <c r="O17" s="8">
        <f>O13+ O14</f>
        <v>0</v>
      </c>
      <c r="P17" s="8">
        <f>P13+ P14</f>
        <v>0</v>
      </c>
      <c r="Q17" s="8">
        <f>Q13+ Q14</f>
        <v>0</v>
      </c>
      <c r="R17" s="8">
        <f>R13+ R14</f>
        <v>0</v>
      </c>
      <c r="S17" s="8">
        <f>S13+ S14</f>
        <v>0</v>
      </c>
      <c r="T17" s="8">
        <f>T13+ T14</f>
        <v>0</v>
      </c>
      <c r="U17" s="8">
        <f>U13+ U14</f>
        <v>0</v>
      </c>
      <c r="V17" s="8">
        <f>V13+ V14</f>
        <v>0</v>
      </c>
      <c r="W17" s="8">
        <f>W13+ W14</f>
        <v>0</v>
      </c>
      <c r="X17" s="8">
        <f>X13+ X14</f>
        <v>0</v>
      </c>
    </row>
    <row r="18" spans="1:24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</sheetData>
  <sortState columnSort="1" ref="B1:X17">
    <sortCondition descending="1" ref="B17"/>
  </sortState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V18"/>
  <sheetViews>
    <sheetView workbookViewId="0">
      <pane xSplit="1" ySplit="1" topLeftCell="B1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  <col min="2" max="24" width="7.625" customWidth="1"/>
  </cols>
  <sheetData>
    <row r="1" spans="1:256">
      <c r="A1" t="s">
        <v>480</v>
      </c>
      <c r="B1" t="s">
        <v>465</v>
      </c>
      <c r="C1" t="s">
        <v>466</v>
      </c>
      <c r="D1" t="s">
        <v>457</v>
      </c>
      <c r="E1" t="s">
        <v>458</v>
      </c>
      <c r="F1" t="s">
        <v>459</v>
      </c>
      <c r="G1" t="s">
        <v>460</v>
      </c>
      <c r="H1" t="s">
        <v>461</v>
      </c>
      <c r="I1" t="s">
        <v>462</v>
      </c>
      <c r="J1" t="s">
        <v>463</v>
      </c>
      <c r="K1" t="s">
        <v>464</v>
      </c>
      <c r="L1" t="s">
        <v>467</v>
      </c>
      <c r="M1" t="s">
        <v>468</v>
      </c>
      <c r="N1" t="s">
        <v>469</v>
      </c>
      <c r="O1" t="s">
        <v>470</v>
      </c>
      <c r="P1" t="s">
        <v>471</v>
      </c>
      <c r="Q1" t="s">
        <v>472</v>
      </c>
      <c r="R1" t="s">
        <v>473</v>
      </c>
      <c r="S1" t="s">
        <v>474</v>
      </c>
      <c r="T1" t="s">
        <v>475</v>
      </c>
      <c r="U1" t="s">
        <v>476</v>
      </c>
      <c r="V1" t="s">
        <v>477</v>
      </c>
      <c r="W1" t="s">
        <v>478</v>
      </c>
      <c r="X1" t="s">
        <v>479</v>
      </c>
      <c r="IV1" t="s">
        <v>638</v>
      </c>
    </row>
    <row r="2" spans="1:256">
      <c r="A2" s="1">
        <v>44249.418530092589</v>
      </c>
      <c r="B2">
        <v>1.7</v>
      </c>
      <c r="C2">
        <v>1.7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IV2">
        <v>3.4</v>
      </c>
    </row>
    <row r="3" spans="1:256">
      <c r="A3" s="1">
        <v>44249.418553240743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IV3">
        <v>0</v>
      </c>
    </row>
    <row r="4" spans="1:256">
      <c r="A4" s="1">
        <v>44249.418564814812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IV4">
        <v>0</v>
      </c>
    </row>
    <row r="5" spans="1:256">
      <c r="A5" s="1">
        <v>44249.418576388889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IV5">
        <v>0</v>
      </c>
    </row>
    <row r="6" spans="1:256">
      <c r="A6" s="1">
        <v>44249.418587962966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IV6">
        <v>0</v>
      </c>
    </row>
    <row r="7" spans="1:256">
      <c r="A7" s="1">
        <v>44249.418599537035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IV7">
        <v>0</v>
      </c>
    </row>
    <row r="8" spans="1:256">
      <c r="A8" s="1">
        <v>44249.418611111112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IV8">
        <v>0</v>
      </c>
    </row>
    <row r="9" spans="1:256">
      <c r="A9" s="1">
        <v>44249.418622685182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IV9">
        <v>0</v>
      </c>
    </row>
    <row r="10" spans="1:256">
      <c r="A10" s="1">
        <v>44249.418634259258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IV10">
        <v>0</v>
      </c>
    </row>
    <row r="11" spans="1:256">
      <c r="A11" s="1">
        <v>44249.418645833335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IV11">
        <v>0</v>
      </c>
    </row>
    <row r="13" spans="1:256">
      <c r="A13" t="s">
        <v>633</v>
      </c>
      <c r="B13" s="8">
        <f>AVERAGE(B2:B11)</f>
        <v>0.16999999999999998</v>
      </c>
      <c r="C13" s="8">
        <f>AVERAGE(C2:C11)</f>
        <v>0.16999999999999998</v>
      </c>
      <c r="D13" s="8">
        <f>AVERAGE(D2:D11)</f>
        <v>0</v>
      </c>
      <c r="E13" s="8">
        <f>AVERAGE(E2:E11)</f>
        <v>0</v>
      </c>
      <c r="F13" s="8">
        <f>AVERAGE(F2:F11)</f>
        <v>0</v>
      </c>
      <c r="G13" s="8">
        <f>AVERAGE(G2:G11)</f>
        <v>0</v>
      </c>
      <c r="H13" s="8">
        <f>AVERAGE(H2:H11)</f>
        <v>0</v>
      </c>
      <c r="I13" s="8">
        <f>AVERAGE(I2:I11)</f>
        <v>0</v>
      </c>
      <c r="J13" s="8">
        <f>AVERAGE(J2:J11)</f>
        <v>0</v>
      </c>
      <c r="K13" s="8">
        <f>AVERAGE(K2:K11)</f>
        <v>0</v>
      </c>
      <c r="L13" s="8">
        <f>AVERAGE(L2:L11)</f>
        <v>0</v>
      </c>
      <c r="M13" s="8">
        <f>AVERAGE(M2:M11)</f>
        <v>0</v>
      </c>
      <c r="N13" s="8">
        <f>AVERAGE(N2:N11)</f>
        <v>0</v>
      </c>
      <c r="O13" s="8">
        <f>AVERAGE(O2:O11)</f>
        <v>0</v>
      </c>
      <c r="P13" s="8">
        <f>AVERAGE(P2:P11)</f>
        <v>0</v>
      </c>
      <c r="Q13" s="8">
        <f>AVERAGE(Q2:Q11)</f>
        <v>0</v>
      </c>
      <c r="R13" s="8">
        <f>AVERAGE(R2:R11)</f>
        <v>0</v>
      </c>
      <c r="S13" s="8">
        <f>AVERAGE(S2:S11)</f>
        <v>0</v>
      </c>
      <c r="T13" s="8">
        <f>AVERAGE(T2:T11)</f>
        <v>0</v>
      </c>
      <c r="U13" s="8">
        <f>AVERAGE(U2:U11)</f>
        <v>0</v>
      </c>
      <c r="V13" s="8">
        <f>AVERAGE(V2:V11)</f>
        <v>0</v>
      </c>
      <c r="W13" s="8">
        <f>AVERAGE(W2:W11)</f>
        <v>0</v>
      </c>
      <c r="X13" s="8">
        <f>AVERAGE(X2:X11)</f>
        <v>0</v>
      </c>
    </row>
    <row r="14" spans="1:256">
      <c r="A14" t="s">
        <v>634</v>
      </c>
      <c r="B14" s="8">
        <f>IF(B13=0,0,MAX(SUMPRODUCT(B2:B11,B2:B11)/SUM(B2:B11)-B13,0))</f>
        <v>1.53</v>
      </c>
      <c r="C14" s="8">
        <f>IF(C13=0,0,MAX(SUMPRODUCT(C2:C11,C2:C11)/SUM(C2:C11)-C13,0))</f>
        <v>1.53</v>
      </c>
      <c r="D14" s="8">
        <f>IF(D13=0,0,MAX(SUMPRODUCT(D2:D11,D2:D11)/SUM(D2:D11)-D13,0))</f>
        <v>0</v>
      </c>
      <c r="E14" s="8">
        <f>IF(E13=0,0,MAX(SUMPRODUCT(E2:E11,E2:E11)/SUM(E2:E11)-E13,0))</f>
        <v>0</v>
      </c>
      <c r="F14" s="8">
        <f>IF(F13=0,0,MAX(SUMPRODUCT(F2:F11,F2:F11)/SUM(F2:F11)-F13,0))</f>
        <v>0</v>
      </c>
      <c r="G14" s="8">
        <f>IF(G13=0,0,MAX(SUMPRODUCT(G2:G11,G2:G11)/SUM(G2:G11)-G13,0))</f>
        <v>0</v>
      </c>
      <c r="H14" s="8">
        <f>IF(H13=0,0,MAX(SUMPRODUCT(H2:H11,H2:H11)/SUM(H2:H11)-H13,0))</f>
        <v>0</v>
      </c>
      <c r="I14" s="8">
        <f>IF(I13=0,0,MAX(SUMPRODUCT(I2:I11,I2:I11)/SUM(I2:I11)-I13,0))</f>
        <v>0</v>
      </c>
      <c r="J14" s="8">
        <f>IF(J13=0,0,MAX(SUMPRODUCT(J2:J11,J2:J11)/SUM(J2:J11)-J13,0))</f>
        <v>0</v>
      </c>
      <c r="K14" s="8">
        <f>IF(K13=0,0,MAX(SUMPRODUCT(K2:K11,K2:K11)/SUM(K2:K11)-K13,0))</f>
        <v>0</v>
      </c>
      <c r="L14" s="8">
        <f>IF(L13=0,0,MAX(SUMPRODUCT(L2:L11,L2:L11)/SUM(L2:L11)-L13,0))</f>
        <v>0</v>
      </c>
      <c r="M14" s="8">
        <f>IF(M13=0,0,MAX(SUMPRODUCT(M2:M11,M2:M11)/SUM(M2:M11)-M13,0))</f>
        <v>0</v>
      </c>
      <c r="N14" s="8">
        <f>IF(N13=0,0,MAX(SUMPRODUCT(N2:N11,N2:N11)/SUM(N2:N11)-N13,0))</f>
        <v>0</v>
      </c>
      <c r="O14" s="8">
        <f>IF(O13=0,0,MAX(SUMPRODUCT(O2:O11,O2:O11)/SUM(O2:O11)-O13,0))</f>
        <v>0</v>
      </c>
      <c r="P14" s="8">
        <f>IF(P13=0,0,MAX(SUMPRODUCT(P2:P11,P2:P11)/SUM(P2:P11)-P13,0))</f>
        <v>0</v>
      </c>
      <c r="Q14" s="8">
        <f>IF(Q13=0,0,MAX(SUMPRODUCT(Q2:Q11,Q2:Q11)/SUM(Q2:Q11)-Q13,0))</f>
        <v>0</v>
      </c>
      <c r="R14" s="8">
        <f>IF(R13=0,0,MAX(SUMPRODUCT(R2:R11,R2:R11)/SUM(R2:R11)-R13,0))</f>
        <v>0</v>
      </c>
      <c r="S14" s="8">
        <f>IF(S13=0,0,MAX(SUMPRODUCT(S2:S11,S2:S11)/SUM(S2:S11)-S13,0))</f>
        <v>0</v>
      </c>
      <c r="T14" s="8">
        <f>IF(T13=0,0,MAX(SUMPRODUCT(T2:T11,T2:T11)/SUM(T2:T11)-T13,0))</f>
        <v>0</v>
      </c>
      <c r="U14" s="8">
        <f>IF(U13=0,0,MAX(SUMPRODUCT(U2:U11,U2:U11)/SUM(U2:U11)-U13,0))</f>
        <v>0</v>
      </c>
      <c r="V14" s="8">
        <f>IF(V13=0,0,MAX(SUMPRODUCT(V2:V11,V2:V11)/SUM(V2:V11)-V13,0))</f>
        <v>0</v>
      </c>
      <c r="W14" s="8">
        <f>IF(W13=0,0,MAX(SUMPRODUCT(W2:W11,W2:W11)/SUM(W2:W11)-W13,0))</f>
        <v>0</v>
      </c>
      <c r="X14" s="8">
        <f>IF(X13=0,0,MAX(SUMPRODUCT(X2:X11,X2:X11)/SUM(X2:X11)-X13,0))</f>
        <v>0</v>
      </c>
    </row>
    <row r="15" spans="1:256">
      <c r="A15" t="s">
        <v>635</v>
      </c>
      <c r="B15" s="8">
        <f>MAX(B2:B11)</f>
        <v>1.7</v>
      </c>
      <c r="C15" s="8">
        <f>MAX(C2:C11)</f>
        <v>1.7</v>
      </c>
      <c r="D15" s="8">
        <f>MAX(D2:D11)</f>
        <v>0</v>
      </c>
      <c r="E15" s="8">
        <f>MAX(E2:E11)</f>
        <v>0</v>
      </c>
      <c r="F15" s="8">
        <f>MAX(F2:F11)</f>
        <v>0</v>
      </c>
      <c r="G15" s="8">
        <f>MAX(G2:G11)</f>
        <v>0</v>
      </c>
      <c r="H15" s="8">
        <f>MAX(H2:H11)</f>
        <v>0</v>
      </c>
      <c r="I15" s="8">
        <f>MAX(I2:I11)</f>
        <v>0</v>
      </c>
      <c r="J15" s="8">
        <f>MAX(J2:J11)</f>
        <v>0</v>
      </c>
      <c r="K15" s="8">
        <f>MAX(K2:K11)</f>
        <v>0</v>
      </c>
      <c r="L15" s="8">
        <f>MAX(L2:L11)</f>
        <v>0</v>
      </c>
      <c r="M15" s="8">
        <f>MAX(M2:M11)</f>
        <v>0</v>
      </c>
      <c r="N15" s="8">
        <f>MAX(N2:N11)</f>
        <v>0</v>
      </c>
      <c r="O15" s="8">
        <f>MAX(O2:O11)</f>
        <v>0</v>
      </c>
      <c r="P15" s="8">
        <f>MAX(P2:P11)</f>
        <v>0</v>
      </c>
      <c r="Q15" s="8">
        <f>MAX(Q2:Q11)</f>
        <v>0</v>
      </c>
      <c r="R15" s="8">
        <f>MAX(R2:R11)</f>
        <v>0</v>
      </c>
      <c r="S15" s="8">
        <f>MAX(S2:S11)</f>
        <v>0</v>
      </c>
      <c r="T15" s="8">
        <f>MAX(T2:T11)</f>
        <v>0</v>
      </c>
      <c r="U15" s="8">
        <f>MAX(U2:U11)</f>
        <v>0</v>
      </c>
      <c r="V15" s="8">
        <f>MAX(V2:V11)</f>
        <v>0</v>
      </c>
      <c r="W15" s="8">
        <f>MAX(W2:W11)</f>
        <v>0</v>
      </c>
      <c r="X15" s="8">
        <f>MAX(X2:X11)</f>
        <v>0</v>
      </c>
    </row>
    <row r="16" spans="1:256">
      <c r="A16" t="s">
        <v>636</v>
      </c>
      <c r="B16" s="8">
        <f>MIN(B2:B11)</f>
        <v>0</v>
      </c>
      <c r="C16" s="8">
        <f>MIN(C2:C11)</f>
        <v>0</v>
      </c>
      <c r="D16" s="8">
        <f>MIN(D2:D11)</f>
        <v>0</v>
      </c>
      <c r="E16" s="8">
        <f>MIN(E2:E11)</f>
        <v>0</v>
      </c>
      <c r="F16" s="8">
        <f>MIN(F2:F11)</f>
        <v>0</v>
      </c>
      <c r="G16" s="8">
        <f>MIN(G2:G11)</f>
        <v>0</v>
      </c>
      <c r="H16" s="8">
        <f>MIN(H2:H11)</f>
        <v>0</v>
      </c>
      <c r="I16" s="8">
        <f>MIN(I2:I11)</f>
        <v>0</v>
      </c>
      <c r="J16" s="8">
        <f>MIN(J2:J11)</f>
        <v>0</v>
      </c>
      <c r="K16" s="8">
        <f>MIN(K2:K11)</f>
        <v>0</v>
      </c>
      <c r="L16" s="8">
        <f>MIN(L2:L11)</f>
        <v>0</v>
      </c>
      <c r="M16" s="8">
        <f>MIN(M2:M11)</f>
        <v>0</v>
      </c>
      <c r="N16" s="8">
        <f>MIN(N2:N11)</f>
        <v>0</v>
      </c>
      <c r="O16" s="8">
        <f>MIN(O2:O11)</f>
        <v>0</v>
      </c>
      <c r="P16" s="8">
        <f>MIN(P2:P11)</f>
        <v>0</v>
      </c>
      <c r="Q16" s="8">
        <f>MIN(Q2:Q11)</f>
        <v>0</v>
      </c>
      <c r="R16" s="8">
        <f>MIN(R2:R11)</f>
        <v>0</v>
      </c>
      <c r="S16" s="8">
        <f>MIN(S2:S11)</f>
        <v>0</v>
      </c>
      <c r="T16" s="8">
        <f>MIN(T2:T11)</f>
        <v>0</v>
      </c>
      <c r="U16" s="8">
        <f>MIN(U2:U11)</f>
        <v>0</v>
      </c>
      <c r="V16" s="8">
        <f>MIN(V2:V11)</f>
        <v>0</v>
      </c>
      <c r="W16" s="8">
        <f>MIN(W2:W11)</f>
        <v>0</v>
      </c>
      <c r="X16" s="8">
        <f>MIN(X2:X11)</f>
        <v>0</v>
      </c>
    </row>
    <row r="17" spans="1:24">
      <c r="A17" t="s">
        <v>637</v>
      </c>
      <c r="B17" s="8">
        <f>B13+ B14</f>
        <v>1.7</v>
      </c>
      <c r="C17" s="8">
        <f>C13+ C14</f>
        <v>1.7</v>
      </c>
      <c r="D17" s="8">
        <f>D13+ D14</f>
        <v>0</v>
      </c>
      <c r="E17" s="8">
        <f>E13+ E14</f>
        <v>0</v>
      </c>
      <c r="F17" s="8">
        <f>F13+ F14</f>
        <v>0</v>
      </c>
      <c r="G17" s="8">
        <f>G13+ G14</f>
        <v>0</v>
      </c>
      <c r="H17" s="8">
        <f>H13+ H14</f>
        <v>0</v>
      </c>
      <c r="I17" s="8">
        <f>I13+ I14</f>
        <v>0</v>
      </c>
      <c r="J17" s="8">
        <f>J13+ J14</f>
        <v>0</v>
      </c>
      <c r="K17" s="8">
        <f>K13+ K14</f>
        <v>0</v>
      </c>
      <c r="L17" s="8">
        <f>L13+ L14</f>
        <v>0</v>
      </c>
      <c r="M17" s="8">
        <f>M13+ M14</f>
        <v>0</v>
      </c>
      <c r="N17" s="8">
        <f>N13+ N14</f>
        <v>0</v>
      </c>
      <c r="O17" s="8">
        <f>O13+ O14</f>
        <v>0</v>
      </c>
      <c r="P17" s="8">
        <f>P13+ P14</f>
        <v>0</v>
      </c>
      <c r="Q17" s="8">
        <f>Q13+ Q14</f>
        <v>0</v>
      </c>
      <c r="R17" s="8">
        <f>R13+ R14</f>
        <v>0</v>
      </c>
      <c r="S17" s="8">
        <f>S13+ S14</f>
        <v>0</v>
      </c>
      <c r="T17" s="8">
        <f>T13+ T14</f>
        <v>0</v>
      </c>
      <c r="U17" s="8">
        <f>U13+ U14</f>
        <v>0</v>
      </c>
      <c r="V17" s="8">
        <f>V13+ V14</f>
        <v>0</v>
      </c>
      <c r="W17" s="8">
        <f>W13+ W14</f>
        <v>0</v>
      </c>
      <c r="X17" s="8">
        <f>X13+ X14</f>
        <v>0</v>
      </c>
    </row>
    <row r="18" spans="1:24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</sheetData>
  <sortState columnSort="1" ref="B1:X17">
    <sortCondition descending="1" ref="B17"/>
  </sortState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V18"/>
  <sheetViews>
    <sheetView workbookViewId="0">
      <pane xSplit="1" ySplit="1" topLeftCell="B1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  <col min="2" max="24" width="7.625" customWidth="1"/>
  </cols>
  <sheetData>
    <row r="1" spans="1:256">
      <c r="A1" t="s">
        <v>481</v>
      </c>
      <c r="B1" t="s">
        <v>465</v>
      </c>
      <c r="C1" t="s">
        <v>466</v>
      </c>
      <c r="D1" t="s">
        <v>457</v>
      </c>
      <c r="E1" t="s">
        <v>458</v>
      </c>
      <c r="F1" t="s">
        <v>459</v>
      </c>
      <c r="G1" t="s">
        <v>460</v>
      </c>
      <c r="H1" t="s">
        <v>461</v>
      </c>
      <c r="I1" t="s">
        <v>462</v>
      </c>
      <c r="J1" t="s">
        <v>463</v>
      </c>
      <c r="K1" t="s">
        <v>464</v>
      </c>
      <c r="L1" t="s">
        <v>467</v>
      </c>
      <c r="M1" t="s">
        <v>468</v>
      </c>
      <c r="N1" t="s">
        <v>469</v>
      </c>
      <c r="O1" t="s">
        <v>470</v>
      </c>
      <c r="P1" t="s">
        <v>471</v>
      </c>
      <c r="Q1" t="s">
        <v>472</v>
      </c>
      <c r="R1" t="s">
        <v>473</v>
      </c>
      <c r="S1" t="s">
        <v>474</v>
      </c>
      <c r="T1" t="s">
        <v>475</v>
      </c>
      <c r="U1" t="s">
        <v>476</v>
      </c>
      <c r="V1" t="s">
        <v>477</v>
      </c>
      <c r="W1" t="s">
        <v>478</v>
      </c>
      <c r="X1" t="s">
        <v>479</v>
      </c>
      <c r="IV1" t="s">
        <v>638</v>
      </c>
    </row>
    <row r="2" spans="1:256">
      <c r="A2" s="1">
        <v>44249.418530092589</v>
      </c>
      <c r="B2">
        <v>191</v>
      </c>
      <c r="C2">
        <v>191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IV2">
        <v>382</v>
      </c>
    </row>
    <row r="3" spans="1:256">
      <c r="A3" s="1">
        <v>44249.418553240743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IV3">
        <v>0</v>
      </c>
    </row>
    <row r="4" spans="1:256">
      <c r="A4" s="1">
        <v>44249.418564814812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IV4">
        <v>0</v>
      </c>
    </row>
    <row r="5" spans="1:256">
      <c r="A5" s="1">
        <v>44249.418576388889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IV5">
        <v>0</v>
      </c>
    </row>
    <row r="6" spans="1:256">
      <c r="A6" s="1">
        <v>44249.418587962966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IV6">
        <v>0</v>
      </c>
    </row>
    <row r="7" spans="1:256">
      <c r="A7" s="1">
        <v>44249.418599537035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IV7">
        <v>0</v>
      </c>
    </row>
    <row r="8" spans="1:256">
      <c r="A8" s="1">
        <v>44249.418611111112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IV8">
        <v>0</v>
      </c>
    </row>
    <row r="9" spans="1:256">
      <c r="A9" s="1">
        <v>44249.418622685182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IV9">
        <v>0</v>
      </c>
    </row>
    <row r="10" spans="1:256">
      <c r="A10" s="1">
        <v>44249.418634259258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IV10">
        <v>0</v>
      </c>
    </row>
    <row r="11" spans="1:256">
      <c r="A11" s="1">
        <v>44249.418645833335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IV11">
        <v>0</v>
      </c>
    </row>
    <row r="13" spans="1:256">
      <c r="A13" t="s">
        <v>633</v>
      </c>
      <c r="B13" s="8">
        <f>AVERAGE(B2:B11)</f>
        <v>19.100000000000001</v>
      </c>
      <c r="C13" s="8">
        <f>AVERAGE(C2:C11)</f>
        <v>19.100000000000001</v>
      </c>
      <c r="D13" s="8">
        <f>AVERAGE(D2:D11)</f>
        <v>0</v>
      </c>
      <c r="E13" s="8">
        <f>AVERAGE(E2:E11)</f>
        <v>0</v>
      </c>
      <c r="F13" s="8">
        <f>AVERAGE(F2:F11)</f>
        <v>0</v>
      </c>
      <c r="G13" s="8">
        <f>AVERAGE(G2:G11)</f>
        <v>0</v>
      </c>
      <c r="H13" s="8">
        <f>AVERAGE(H2:H11)</f>
        <v>0</v>
      </c>
      <c r="I13" s="8">
        <f>AVERAGE(I2:I11)</f>
        <v>0</v>
      </c>
      <c r="J13" s="8">
        <f>AVERAGE(J2:J11)</f>
        <v>0</v>
      </c>
      <c r="K13" s="8">
        <f>AVERAGE(K2:K11)</f>
        <v>0</v>
      </c>
      <c r="L13" s="8">
        <f>AVERAGE(L2:L11)</f>
        <v>0</v>
      </c>
      <c r="M13" s="8">
        <f>AVERAGE(M2:M11)</f>
        <v>0</v>
      </c>
      <c r="N13" s="8">
        <f>AVERAGE(N2:N11)</f>
        <v>0</v>
      </c>
      <c r="O13" s="8">
        <f>AVERAGE(O2:O11)</f>
        <v>0</v>
      </c>
      <c r="P13" s="8">
        <f>AVERAGE(P2:P11)</f>
        <v>0</v>
      </c>
      <c r="Q13" s="8">
        <f>AVERAGE(Q2:Q11)</f>
        <v>0</v>
      </c>
      <c r="R13" s="8">
        <f>AVERAGE(R2:R11)</f>
        <v>0</v>
      </c>
      <c r="S13" s="8">
        <f>AVERAGE(S2:S11)</f>
        <v>0</v>
      </c>
      <c r="T13" s="8">
        <f>AVERAGE(T2:T11)</f>
        <v>0</v>
      </c>
      <c r="U13" s="8">
        <f>AVERAGE(U2:U11)</f>
        <v>0</v>
      </c>
      <c r="V13" s="8">
        <f>AVERAGE(V2:V11)</f>
        <v>0</v>
      </c>
      <c r="W13" s="8">
        <f>AVERAGE(W2:W11)</f>
        <v>0</v>
      </c>
      <c r="X13" s="8">
        <f>AVERAGE(X2:X11)</f>
        <v>0</v>
      </c>
    </row>
    <row r="14" spans="1:256">
      <c r="A14" t="s">
        <v>634</v>
      </c>
      <c r="B14" s="8">
        <f>IF(B13=0,0,MAX(SUMPRODUCT(B2:B11,B2:B11)/SUM(B2:B11)-B13,0))</f>
        <v>171.9</v>
      </c>
      <c r="C14" s="8">
        <f>IF(C13=0,0,MAX(SUMPRODUCT(C2:C11,C2:C11)/SUM(C2:C11)-C13,0))</f>
        <v>171.9</v>
      </c>
      <c r="D14" s="8">
        <f>IF(D13=0,0,MAX(SUMPRODUCT(D2:D11,D2:D11)/SUM(D2:D11)-D13,0))</f>
        <v>0</v>
      </c>
      <c r="E14" s="8">
        <f>IF(E13=0,0,MAX(SUMPRODUCT(E2:E11,E2:E11)/SUM(E2:E11)-E13,0))</f>
        <v>0</v>
      </c>
      <c r="F14" s="8">
        <f>IF(F13=0,0,MAX(SUMPRODUCT(F2:F11,F2:F11)/SUM(F2:F11)-F13,0))</f>
        <v>0</v>
      </c>
      <c r="G14" s="8">
        <f>IF(G13=0,0,MAX(SUMPRODUCT(G2:G11,G2:G11)/SUM(G2:G11)-G13,0))</f>
        <v>0</v>
      </c>
      <c r="H14" s="8">
        <f>IF(H13=0,0,MAX(SUMPRODUCT(H2:H11,H2:H11)/SUM(H2:H11)-H13,0))</f>
        <v>0</v>
      </c>
      <c r="I14" s="8">
        <f>IF(I13=0,0,MAX(SUMPRODUCT(I2:I11,I2:I11)/SUM(I2:I11)-I13,0))</f>
        <v>0</v>
      </c>
      <c r="J14" s="8">
        <f>IF(J13=0,0,MAX(SUMPRODUCT(J2:J11,J2:J11)/SUM(J2:J11)-J13,0))</f>
        <v>0</v>
      </c>
      <c r="K14" s="8">
        <f>IF(K13=0,0,MAX(SUMPRODUCT(K2:K11,K2:K11)/SUM(K2:K11)-K13,0))</f>
        <v>0</v>
      </c>
      <c r="L14" s="8">
        <f>IF(L13=0,0,MAX(SUMPRODUCT(L2:L11,L2:L11)/SUM(L2:L11)-L13,0))</f>
        <v>0</v>
      </c>
      <c r="M14" s="8">
        <f>IF(M13=0,0,MAX(SUMPRODUCT(M2:M11,M2:M11)/SUM(M2:M11)-M13,0))</f>
        <v>0</v>
      </c>
      <c r="N14" s="8">
        <f>IF(N13=0,0,MAX(SUMPRODUCT(N2:N11,N2:N11)/SUM(N2:N11)-N13,0))</f>
        <v>0</v>
      </c>
      <c r="O14" s="8">
        <f>IF(O13=0,0,MAX(SUMPRODUCT(O2:O11,O2:O11)/SUM(O2:O11)-O13,0))</f>
        <v>0</v>
      </c>
      <c r="P14" s="8">
        <f>IF(P13=0,0,MAX(SUMPRODUCT(P2:P11,P2:P11)/SUM(P2:P11)-P13,0))</f>
        <v>0</v>
      </c>
      <c r="Q14" s="8">
        <f>IF(Q13=0,0,MAX(SUMPRODUCT(Q2:Q11,Q2:Q11)/SUM(Q2:Q11)-Q13,0))</f>
        <v>0</v>
      </c>
      <c r="R14" s="8">
        <f>IF(R13=0,0,MAX(SUMPRODUCT(R2:R11,R2:R11)/SUM(R2:R11)-R13,0))</f>
        <v>0</v>
      </c>
      <c r="S14" s="8">
        <f>IF(S13=0,0,MAX(SUMPRODUCT(S2:S11,S2:S11)/SUM(S2:S11)-S13,0))</f>
        <v>0</v>
      </c>
      <c r="T14" s="8">
        <f>IF(T13=0,0,MAX(SUMPRODUCT(T2:T11,T2:T11)/SUM(T2:T11)-T13,0))</f>
        <v>0</v>
      </c>
      <c r="U14" s="8">
        <f>IF(U13=0,0,MAX(SUMPRODUCT(U2:U11,U2:U11)/SUM(U2:U11)-U13,0))</f>
        <v>0</v>
      </c>
      <c r="V14" s="8">
        <f>IF(V13=0,0,MAX(SUMPRODUCT(V2:V11,V2:V11)/SUM(V2:V11)-V13,0))</f>
        <v>0</v>
      </c>
      <c r="W14" s="8">
        <f>IF(W13=0,0,MAX(SUMPRODUCT(W2:W11,W2:W11)/SUM(W2:W11)-W13,0))</f>
        <v>0</v>
      </c>
      <c r="X14" s="8">
        <f>IF(X13=0,0,MAX(SUMPRODUCT(X2:X11,X2:X11)/SUM(X2:X11)-X13,0))</f>
        <v>0</v>
      </c>
    </row>
    <row r="15" spans="1:256">
      <c r="A15" t="s">
        <v>635</v>
      </c>
      <c r="B15" s="8">
        <f>MAX(B2:B11)</f>
        <v>191</v>
      </c>
      <c r="C15" s="8">
        <f>MAX(C2:C11)</f>
        <v>191</v>
      </c>
      <c r="D15" s="8">
        <f>MAX(D2:D11)</f>
        <v>0</v>
      </c>
      <c r="E15" s="8">
        <f>MAX(E2:E11)</f>
        <v>0</v>
      </c>
      <c r="F15" s="8">
        <f>MAX(F2:F11)</f>
        <v>0</v>
      </c>
      <c r="G15" s="8">
        <f>MAX(G2:G11)</f>
        <v>0</v>
      </c>
      <c r="H15" s="8">
        <f>MAX(H2:H11)</f>
        <v>0</v>
      </c>
      <c r="I15" s="8">
        <f>MAX(I2:I11)</f>
        <v>0</v>
      </c>
      <c r="J15" s="8">
        <f>MAX(J2:J11)</f>
        <v>0</v>
      </c>
      <c r="K15" s="8">
        <f>MAX(K2:K11)</f>
        <v>0</v>
      </c>
      <c r="L15" s="8">
        <f>MAX(L2:L11)</f>
        <v>0</v>
      </c>
      <c r="M15" s="8">
        <f>MAX(M2:M11)</f>
        <v>0</v>
      </c>
      <c r="N15" s="8">
        <f>MAX(N2:N11)</f>
        <v>0</v>
      </c>
      <c r="O15" s="8">
        <f>MAX(O2:O11)</f>
        <v>0</v>
      </c>
      <c r="P15" s="8">
        <f>MAX(P2:P11)</f>
        <v>0</v>
      </c>
      <c r="Q15" s="8">
        <f>MAX(Q2:Q11)</f>
        <v>0</v>
      </c>
      <c r="R15" s="8">
        <f>MAX(R2:R11)</f>
        <v>0</v>
      </c>
      <c r="S15" s="8">
        <f>MAX(S2:S11)</f>
        <v>0</v>
      </c>
      <c r="T15" s="8">
        <f>MAX(T2:T11)</f>
        <v>0</v>
      </c>
      <c r="U15" s="8">
        <f>MAX(U2:U11)</f>
        <v>0</v>
      </c>
      <c r="V15" s="8">
        <f>MAX(V2:V11)</f>
        <v>0</v>
      </c>
      <c r="W15" s="8">
        <f>MAX(W2:W11)</f>
        <v>0</v>
      </c>
      <c r="X15" s="8">
        <f>MAX(X2:X11)</f>
        <v>0</v>
      </c>
    </row>
    <row r="16" spans="1:256">
      <c r="A16" t="s">
        <v>636</v>
      </c>
      <c r="B16" s="8">
        <f>MIN(B2:B11)</f>
        <v>0</v>
      </c>
      <c r="C16" s="8">
        <f>MIN(C2:C11)</f>
        <v>0</v>
      </c>
      <c r="D16" s="8">
        <f>MIN(D2:D11)</f>
        <v>0</v>
      </c>
      <c r="E16" s="8">
        <f>MIN(E2:E11)</f>
        <v>0</v>
      </c>
      <c r="F16" s="8">
        <f>MIN(F2:F11)</f>
        <v>0</v>
      </c>
      <c r="G16" s="8">
        <f>MIN(G2:G11)</f>
        <v>0</v>
      </c>
      <c r="H16" s="8">
        <f>MIN(H2:H11)</f>
        <v>0</v>
      </c>
      <c r="I16" s="8">
        <f>MIN(I2:I11)</f>
        <v>0</v>
      </c>
      <c r="J16" s="8">
        <f>MIN(J2:J11)</f>
        <v>0</v>
      </c>
      <c r="K16" s="8">
        <f>MIN(K2:K11)</f>
        <v>0</v>
      </c>
      <c r="L16" s="8">
        <f>MIN(L2:L11)</f>
        <v>0</v>
      </c>
      <c r="M16" s="8">
        <f>MIN(M2:M11)</f>
        <v>0</v>
      </c>
      <c r="N16" s="8">
        <f>MIN(N2:N11)</f>
        <v>0</v>
      </c>
      <c r="O16" s="8">
        <f>MIN(O2:O11)</f>
        <v>0</v>
      </c>
      <c r="P16" s="8">
        <f>MIN(P2:P11)</f>
        <v>0</v>
      </c>
      <c r="Q16" s="8">
        <f>MIN(Q2:Q11)</f>
        <v>0</v>
      </c>
      <c r="R16" s="8">
        <f>MIN(R2:R11)</f>
        <v>0</v>
      </c>
      <c r="S16" s="8">
        <f>MIN(S2:S11)</f>
        <v>0</v>
      </c>
      <c r="T16" s="8">
        <f>MIN(T2:T11)</f>
        <v>0</v>
      </c>
      <c r="U16" s="8">
        <f>MIN(U2:U11)</f>
        <v>0</v>
      </c>
      <c r="V16" s="8">
        <f>MIN(V2:V11)</f>
        <v>0</v>
      </c>
      <c r="W16" s="8">
        <f>MIN(W2:W11)</f>
        <v>0</v>
      </c>
      <c r="X16" s="8">
        <f>MIN(X2:X11)</f>
        <v>0</v>
      </c>
    </row>
    <row r="17" spans="1:24">
      <c r="A17" t="s">
        <v>637</v>
      </c>
      <c r="B17" s="8">
        <f>B13+ B14</f>
        <v>191</v>
      </c>
      <c r="C17" s="8">
        <f>C13+ C14</f>
        <v>191</v>
      </c>
      <c r="D17" s="8">
        <f>D13+ D14</f>
        <v>0</v>
      </c>
      <c r="E17" s="8">
        <f>E13+ E14</f>
        <v>0</v>
      </c>
      <c r="F17" s="8">
        <f>F13+ F14</f>
        <v>0</v>
      </c>
      <c r="G17" s="8">
        <f>G13+ G14</f>
        <v>0</v>
      </c>
      <c r="H17" s="8">
        <f>H13+ H14</f>
        <v>0</v>
      </c>
      <c r="I17" s="8">
        <f>I13+ I14</f>
        <v>0</v>
      </c>
      <c r="J17" s="8">
        <f>J13+ J14</f>
        <v>0</v>
      </c>
      <c r="K17" s="8">
        <f>K13+ K14</f>
        <v>0</v>
      </c>
      <c r="L17" s="8">
        <f>L13+ L14</f>
        <v>0</v>
      </c>
      <c r="M17" s="8">
        <f>M13+ M14</f>
        <v>0</v>
      </c>
      <c r="N17" s="8">
        <f>N13+ N14</f>
        <v>0</v>
      </c>
      <c r="O17" s="8">
        <f>O13+ O14</f>
        <v>0</v>
      </c>
      <c r="P17" s="8">
        <f>P13+ P14</f>
        <v>0</v>
      </c>
      <c r="Q17" s="8">
        <f>Q13+ Q14</f>
        <v>0</v>
      </c>
      <c r="R17" s="8">
        <f>R13+ R14</f>
        <v>0</v>
      </c>
      <c r="S17" s="8">
        <f>S13+ S14</f>
        <v>0</v>
      </c>
      <c r="T17" s="8">
        <f>T13+ T14</f>
        <v>0</v>
      </c>
      <c r="U17" s="8">
        <f>U13+ U14</f>
        <v>0</v>
      </c>
      <c r="V17" s="8">
        <f>V13+ V14</f>
        <v>0</v>
      </c>
      <c r="W17" s="8">
        <f>W13+ W14</f>
        <v>0</v>
      </c>
      <c r="X17" s="8">
        <f>X13+ X14</f>
        <v>0</v>
      </c>
    </row>
    <row r="18" spans="1:24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</sheetData>
  <sortState columnSort="1" ref="B1:X17">
    <sortCondition descending="1" ref="B17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21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23</vt:i4>
      </vt:variant>
    </vt:vector>
  </HeadingPairs>
  <TitlesOfParts>
    <vt:vector size="45" baseType="lpstr">
      <vt:lpstr>SYS_SUMM</vt:lpstr>
      <vt:lpstr>AAA</vt:lpstr>
      <vt:lpstr>BBBP</vt:lpstr>
      <vt:lpstr>DISK_SUMM</vt:lpstr>
      <vt:lpstr>CPU_ALL</vt:lpstr>
      <vt:lpstr>CPU_SUMM</vt:lpstr>
      <vt:lpstr>DISKBSIZE</vt:lpstr>
      <vt:lpstr>DISKBUSY</vt:lpstr>
      <vt:lpstr>DISKREAD</vt:lpstr>
      <vt:lpstr>DISKWRITE</vt:lpstr>
      <vt:lpstr>DISKXFER</vt:lpstr>
      <vt:lpstr>JFSFILE</vt:lpstr>
      <vt:lpstr>MEM</vt:lpstr>
      <vt:lpstr>NET</vt:lpstr>
      <vt:lpstr>NETPACKET</vt:lpstr>
      <vt:lpstr>PROC</vt:lpstr>
      <vt:lpstr>Sheet23</vt:lpstr>
      <vt:lpstr>TOP</vt:lpstr>
      <vt:lpstr>VM</vt:lpstr>
      <vt:lpstr>ZZZZ</vt:lpstr>
      <vt:lpstr>CPU001</vt:lpstr>
      <vt:lpstr>PIVOTCHART</vt:lpstr>
      <vt:lpstr>command</vt:lpstr>
      <vt:lpstr>cpus</vt:lpstr>
      <vt:lpstr>date</vt:lpstr>
      <vt:lpstr>disks</vt:lpstr>
      <vt:lpstr>disks_per_line</vt:lpstr>
      <vt:lpstr>host</vt:lpstr>
      <vt:lpstr>interval</vt:lpstr>
      <vt:lpstr>max_disks</vt:lpstr>
      <vt:lpstr>OS</vt:lpstr>
      <vt:lpstr>proc_stat_variables</vt:lpstr>
      <vt:lpstr>progname</vt:lpstr>
      <vt:lpstr>runname</vt:lpstr>
      <vt:lpstr>snapshots</vt:lpstr>
      <vt:lpstr>user</vt:lpstr>
      <vt:lpstr>version</vt:lpstr>
      <vt:lpstr>x86_20</vt:lpstr>
      <vt:lpstr>x86_21</vt:lpstr>
      <vt:lpstr>x86_22</vt:lpstr>
      <vt:lpstr>x86_23</vt:lpstr>
      <vt:lpstr>x86_24</vt:lpstr>
      <vt:lpstr>x86_25</vt:lpstr>
      <vt:lpstr>x86_26</vt:lpstr>
      <vt:lpstr>x86_27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2021-02-22T03:12:55Z</dcterms:created>
  <dcterms:modified xsi:type="dcterms:W3CDTF">2021-02-22T03:13:24Z</dcterms:modified>
</cp:coreProperties>
</file>